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omments5.xml" ContentType="application/vnd.openxmlformats-officedocument.spreadsheetml.comments+xml"/>
  <Override PartName="/xl/charts/chart7.xml" ContentType="application/vnd.openxmlformats-officedocument.drawingml.chart+xml"/>
  <Override PartName="/xl/drawings/drawing11.xml" ContentType="application/vnd.openxmlformats-officedocument.drawing+xml"/>
  <Override PartName="/xl/comments6.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adminauditorias\OneDrive\Documentos\TEMPORAL\SEGUIMIENTO PROYECTO 7555\MAYO\DEFINITIVO\"/>
    </mc:Choice>
  </mc:AlternateContent>
  <xr:revisionPtr revIDLastSave="0" documentId="13_ncr:1_{C6E34D9A-1D08-48E9-A294-B7B6F7D62040}" xr6:coauthVersionLast="47" xr6:coauthVersionMax="47" xr10:uidLastSave="{00000000-0000-0000-0000-000000000000}"/>
  <bookViews>
    <workbookView xWindow="-120" yWindow="-120" windowWidth="20730" windowHeight="11160" tabRatio="601" firstSheet="3" activeTab="3" xr2:uid="{00000000-000D-0000-FFFF-FFFF00000000}"/>
  </bookViews>
  <sheets>
    <sheet name="Sección 3. Metas Producto" sheetId="1" state="hidden" r:id="rId1"/>
    <sheet name="MP - SIT" sheetId="2" state="hidden" r:id="rId2"/>
    <sheet name="Act.Meta_SIT" sheetId="3" state="hidden" r:id="rId3"/>
    <sheet name="META No. 1" sheetId="4" r:id="rId4"/>
    <sheet name="META No. 2" sheetId="5" r:id="rId5"/>
    <sheet name="META No. 3" sheetId="6" r:id="rId6"/>
    <sheet name="META No. 4" sheetId="7" r:id="rId7"/>
    <sheet name="HV 14" sheetId="9" state="hidden" r:id="rId8"/>
    <sheet name="Act. 14" sheetId="10" state="hidden" r:id="rId9"/>
    <sheet name="Hoja3" sheetId="11" state="hidden" r:id="rId10"/>
    <sheet name="Hoja1" sheetId="12" state="hidden" r:id="rId11"/>
    <sheet name="META No. 5" sheetId="8" r:id="rId12"/>
    <sheet name="META No. 6" sheetId="13"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11">#REF!</definedName>
    <definedName name="CONDICION_POBLACIONAL" localSheetId="12">#REF!</definedName>
    <definedName name="CONDICION_POBLACIONAL">#REF!</definedName>
    <definedName name="GRUPO_ETAREO" localSheetId="4">#REF!</definedName>
    <definedName name="GRUPO_ETAREO" localSheetId="5">#REF!</definedName>
    <definedName name="GRUPO_ETAREO" localSheetId="6">#REF!</definedName>
    <definedName name="GRUPO_ETAREO" localSheetId="11">#REF!</definedName>
    <definedName name="GRUPO_ETAREO" localSheetId="12">#REF!</definedName>
    <definedName name="GRUPO_ETAREO">#REF!</definedName>
    <definedName name="GRUPO_ETAREOS" localSheetId="7">#REF!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11">#REF!</definedName>
    <definedName name="GRUPO_ETAREOS" localSheetId="12">#REF!</definedName>
    <definedName name="GRUPO_ETAREOS">#REF!</definedName>
    <definedName name="GRUPO_ETARIO" localSheetId="7">#REF!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11">#REF!</definedName>
    <definedName name="GRUPO_ETARIO" localSheetId="12">#REF!</definedName>
    <definedName name="GRUPO_ETARIO">#REF!</definedName>
    <definedName name="GRUPO_ETNICO" localSheetId="7">#REF!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11">#REF!</definedName>
    <definedName name="GRUPO_ETNICO" localSheetId="12">#REF!</definedName>
    <definedName name="GRUPO_ETNICO">#REF!</definedName>
    <definedName name="GRUPOETNICO" localSheetId="7">#REF!</definedName>
    <definedName name="GRUPOETNICO" localSheetId="3">#REF!</definedName>
    <definedName name="GRUPOETNICO" localSheetId="4">#REF!</definedName>
    <definedName name="GRUPOETNICO" localSheetId="5">#REF!</definedName>
    <definedName name="GRUPOETNICO" localSheetId="6">#REF!</definedName>
    <definedName name="GRUPOETNICO" localSheetId="11">#REF!</definedName>
    <definedName name="GRUPOETNICO" localSheetId="12">#REF!</definedName>
    <definedName name="GRUPOETNICO">#REF!</definedName>
    <definedName name="GRUPOS_ETNICOS" localSheetId="4">#REF!</definedName>
    <definedName name="GRUPOS_ETNICOS" localSheetId="5">#REF!</definedName>
    <definedName name="GRUPOS_ETNICOS" localSheetId="6">#REF!</definedName>
    <definedName name="GRUPOS_ETNICOS" localSheetId="11">#REF!</definedName>
    <definedName name="GRUPOS_ETNICOS" localSheetId="12">#REF!</definedName>
    <definedName name="GRUPOS_ETNICOS">#REF!</definedName>
    <definedName name="LOCALIDAD" localSheetId="7">#REF!</definedName>
    <definedName name="LOCALIDAD" localSheetId="3">#REF!</definedName>
    <definedName name="LOCALIDAD" localSheetId="4">#REF!</definedName>
    <definedName name="LOCALIDAD" localSheetId="5">#REF!</definedName>
    <definedName name="LOCALIDAD" localSheetId="6">#REF!</definedName>
    <definedName name="LOCALIDAD" localSheetId="11">#REF!</definedName>
    <definedName name="LOCALIDAD" localSheetId="12">#REF!</definedName>
    <definedName name="LOCALIDAD">#REF!</definedName>
    <definedName name="LOCALIZACION" localSheetId="7">#REF!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11">#REF!</definedName>
    <definedName name="LOCALIZACION" localSheetId="12">#REF!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H33" i="8" l="1"/>
  <c r="H34" i="8"/>
  <c r="H35" i="8"/>
  <c r="H36" i="8"/>
  <c r="H37" i="8"/>
  <c r="H38" i="8"/>
  <c r="H32" i="8"/>
  <c r="H33" i="13"/>
  <c r="H31" i="7"/>
  <c r="H32" i="13"/>
  <c r="H31" i="8"/>
  <c r="H31" i="5"/>
  <c r="H33" i="4"/>
  <c r="H34" i="4"/>
  <c r="H35" i="4"/>
  <c r="H36" i="4"/>
  <c r="H37" i="4"/>
  <c r="H38" i="4"/>
  <c r="H32" i="4"/>
  <c r="H33" i="5"/>
  <c r="H34" i="5"/>
  <c r="H35" i="5"/>
  <c r="H36" i="5"/>
  <c r="H37" i="5"/>
  <c r="H38" i="5"/>
  <c r="H32" i="5"/>
  <c r="H33" i="6"/>
  <c r="H34" i="6"/>
  <c r="H35" i="6"/>
  <c r="H36" i="6"/>
  <c r="H37" i="6"/>
  <c r="H38" i="6"/>
  <c r="H32" i="6"/>
  <c r="H33" i="7"/>
  <c r="H34" i="7"/>
  <c r="H35" i="7"/>
  <c r="H36" i="7"/>
  <c r="H37" i="7"/>
  <c r="H38" i="7"/>
  <c r="H32" i="7"/>
  <c r="H34" i="13"/>
  <c r="H35" i="13"/>
  <c r="H36" i="13"/>
  <c r="H37" i="13"/>
  <c r="H38" i="13"/>
  <c r="H28" i="8"/>
  <c r="H29" i="8"/>
  <c r="H30" i="8"/>
  <c r="H31" i="13"/>
  <c r="H29" i="13"/>
  <c r="H30" i="13"/>
  <c r="H28" i="13"/>
  <c r="H28" i="6"/>
  <c r="H27" i="6"/>
  <c r="H27" i="8"/>
  <c r="H31" i="4"/>
  <c r="G27" i="4" l="1"/>
  <c r="F27" i="7" l="1"/>
  <c r="F27" i="4" l="1"/>
  <c r="G27" i="6" l="1"/>
  <c r="H27" i="5" l="1"/>
  <c r="H28" i="5" s="1"/>
  <c r="H29" i="5" s="1"/>
  <c r="H30" i="5" s="1"/>
  <c r="H27" i="4"/>
  <c r="H28" i="4" s="1"/>
  <c r="H29" i="4" s="1"/>
  <c r="H30" i="4" s="1"/>
  <c r="E38" i="13" l="1"/>
  <c r="E37" i="13"/>
  <c r="E36" i="13"/>
  <c r="E35" i="13"/>
  <c r="E34" i="13"/>
  <c r="E33" i="13"/>
  <c r="E32" i="13"/>
  <c r="E31" i="13"/>
  <c r="E30" i="13"/>
  <c r="E29" i="13"/>
  <c r="E28" i="13"/>
  <c r="H27" i="13"/>
  <c r="E27" i="13"/>
  <c r="K27" i="11"/>
  <c r="L25" i="11"/>
  <c r="L21" i="11"/>
  <c r="L17" i="11"/>
  <c r="L13" i="11"/>
  <c r="I19" i="10"/>
  <c r="D19" i="10"/>
  <c r="C10" i="10"/>
  <c r="C8" i="10"/>
  <c r="C7" i="10"/>
  <c r="C6" i="10"/>
  <c r="G56" i="9"/>
  <c r="C56" i="9"/>
  <c r="G41" i="9"/>
  <c r="G40" i="9"/>
  <c r="G39" i="9"/>
  <c r="G38" i="9"/>
  <c r="G37" i="9"/>
  <c r="G36" i="9"/>
  <c r="G35" i="9"/>
  <c r="G34" i="9"/>
  <c r="G33" i="9"/>
  <c r="G32" i="9"/>
  <c r="G31" i="9"/>
  <c r="G30" i="9"/>
  <c r="F30" i="9"/>
  <c r="F31" i="9" s="1"/>
  <c r="F32" i="9" s="1"/>
  <c r="F33" i="9" s="1"/>
  <c r="F34" i="9" s="1"/>
  <c r="F35" i="9" s="1"/>
  <c r="F36" i="9" s="1"/>
  <c r="F37" i="9" s="1"/>
  <c r="F38" i="9" s="1"/>
  <c r="F39" i="9" s="1"/>
  <c r="F40" i="9" s="1"/>
  <c r="F41" i="9" s="1"/>
  <c r="D30" i="9"/>
  <c r="D31" i="9" s="1"/>
  <c r="E38" i="8"/>
  <c r="E37" i="8"/>
  <c r="E36" i="8"/>
  <c r="E35" i="8"/>
  <c r="E34" i="8"/>
  <c r="E33" i="8"/>
  <c r="E32" i="8"/>
  <c r="E31" i="8"/>
  <c r="E30" i="8"/>
  <c r="E29" i="8"/>
  <c r="E28" i="8"/>
  <c r="E27" i="8"/>
  <c r="E38" i="7"/>
  <c r="E37" i="7"/>
  <c r="E36" i="7"/>
  <c r="E35" i="7"/>
  <c r="E34" i="7"/>
  <c r="E33" i="7"/>
  <c r="E32" i="7"/>
  <c r="E31" i="7"/>
  <c r="E30" i="7"/>
  <c r="E29" i="7"/>
  <c r="E28" i="7"/>
  <c r="H27" i="7"/>
  <c r="H28" i="7" s="1"/>
  <c r="H29" i="7" s="1"/>
  <c r="H30" i="7" s="1"/>
  <c r="G27" i="7"/>
  <c r="I27" i="7" s="1"/>
  <c r="E27" i="7"/>
  <c r="E38" i="6"/>
  <c r="E37" i="6"/>
  <c r="E36" i="6"/>
  <c r="E35" i="6"/>
  <c r="E34" i="6"/>
  <c r="E33" i="6"/>
  <c r="E32" i="6"/>
  <c r="E31" i="6"/>
  <c r="E30" i="6"/>
  <c r="E29" i="6"/>
  <c r="E28" i="6"/>
  <c r="I27" i="6"/>
  <c r="F27" i="6"/>
  <c r="E27" i="6"/>
  <c r="E38" i="5"/>
  <c r="E37" i="5"/>
  <c r="E36" i="5"/>
  <c r="E35" i="5"/>
  <c r="E34" i="5"/>
  <c r="E33" i="5"/>
  <c r="E32" i="5"/>
  <c r="E31" i="5"/>
  <c r="E30" i="5"/>
  <c r="E29" i="5"/>
  <c r="E28" i="5"/>
  <c r="G27" i="5"/>
  <c r="I27" i="5" s="1"/>
  <c r="F27" i="5"/>
  <c r="E27" i="5"/>
  <c r="E38" i="4"/>
  <c r="E37" i="4"/>
  <c r="E36" i="4"/>
  <c r="E35" i="4"/>
  <c r="E34" i="4"/>
  <c r="E33" i="4"/>
  <c r="E32" i="4"/>
  <c r="E31" i="4"/>
  <c r="E30" i="4"/>
  <c r="E29" i="4"/>
  <c r="E28" i="4"/>
  <c r="I27" i="4"/>
  <c r="E27" i="4"/>
  <c r="I18" i="3"/>
  <c r="G18" i="3"/>
  <c r="D18" i="3"/>
  <c r="C8" i="3"/>
  <c r="C7" i="3"/>
  <c r="C6" i="3"/>
  <c r="G56" i="2"/>
  <c r="C56" i="2"/>
  <c r="G41" i="2"/>
  <c r="G40" i="2"/>
  <c r="G39" i="2"/>
  <c r="G38" i="2"/>
  <c r="G37" i="2"/>
  <c r="G36" i="2"/>
  <c r="G35" i="2"/>
  <c r="G34" i="2"/>
  <c r="G33" i="2"/>
  <c r="G32" i="2"/>
  <c r="G31" i="2"/>
  <c r="G30" i="2"/>
  <c r="F30" i="2"/>
  <c r="F31" i="2" s="1"/>
  <c r="F32" i="2" s="1"/>
  <c r="F33" i="2" s="1"/>
  <c r="F34" i="2" s="1"/>
  <c r="F35" i="2" s="1"/>
  <c r="F36" i="2" s="1"/>
  <c r="F37" i="2" s="1"/>
  <c r="F38" i="2" s="1"/>
  <c r="F39" i="2" s="1"/>
  <c r="F40" i="2" s="1"/>
  <c r="F41" i="2" s="1"/>
  <c r="D30" i="2"/>
  <c r="D31" i="2" s="1"/>
  <c r="AA21" i="1"/>
  <c r="AB21" i="1" s="1"/>
  <c r="I21" i="1"/>
  <c r="B21" i="1"/>
  <c r="AA19" i="1"/>
  <c r="I19" i="1"/>
  <c r="B19" i="1"/>
  <c r="AA17" i="1"/>
  <c r="AB17" i="1" s="1"/>
  <c r="I17" i="1"/>
  <c r="B17" i="1"/>
  <c r="Z15" i="1"/>
  <c r="Y15" i="1"/>
  <c r="X15" i="1"/>
  <c r="W15" i="1"/>
  <c r="V15" i="1"/>
  <c r="U15" i="1"/>
  <c r="T15" i="1"/>
  <c r="S15" i="1"/>
  <c r="AA15" i="1" s="1"/>
  <c r="N15" i="1"/>
  <c r="M15" i="1"/>
  <c r="L15" i="1"/>
  <c r="K15" i="1"/>
  <c r="J15" i="1"/>
  <c r="I15" i="1" s="1"/>
  <c r="B15" i="1"/>
  <c r="Z13" i="1"/>
  <c r="Y13" i="1"/>
  <c r="X13" i="1"/>
  <c r="W13" i="1"/>
  <c r="V13" i="1"/>
  <c r="U13" i="1"/>
  <c r="T13" i="1"/>
  <c r="S13" i="1"/>
  <c r="O13" i="1"/>
  <c r="AA13" i="1" s="1"/>
  <c r="N13" i="1"/>
  <c r="M13" i="1"/>
  <c r="L13" i="1"/>
  <c r="K13" i="1"/>
  <c r="J13" i="1"/>
  <c r="B13" i="1"/>
  <c r="A11" i="1"/>
  <c r="C9" i="1"/>
  <c r="C8" i="1"/>
  <c r="C7" i="1"/>
  <c r="H29" i="6" l="1"/>
  <c r="AB13" i="1"/>
  <c r="AC17" i="1"/>
  <c r="AC21" i="1"/>
  <c r="AC19" i="1"/>
  <c r="L27" i="11"/>
  <c r="M27" i="11" s="1"/>
  <c r="I31" i="9"/>
  <c r="D32" i="9"/>
  <c r="H31" i="9"/>
  <c r="AC15" i="1"/>
  <c r="AB15" i="1"/>
  <c r="H31" i="2"/>
  <c r="D32" i="2"/>
  <c r="I31" i="2"/>
  <c r="H30" i="2"/>
  <c r="AB19" i="1"/>
  <c r="I30" i="2"/>
  <c r="H30" i="9"/>
  <c r="I13" i="1"/>
  <c r="AC13" i="1" s="1"/>
  <c r="I30" i="9"/>
  <c r="H30" i="6" l="1"/>
  <c r="H31" i="6" s="1"/>
  <c r="I32" i="2"/>
  <c r="H32" i="2"/>
  <c r="D33" i="2"/>
  <c r="H32" i="9"/>
  <c r="I32" i="9"/>
  <c r="D33" i="9"/>
  <c r="D34" i="9" l="1"/>
  <c r="I33" i="9"/>
  <c r="H33" i="9"/>
  <c r="H33" i="2"/>
  <c r="D34" i="2"/>
  <c r="I33" i="2"/>
  <c r="I34" i="2" l="1"/>
  <c r="H34" i="2"/>
  <c r="D35" i="2"/>
  <c r="H34" i="9"/>
  <c r="D35" i="9"/>
  <c r="I34" i="9"/>
  <c r="I35" i="9" l="1"/>
  <c r="D36" i="9"/>
  <c r="H35" i="9"/>
  <c r="D36" i="2"/>
  <c r="I35" i="2"/>
  <c r="H35" i="2"/>
  <c r="I36" i="2" l="1"/>
  <c r="H36" i="2"/>
  <c r="D37" i="2"/>
  <c r="D37" i="9"/>
  <c r="I36" i="9"/>
  <c r="H36" i="9"/>
  <c r="I37" i="9" l="1"/>
  <c r="D38" i="9"/>
  <c r="H37" i="9"/>
  <c r="H37" i="2"/>
  <c r="D38" i="2"/>
  <c r="I37" i="2"/>
  <c r="D39" i="2" l="1"/>
  <c r="I38" i="2"/>
  <c r="H38" i="2"/>
  <c r="D39" i="9"/>
  <c r="I38" i="9"/>
  <c r="H38" i="9"/>
  <c r="D40" i="9" l="1"/>
  <c r="I39" i="9"/>
  <c r="H39" i="9"/>
  <c r="I39" i="2"/>
  <c r="H39" i="2"/>
  <c r="D40" i="2"/>
  <c r="I40" i="2" l="1"/>
  <c r="H40" i="2"/>
  <c r="D41" i="2"/>
  <c r="H40" i="9"/>
  <c r="I40" i="9"/>
  <c r="D41" i="9"/>
  <c r="I41" i="9" l="1"/>
  <c r="H41" i="9"/>
  <c r="I41" i="2"/>
  <c r="H4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300-000001000000}">
      <text>
        <r>
          <rPr>
            <sz val="9"/>
            <color rgb="FF000000"/>
            <rFont val="Tahoma"/>
            <family val="2"/>
            <charset val="1"/>
          </rPr>
          <t xml:space="preserve">El código SEGPLAN: corresponde al número asignado para la meta en el  SEGPLAN.
</t>
        </r>
      </text>
    </comment>
    <comment ref="D6" authorId="0" shapeId="0" xr:uid="{00000000-0006-0000-03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3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3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3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3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3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3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300-00000A000000}">
      <text>
        <r>
          <rPr>
            <sz val="11"/>
            <color rgb="FF000000"/>
            <rFont val="Calibri"/>
            <family val="2"/>
            <charset val="1"/>
          </rPr>
          <t>Objetivo:</t>
        </r>
        <r>
          <rPr>
            <sz val="9"/>
            <color rgb="FF000000"/>
            <rFont val="Tahoma"/>
            <family val="2"/>
            <charset val="1"/>
          </rPr>
          <t xml:space="preserve"> Hace referencia al objetivo estratégico que define al indicador según la Resolución 33 de 2018.
</t>
        </r>
      </text>
    </comment>
    <comment ref="B11" authorId="0" shapeId="0" xr:uid="{00000000-0006-0000-03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3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300-00001000000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3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3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3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3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3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300-00001700000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300-00001800000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B23" authorId="0" shapeId="0" xr:uid="{00000000-0006-0000-03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300-00001A00000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3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400-000001000000}">
      <text>
        <r>
          <rPr>
            <sz val="9"/>
            <color rgb="FF000000"/>
            <rFont val="Tahoma"/>
            <family val="2"/>
            <charset val="1"/>
          </rPr>
          <t xml:space="preserve">El código SEGPLAN: corresponde al número asignado para la meta en el  SEGPLAN.
</t>
        </r>
      </text>
    </comment>
    <comment ref="D6" authorId="0" shapeId="0" xr:uid="{00000000-0006-0000-04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4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4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4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4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4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4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400-00000A000000}">
      <text>
        <r>
          <rPr>
            <sz val="11"/>
            <color rgb="FF000000"/>
            <rFont val="Calibri"/>
            <family val="2"/>
            <charset val="1"/>
          </rPr>
          <t>Objetivo:</t>
        </r>
        <r>
          <rPr>
            <sz val="9"/>
            <color rgb="FF000000"/>
            <rFont val="Tahoma"/>
            <family val="2"/>
            <charset val="1"/>
          </rPr>
          <t xml:space="preserve">Hace referencia al objetivo estratégico que define al indicador según la Resolución 33 de 2018.
</t>
        </r>
      </text>
    </comment>
    <comment ref="B11" authorId="0" shapeId="0" xr:uid="{00000000-0006-0000-04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característica,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sz val="11"/>
            <color rgb="FF000000"/>
            <rFont val="Calibri"/>
            <family val="2"/>
            <charset val="1"/>
          </rPr>
          <t>Tipo:</t>
        </r>
        <r>
          <rPr>
            <sz val="9"/>
            <color rgb="FF000000"/>
            <rFont val="Tahoma"/>
            <family val="2"/>
            <charset val="1"/>
          </rPr>
          <t xml:space="preserve"> 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4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400-000010000000}">
      <text>
        <r>
          <rPr>
            <sz val="11"/>
            <color rgb="FF000000"/>
            <rFont val="Calibri"/>
            <family val="2"/>
            <charset val="1"/>
          </rPr>
          <t>Fuente:</t>
        </r>
        <r>
          <rPr>
            <sz val="9"/>
            <color rgb="FF000000"/>
            <rFont val="Tahoma"/>
            <family val="2"/>
            <charset val="1"/>
          </rPr>
          <t xml:space="preserve"> 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aleatorias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términos de resultado, es deber de tipología eficacia.
</t>
        </r>
      </text>
    </comment>
    <comment ref="B17" authorId="0" shapeId="0" xr:uid="{00000000-0006-0000-04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4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4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4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4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400-000017000000}">
      <text>
        <r>
          <rPr>
            <sz val="11"/>
            <color rgb="FF000000"/>
            <rFont val="Calibri"/>
            <family val="2"/>
            <charset val="1"/>
          </rPr>
          <t>Línea Base:</t>
        </r>
        <r>
          <rPr>
            <sz val="9"/>
            <color rgb="FF000000"/>
            <rFont val="Tahoma"/>
            <family val="2"/>
            <charset val="1"/>
          </rPr>
          <t xml:space="preserve"> 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400-000018000000}">
      <text>
        <r>
          <rPr>
            <sz val="11"/>
            <color rgb="FF000000"/>
            <rFont val="Calibri"/>
            <family val="2"/>
            <charset val="1"/>
          </rPr>
          <t>Acumulado cuatrienio:</t>
        </r>
        <r>
          <rPr>
            <sz val="9"/>
            <color rgb="FF000000"/>
            <rFont val="Tahoma"/>
            <family val="2"/>
            <charset val="1"/>
          </rPr>
          <t xml:space="preserve"> Hace referencia al valor acumulado durante el cuatrienio</t>
        </r>
      </text>
    </comment>
    <comment ref="I22" authorId="0" shapeId="0" xr:uid="{00000000-0006-0000-0400-000019000000}">
      <text>
        <r>
          <rPr>
            <sz val="11"/>
            <color rgb="FF000000"/>
            <rFont val="Calibri"/>
            <family val="2"/>
            <charset val="1"/>
          </rPr>
          <t xml:space="preserve">MARCELA:
</t>
        </r>
        <r>
          <rPr>
            <sz val="9"/>
            <color rgb="FF000000"/>
            <rFont val="Tahoma"/>
            <family val="2"/>
            <charset val="1"/>
          </rPr>
          <t>ajustar, acumulado cuatrienio =3</t>
        </r>
      </text>
    </comment>
    <comment ref="B23" authorId="0" shapeId="0" xr:uid="{00000000-0006-0000-0400-00001A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400-00001B000000}">
      <text>
        <r>
          <rPr>
            <sz val="11"/>
            <color rgb="FF000000"/>
            <rFont val="Calibri"/>
            <family val="2"/>
            <charset val="1"/>
          </rPr>
          <t>Valor:</t>
        </r>
        <r>
          <rPr>
            <sz val="9"/>
            <color rgb="FF000000"/>
            <rFont val="Tahoma"/>
            <family val="2"/>
            <charset val="1"/>
          </rPr>
          <t xml:space="preserve"> 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C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400-00001D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500-000001000000}">
      <text>
        <r>
          <rPr>
            <sz val="9"/>
            <color rgb="FF000000"/>
            <rFont val="Tahoma"/>
            <family val="2"/>
            <charset val="1"/>
          </rPr>
          <t xml:space="preserve">El código SEGPLAN: corresponde al número asignado para la meta en el  SEGPLAN.
</t>
        </r>
      </text>
    </comment>
    <comment ref="D6" authorId="0" shapeId="0" xr:uid="{00000000-0006-0000-05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5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5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5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5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5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5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5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5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5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5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5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5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5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5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5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5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5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5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600-000001000000}">
      <text>
        <r>
          <rPr>
            <sz val="9"/>
            <color rgb="FF000000"/>
            <rFont val="Tahoma"/>
            <family val="2"/>
            <charset val="1"/>
          </rPr>
          <t xml:space="preserve">El código SEGPLAN: corresponde al número asignado para la meta en el  SEGPLAN.
</t>
        </r>
      </text>
    </comment>
    <comment ref="D6" authorId="0" shapeId="0" xr:uid="{00000000-0006-0000-06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6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6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6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6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6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6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6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6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6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6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6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6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6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6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6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6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6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6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B00-000001000000}">
      <text>
        <r>
          <rPr>
            <sz val="9"/>
            <color rgb="FF000000"/>
            <rFont val="Tahoma"/>
            <family val="2"/>
            <charset val="1"/>
          </rPr>
          <t xml:space="preserve">El código SEGPLAN: corresponde al número asignado para la meta en el  SEGPLAN.
</t>
        </r>
      </text>
    </comment>
    <comment ref="D6" authorId="0" shapeId="0" xr:uid="{00000000-0006-0000-0B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B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B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B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B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B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B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B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B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B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B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B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B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B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B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B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B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B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B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B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B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B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B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B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B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B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B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B6" authorId="0" shapeId="0" xr:uid="{00000000-0006-0000-0C00-000001000000}">
      <text>
        <r>
          <rPr>
            <sz val="9"/>
            <color rgb="FF000000"/>
            <rFont val="Tahoma"/>
            <family val="2"/>
            <charset val="1"/>
          </rPr>
          <t xml:space="preserve">El código SEGPLAN: corresponde al número asignado para la meta en el  SEGPLAN.
</t>
        </r>
      </text>
    </comment>
    <comment ref="D6" authorId="0" shapeId="0" xr:uid="{00000000-0006-0000-0C00-000002000000}">
      <text>
        <r>
          <rPr>
            <sz val="11"/>
            <color rgb="FF000000"/>
            <rFont val="Calibri"/>
            <family val="2"/>
            <charset val="1"/>
          </rPr>
          <t xml:space="preserve">Descripción Meta: </t>
        </r>
        <r>
          <rPr>
            <sz val="9"/>
            <color rgb="FF000000"/>
            <rFont val="Tahoma"/>
            <family val="2"/>
            <charset val="1"/>
          </rPr>
          <t xml:space="preserve">Corresponde  a la meta del proyecto de inversión y/o gestión a la cual esta asociada el indicador.
</t>
        </r>
      </text>
    </comment>
    <comment ref="B7" authorId="0" shapeId="0" xr:uid="{00000000-0006-0000-0C00-000003000000}">
      <text>
        <r>
          <rPr>
            <sz val="11"/>
            <color rgb="FF000000"/>
            <rFont val="Calibri"/>
            <family val="2"/>
            <charset val="1"/>
          </rPr>
          <t xml:space="preserve">TERRITORIALIZACIÓN:
</t>
        </r>
        <r>
          <rPr>
            <sz val="9"/>
            <color rgb="FF000000"/>
            <rFont val="Tahoma"/>
            <family val="2"/>
            <charset val="1"/>
          </rPr>
          <t>Corresponde a si la meta se encuentra sectorizada por localidades y se carga en SEGPLAN como TERRY.</t>
        </r>
      </text>
    </comment>
    <comment ref="D7" authorId="0" shapeId="0" xr:uid="{00000000-0006-0000-0C00-000004000000}">
      <text>
        <r>
          <rPr>
            <sz val="11"/>
            <color rgb="FF000000"/>
            <rFont val="Calibri"/>
            <family val="2"/>
            <charset val="1"/>
          </rPr>
          <t xml:space="preserve">RESPONSABLE: </t>
        </r>
        <r>
          <rPr>
            <sz val="9"/>
            <color rgb="FF000000"/>
            <rFont val="Tahoma"/>
            <family val="2"/>
            <charset val="1"/>
          </rPr>
          <t xml:space="preserve">Corresponde al área de la construcción y seguimiento al indicador.
</t>
        </r>
      </text>
    </comment>
    <comment ref="H7" authorId="0" shapeId="0" xr:uid="{00000000-0006-0000-0C00-000005000000}">
      <text>
        <r>
          <rPr>
            <sz val="11"/>
            <color rgb="FF000000"/>
            <rFont val="Calibri"/>
            <family val="2"/>
            <charset val="1"/>
          </rPr>
          <t>PMR:</t>
        </r>
        <r>
          <rPr>
            <sz val="9"/>
            <color rgb="FF000000"/>
            <rFont val="Tahoma"/>
            <family val="2"/>
            <charset val="1"/>
          </rPr>
          <t xml:space="preserve">Este campo identifica si la meta es fuente para el aplicativo PREDIS como indicador de Productos, Metas y Resultados. Se responde SI o NO.
</t>
        </r>
      </text>
    </comment>
    <comment ref="B8" authorId="0" shapeId="0" xr:uid="{00000000-0006-0000-0C00-000006000000}">
      <text>
        <r>
          <rPr>
            <sz val="11"/>
            <color rgb="FF000000"/>
            <rFont val="Calibri"/>
            <family val="2"/>
            <charset val="1"/>
          </rPr>
          <t xml:space="preserve">PROYECTO:
</t>
        </r>
        <r>
          <rPr>
            <sz val="9"/>
            <color rgb="FF000000"/>
            <rFont val="Tahoma"/>
            <family val="2"/>
            <charset val="1"/>
          </rPr>
          <t xml:space="preserve">Corresponde al proyecto de inversión bajo el cual se define el indicador.
</t>
        </r>
      </text>
    </comment>
    <comment ref="G8" authorId="0" shapeId="0" xr:uid="{00000000-0006-0000-0C00-000007000000}">
      <text>
        <r>
          <rPr>
            <sz val="11"/>
            <color rgb="FF000000"/>
            <rFont val="Calibri"/>
            <family val="2"/>
            <charset val="1"/>
          </rPr>
          <t xml:space="preserve">CÓDIGO:
</t>
        </r>
        <r>
          <rPr>
            <sz val="9"/>
            <color rgb="FF000000"/>
            <rFont val="Tahoma"/>
            <family val="2"/>
            <charset val="1"/>
          </rPr>
          <t xml:space="preserve">Hace referencia al número de identificación del Proyecto de Inversión.
</t>
        </r>
      </text>
    </comment>
    <comment ref="B9" authorId="0" shapeId="0" xr:uid="{00000000-0006-0000-0C00-000008000000}">
      <text>
        <r>
          <rPr>
            <sz val="11"/>
            <color rgb="FF000000"/>
            <rFont val="Calibri"/>
            <family val="2"/>
            <charset val="1"/>
          </rPr>
          <t xml:space="preserve">PROCESO:
</t>
        </r>
        <r>
          <rPr>
            <sz val="9"/>
            <color rgb="FF000000"/>
            <rFont val="Tahoma"/>
            <family val="2"/>
            <charset val="1"/>
          </rPr>
          <t>Define la tipología (Misional, Estratégico, de Apoyo o de Evaluación) y el nombre del proceso que ampara el indicador. Acorde con el Mapa de Procesos del Instituto (Resolución 33 de 2018).</t>
        </r>
      </text>
    </comment>
    <comment ref="G9" authorId="0" shapeId="0" xr:uid="{00000000-0006-0000-0C00-000009000000}">
      <text>
        <r>
          <rPr>
            <sz val="11"/>
            <color rgb="FF000000"/>
            <rFont val="Calibri"/>
            <family val="2"/>
            <charset val="1"/>
          </rPr>
          <t xml:space="preserve">Código:
</t>
        </r>
        <r>
          <rPr>
            <sz val="9"/>
            <color rgb="FF000000"/>
            <rFont val="Tahoma"/>
            <family val="2"/>
            <charset val="1"/>
          </rPr>
          <t>Corresponde al valor alfanumérico de identificación asignado al proceso. Aparece en el respectivo mapa de procesos del Instituto.</t>
        </r>
      </text>
    </comment>
    <comment ref="B10" authorId="0" shapeId="0" xr:uid="{00000000-0006-0000-0C00-00000A000000}">
      <text>
        <r>
          <rPr>
            <sz val="11"/>
            <color rgb="FF000000"/>
            <rFont val="Calibri"/>
            <family val="2"/>
            <charset val="1"/>
          </rPr>
          <t>Objetivo:</t>
        </r>
        <r>
          <rPr>
            <sz val="9"/>
            <color rgb="FF000000"/>
            <rFont val="Tahoma"/>
            <family val="2"/>
            <charset val="1"/>
          </rPr>
          <t xml:space="preserve">Hace referencia al objetivo estrategico que define al indicador según la Resolución 33 de 2018.
</t>
        </r>
      </text>
    </comment>
    <comment ref="B11" authorId="0" shapeId="0" xr:uid="{00000000-0006-0000-0C00-00000B000000}">
      <text>
        <r>
          <rPr>
            <sz val="11"/>
            <color rgb="FF000000"/>
            <rFont val="Calibri"/>
            <family val="2"/>
            <charset val="1"/>
          </rPr>
          <t xml:space="preserve">Meta-Sectorial: </t>
        </r>
        <r>
          <rPr>
            <sz val="9"/>
            <color rgb="FF000000"/>
            <rFont val="Tahoma"/>
            <family val="2"/>
            <charset val="1"/>
          </rPr>
          <t xml:space="preserve">Es la meta definida para el instituto de protección y bienestar en el plan de desarrollo distrital a la cual esta asociada la meta del proyecto de inversión.
</t>
        </r>
      </text>
    </comment>
    <comment ref="B12" authorId="0" shapeId="0" xr:uid="{00000000-0006-0000-0C00-00000C000000}">
      <text>
        <r>
          <rPr>
            <sz val="11"/>
            <color rgb="FF000000"/>
            <rFont val="Calibri"/>
            <family val="2"/>
            <charset val="1"/>
          </rPr>
          <t xml:space="preserve">Nombre del indicador: </t>
        </r>
        <r>
          <rPr>
            <sz val="9"/>
            <color rgb="FF000000"/>
            <rFont val="Tahoma"/>
            <family val="2"/>
            <charset val="1"/>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C00-00000D000000}">
      <text>
        <r>
          <rPr>
            <sz val="11"/>
            <color rgb="FF000000"/>
            <rFont val="Calibri"/>
            <family val="2"/>
            <charset val="1"/>
          </rPr>
          <t>Tipo:</t>
        </r>
        <r>
          <rPr>
            <sz val="9"/>
            <color rgb="FF000000"/>
            <rFont val="Tahoma"/>
            <family val="2"/>
            <charset val="1"/>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C00-00000E000000}">
      <text>
        <r>
          <rPr>
            <sz val="11"/>
            <color rgb="FF000000"/>
            <rFont val="Calibri"/>
            <family val="2"/>
            <charset val="1"/>
          </rPr>
          <t xml:space="preserve">Fecha:
</t>
        </r>
        <r>
          <rPr>
            <sz val="9"/>
            <color rgb="FF000000"/>
            <rFont val="Tahoma"/>
            <family val="2"/>
            <charset val="1"/>
          </rPr>
          <t xml:space="preserve">Corresponde al mes y año en que cada dependencia empieza a reportar la ejecución del indicador. </t>
        </r>
      </text>
    </comment>
    <comment ref="B14" authorId="0" shapeId="0" xr:uid="{00000000-0006-0000-0C00-00000F000000}">
      <text>
        <r>
          <rPr>
            <sz val="11"/>
            <color rgb="FF000000"/>
            <rFont val="Calibri"/>
            <family val="2"/>
            <charset val="1"/>
          </rPr>
          <t xml:space="preserve">Objetivo de descripción:
</t>
        </r>
        <r>
          <rPr>
            <sz val="9"/>
            <color rgb="FF000000"/>
            <rFont val="Tahoma"/>
            <family val="2"/>
            <charset val="1"/>
          </rPr>
          <t>En este campo se define qué se pretende alcanzar con el indicador. Así mismo, y si se requiere, se relaciona un comentario en donde se explique de qué trata el mismo.</t>
        </r>
      </text>
    </comment>
    <comment ref="B15" authorId="0" shapeId="0" xr:uid="{00000000-0006-0000-0C00-000010000000}">
      <text>
        <r>
          <rPr>
            <sz val="11"/>
            <color rgb="FF000000"/>
            <rFont val="Calibri"/>
            <family val="2"/>
            <charset val="1"/>
          </rPr>
          <t>Fuente:</t>
        </r>
        <r>
          <rPr>
            <sz val="9"/>
            <color rgb="FF000000"/>
            <rFont val="Tahoma"/>
            <family val="2"/>
            <charset val="1"/>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C00-000011000000}">
      <text>
        <r>
          <rPr>
            <sz val="11"/>
            <color rgb="FF000000"/>
            <rFont val="Calibri"/>
            <family val="2"/>
            <charset val="1"/>
          </rPr>
          <t xml:space="preserve">Formula:
</t>
        </r>
        <r>
          <rPr>
            <sz val="9"/>
            <color rgb="FF000000"/>
            <rFont val="Tahoma"/>
            <family val="2"/>
            <charset val="1"/>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C00-000012000000}">
      <text>
        <r>
          <rPr>
            <sz val="11"/>
            <color rgb="FF000000"/>
            <rFont val="Calibri"/>
            <family val="2"/>
            <charset val="1"/>
          </rPr>
          <t xml:space="preserve">Unidad:
</t>
        </r>
        <r>
          <rPr>
            <sz val="9"/>
            <color rgb="FF000000"/>
            <rFont val="Tahoma"/>
            <family val="2"/>
            <charset val="1"/>
          </rPr>
          <t xml:space="preserve">Es la cantidad estandarizada de la magnitud de las variables  descrita como  (Cantidad, tasa, proporción, porcentaje, entre otras).
</t>
        </r>
      </text>
    </comment>
    <comment ref="B18" authorId="0" shapeId="0" xr:uid="{00000000-0006-0000-0C00-000013000000}">
      <text>
        <r>
          <rPr>
            <sz val="11"/>
            <color rgb="FF000000"/>
            <rFont val="Calibri"/>
            <family val="2"/>
            <charset val="1"/>
          </rPr>
          <t xml:space="preserve">Nombre:
</t>
        </r>
        <r>
          <rPr>
            <sz val="9"/>
            <color rgb="FF000000"/>
            <rFont val="Tahoma"/>
            <family val="2"/>
            <charset val="1"/>
          </rPr>
          <t xml:space="preserve">Elemento que compone el indicador.
</t>
        </r>
      </text>
    </comment>
    <comment ref="B20" authorId="0" shapeId="0" xr:uid="{00000000-0006-0000-0C00-000014000000}">
      <text>
        <r>
          <rPr>
            <sz val="11"/>
            <color rgb="FF000000"/>
            <rFont val="Calibri"/>
            <family val="2"/>
            <charset val="1"/>
          </rPr>
          <t xml:space="preserve">Unidad:
</t>
        </r>
        <r>
          <rPr>
            <sz val="9"/>
            <color rgb="FF000000"/>
            <rFont val="Tahoma"/>
            <family val="2"/>
            <charset val="1"/>
          </rPr>
          <t xml:space="preserve">Es la cantidad estandarizada de la magnitud de la variable (cantidad, unidades, entre otros)
</t>
        </r>
      </text>
    </comment>
    <comment ref="B21" authorId="0" shapeId="0" xr:uid="{00000000-0006-0000-0C00-000015000000}">
      <text>
        <r>
          <rPr>
            <sz val="11"/>
            <color rgb="FF000000"/>
            <rFont val="Calibri"/>
            <family val="2"/>
            <charset val="1"/>
          </rPr>
          <t xml:space="preserve">Descripción: 
</t>
        </r>
        <r>
          <rPr>
            <sz val="9"/>
            <color rgb="FF000000"/>
            <rFont val="Tahoma"/>
            <family val="2"/>
            <charset val="1"/>
          </rPr>
          <t xml:space="preserve">Hace referencia a la explicación a la variable, si es necesario
</t>
        </r>
      </text>
    </comment>
    <comment ref="B22" authorId="0" shapeId="0" xr:uid="{00000000-0006-0000-0C00-000016000000}">
      <text>
        <r>
          <rPr>
            <sz val="11"/>
            <color rgb="FF000000"/>
            <rFont val="Calibri"/>
            <family val="2"/>
            <charset val="1"/>
          </rPr>
          <t xml:space="preserve">Inicio:
</t>
        </r>
        <r>
          <rPr>
            <sz val="9"/>
            <color rgb="FF000000"/>
            <rFont val="Tahoma"/>
            <family val="2"/>
            <charset val="1"/>
          </rPr>
          <t xml:space="preserve"> Hace referencia a la fecha de inicio de la medición del indicador en la vigencia.
</t>
        </r>
      </text>
    </comment>
    <comment ref="F22" authorId="0" shapeId="0" xr:uid="{00000000-0006-0000-0C00-000017000000}">
      <text>
        <r>
          <rPr>
            <sz val="11"/>
            <color rgb="FF000000"/>
            <rFont val="Calibri"/>
            <family val="2"/>
            <charset val="1"/>
          </rPr>
          <t>Línea Base:</t>
        </r>
        <r>
          <rPr>
            <sz val="9"/>
            <color rgb="FF000000"/>
            <rFont val="Tahoma"/>
            <family val="2"/>
            <charset val="1"/>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C00-000018000000}">
      <text>
        <r>
          <rPr>
            <sz val="11"/>
            <color rgb="FF000000"/>
            <rFont val="Calibri"/>
            <family val="2"/>
            <charset val="1"/>
          </rPr>
          <t>Acumulado cuatrienio:</t>
        </r>
        <r>
          <rPr>
            <sz val="9"/>
            <color rgb="FF000000"/>
            <rFont val="Tahoma"/>
            <family val="2"/>
            <charset val="1"/>
          </rPr>
          <t>Hace referencia al valor acumulado durante el cuatrienio</t>
        </r>
      </text>
    </comment>
    <comment ref="B23" authorId="0" shapeId="0" xr:uid="{00000000-0006-0000-0C00-000019000000}">
      <text>
        <r>
          <rPr>
            <sz val="11"/>
            <color rgb="FF000000"/>
            <rFont val="Calibri"/>
            <family val="2"/>
            <charset val="1"/>
          </rPr>
          <t xml:space="preserve">Fin:
</t>
        </r>
        <r>
          <rPr>
            <sz val="9"/>
            <color rgb="FF000000"/>
            <rFont val="Tahoma"/>
            <family val="2"/>
            <charset val="1"/>
          </rPr>
          <t>Es la fecha de finalización de la medición del indicador en la vigencia.</t>
        </r>
      </text>
    </comment>
    <comment ref="F23" authorId="0" shapeId="0" xr:uid="{00000000-0006-0000-0C00-00001A000000}">
      <text>
        <r>
          <rPr>
            <sz val="11"/>
            <color rgb="FF000000"/>
            <rFont val="Calibri"/>
            <family val="2"/>
            <charset val="1"/>
          </rPr>
          <t>Valor:</t>
        </r>
        <r>
          <rPr>
            <sz val="9"/>
            <color rgb="FF000000"/>
            <rFont val="Tahoma"/>
            <family val="2"/>
            <charset val="1"/>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C00-00001B000000}">
      <text>
        <r>
          <rPr>
            <sz val="11"/>
            <color rgb="FF000000"/>
            <rFont val="Calibri"/>
            <family val="2"/>
            <charset val="1"/>
          </rPr>
          <t xml:space="preserve">Frecuencia:
</t>
        </r>
        <r>
          <rPr>
            <sz val="9"/>
            <color rgb="FF000000"/>
            <rFont val="Tahoma"/>
            <family val="2"/>
            <charset val="1"/>
          </rPr>
          <t>Indica la periodicidad en que se reporta el indicador (Anual, Semestral, Trimestral, Bimestral o Mensual).</t>
        </r>
      </text>
    </comment>
    <comment ref="F24" authorId="0" shapeId="0" xr:uid="{00000000-0006-0000-0C00-00001C000000}">
      <text>
        <r>
          <rPr>
            <sz val="11"/>
            <color rgb="FF000000"/>
            <rFont val="Calibri"/>
            <family val="2"/>
            <charset val="1"/>
          </rPr>
          <t xml:space="preserve">Justificación:
</t>
        </r>
        <r>
          <rPr>
            <sz val="9"/>
            <color rgb="FF000000"/>
            <rFont val="Tahoma"/>
            <family val="2"/>
            <charset val="1"/>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<sst xmlns="http://schemas.openxmlformats.org/spreadsheetml/2006/main" count="1156" uniqueCount="387">
  <si>
    <t>SISTEMA INTEGRADO DE GESTIÓN</t>
  </si>
  <si>
    <t>PROCESO DIRECCIONAMIENTO ESTRATÉGICO</t>
  </si>
  <si>
    <t>Formato de programación y seguimiento al Plan Operativo Anual de gestión con inversión</t>
  </si>
  <si>
    <t>Código: PE01-PR01-F01</t>
  </si>
  <si>
    <t>Versión: 6.0</t>
  </si>
  <si>
    <t>Eje / Pilar Plan de Desarrollo</t>
  </si>
  <si>
    <t>Programa Plan de Desarrollo</t>
  </si>
  <si>
    <t>Proyecto Estratégico</t>
  </si>
  <si>
    <t>PROGRAMACIÓN CUATRIENIO</t>
  </si>
  <si>
    <t>SEGUIMIENTO VIGENCIA</t>
  </si>
  <si>
    <t>AVANCE</t>
  </si>
  <si>
    <t xml:space="preserve">CÓDIGO Y NOMBRE DEL PROYECTO DE INVERSIÓN </t>
  </si>
  <si>
    <t>CÓDIGO Y META PROYECTO DE INVERSIÓN ASOCIADA</t>
  </si>
  <si>
    <t>CÓDIGO META PRODUCTO</t>
  </si>
  <si>
    <t xml:space="preserve"> META PRODUCTO</t>
  </si>
  <si>
    <t>CÓDIGO INDICADOR</t>
  </si>
  <si>
    <t>INDICADOR</t>
  </si>
  <si>
    <t>UNIDAD DE MEDIDA</t>
  </si>
  <si>
    <t>TIPOLOGÍA</t>
  </si>
  <si>
    <t>CUATRIENIO</t>
  </si>
  <si>
    <t>ENE</t>
  </si>
  <si>
    <t>FEB</t>
  </si>
  <si>
    <t>MAR</t>
  </si>
  <si>
    <t>ABR</t>
  </si>
  <si>
    <t>MAY</t>
  </si>
  <si>
    <t>JUN</t>
  </si>
  <si>
    <t>JUL</t>
  </si>
  <si>
    <t>AGO</t>
  </si>
  <si>
    <t>SEP</t>
  </si>
  <si>
    <t>OCT</t>
  </si>
  <si>
    <t>NOV</t>
  </si>
  <si>
    <t>DIC</t>
  </si>
  <si>
    <t>Total Ejecutado</t>
  </si>
  <si>
    <t>% VIGENCIA</t>
  </si>
  <si>
    <t>% PDD</t>
  </si>
  <si>
    <t>AVANCES Y LOGROS</t>
  </si>
  <si>
    <t>RETRASOS Y SOLUCIONES</t>
  </si>
  <si>
    <t>BENEFICIOS</t>
  </si>
  <si>
    <t>1032 - Gestión y control de tránsito y transporte</t>
  </si>
  <si>
    <t>Demarcar el total de malla vial construida y conservada</t>
  </si>
  <si>
    <t xml:space="preserve"> Número de km demarcados</t>
  </si>
  <si>
    <t>Cantidad</t>
  </si>
  <si>
    <t>Suma</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</si>
  <si>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</si>
  <si>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N/A</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</si>
  <si>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</si>
  <si>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Señalizar verticalmente del total de malla vial construida y conservada</t>
  </si>
  <si>
    <t>Número de señales verticales instaladas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</si>
  <si>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</si>
  <si>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</si>
  <si>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 xml:space="preserve">Implementación 100% segunda fase - Sistema Inteligente de Transporte
</t>
  </si>
  <si>
    <t>Porcentaje de implementación de la segunda fase del Sistema Inteligente de Transporte</t>
  </si>
  <si>
    <t>Porcentaje</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</si>
  <si>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</si>
  <si>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</si>
  <si>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 xml:space="preserve">Diseño e implementación 100% de la segunda fase de semáforos inteligentes
</t>
  </si>
  <si>
    <t xml:space="preserve"> Porcentaje de implementación de la segunda fase de semáforos inteligentes</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</si>
  <si>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</si>
  <si>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 xml:space="preserve">Diseño e implementación 100% de la primera fase de Detección Electrónica de Infracciones (DEI)
</t>
  </si>
  <si>
    <t>Porcentaje de diseño e implementación de la primera fase de Detección Electrónica de Infracciones (DEI)</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</si>
  <si>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</si>
  <si>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</si>
  <si>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</si>
  <si>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</si>
  <si>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</si>
  <si>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</si>
  <si>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</si>
  <si>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</si>
  <si>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</si>
  <si>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</si>
  <si>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</si>
  <si>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</si>
  <si>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</si>
  <si>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</si>
  <si>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Implementación 100% segunda fase - Sistema Inteligente de Transporte</t>
  </si>
  <si>
    <t>Apoyo</t>
  </si>
  <si>
    <t>Creciente</t>
  </si>
  <si>
    <t>3. Fuente PMR</t>
  </si>
  <si>
    <t>NO</t>
  </si>
  <si>
    <t>4. Dependencia responsable</t>
  </si>
  <si>
    <t>Dirección de Control y Vigilancia</t>
  </si>
  <si>
    <t>5. Meta con territorialización</t>
  </si>
  <si>
    <t>Misional</t>
  </si>
  <si>
    <t>Decreciente</t>
  </si>
  <si>
    <t>6. Proyecto</t>
  </si>
  <si>
    <t>Gestión y control de tránsito y transporte</t>
  </si>
  <si>
    <t>7. Código del Proyecto</t>
  </si>
  <si>
    <t>Estratégico</t>
  </si>
  <si>
    <t>8. Proceso</t>
  </si>
  <si>
    <t>9. Código del proceso</t>
  </si>
  <si>
    <t>PM04</t>
  </si>
  <si>
    <t>Evaluación</t>
  </si>
  <si>
    <t>10. Objetivo estratégico</t>
  </si>
  <si>
    <t xml:space="preserve">7. Prestar servicios eficientes, oportunos y de calidad a la ciudadanía, tanto en gestión como en trámites de la movilidad </t>
  </si>
  <si>
    <t>11. Meta Producto</t>
  </si>
  <si>
    <t>231 - Implementación 100% segunda fase - Sistema Inteligente de Transporte</t>
  </si>
  <si>
    <t>SI</t>
  </si>
  <si>
    <t>12. Nombre del indicador</t>
  </si>
  <si>
    <t>Actividades para la segunda fase del Sistema Inteligente de Transporte</t>
  </si>
  <si>
    <t>13. Tipología</t>
  </si>
  <si>
    <t>Eficacia</t>
  </si>
  <si>
    <t>Anual</t>
  </si>
  <si>
    <t>14. Fecha de programación</t>
  </si>
  <si>
    <t>Enero de 2018</t>
  </si>
  <si>
    <t>15. Tipo anualización</t>
  </si>
  <si>
    <t>Semestral</t>
  </si>
  <si>
    <t>16. Objetivo y descripción del Indicador</t>
  </si>
  <si>
    <t>El objetivo del indicador es medir el porcentaje de avance de las actividades a desarrollar  tendientes a la implementación de la segunda fase del Sistema Inteligente de Transporte</t>
  </si>
  <si>
    <t>Trimestral</t>
  </si>
  <si>
    <t>1. Orientar las acciones de la Secretaría Distrital de Movilidad hacia la visión cero, es decir, la reducción sustancial de víctimas fatales y lesionadas en siniestros de tránsito</t>
  </si>
  <si>
    <t>17. Fuente u origen de Datos</t>
  </si>
  <si>
    <t>Control y vigilancia - Sistema Inteligente de Transporte</t>
  </si>
  <si>
    <t>Mensual</t>
  </si>
  <si>
    <t xml:space="preserve">2. Fomentar la cultura ciudadana y el respeto entre todos los usuarios de todas las formas de transporte, protegiendo en especial los actores vulnerables y los modos activos </t>
  </si>
  <si>
    <t>18. Fórmula de Cálculo</t>
  </si>
  <si>
    <t>Porcentaje de avance en actividades ejecutadas / Porcentaje total de avance de actividades programado en la vigencia</t>
  </si>
  <si>
    <t>3. Propender por la sostenibilidad ambiental, económica y social de la movilidad en una visión integral de planeción de ciudad y movilidad</t>
  </si>
  <si>
    <t>19. Unidad de medida del indicador</t>
  </si>
  <si>
    <t>4. Ser ejemplo en la rendición de cuentas a la ciudadanía</t>
  </si>
  <si>
    <t xml:space="preserve">20.  Nombre de las Variables </t>
  </si>
  <si>
    <t>VARIABLE 1 - Numerador</t>
  </si>
  <si>
    <t>VARIABLE 2 - Denominador</t>
  </si>
  <si>
    <t>Eficiencia</t>
  </si>
  <si>
    <t>5. Ser transparente, incluyente, equitativa en género y garantista de la participación e involucramiento ciudadanos y del sectro privado</t>
  </si>
  <si>
    <t>Porcentaje de avance en actividades ejecutadas</t>
  </si>
  <si>
    <t>Porcentaje total de avance de actividades programado en la vigencia</t>
  </si>
  <si>
    <t>Efectividad</t>
  </si>
  <si>
    <t xml:space="preserve">6. Proveer un ecosistema adecuado para la innovación y adopción  de nuevas y mejores tecnologías de movilidad y de información y comunicación </t>
  </si>
  <si>
    <t>21. Unidad de medida (de la variable)</t>
  </si>
  <si>
    <t>22. Descripción de la variable</t>
  </si>
  <si>
    <t>Se registra el porcentaje de actividades desarrolladas sobre las programadas para la segunda fase del Sistema Inteligente de Transporte</t>
  </si>
  <si>
    <t>Se registra el porcentaje  de actividades programadas para la segunda fase del Sistema Inteligente de Transporte</t>
  </si>
  <si>
    <t>8. Contar con un excelente equipo humano y condiciones laborales que hagan de la Secretaría Distrital de Movilidad un lugar atractivo para trabajar y desarrollarse profesionalmente</t>
  </si>
  <si>
    <t>23. Inicio de la Serie</t>
  </si>
  <si>
    <t>25. Línea base</t>
  </si>
  <si>
    <t>24. Fin de la Serie</t>
  </si>
  <si>
    <t>Diciembre de 2018</t>
  </si>
  <si>
    <t>26. Valor de la Meta</t>
  </si>
  <si>
    <t>27. Frecuencia del reporte</t>
  </si>
  <si>
    <t xml:space="preserve">28. Observación a la magnitud propuesta para la Meta </t>
  </si>
  <si>
    <t>N.A</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</si>
  <si>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</si>
  <si>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</si>
  <si>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</si>
  <si>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</si>
  <si>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</si>
  <si>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</si>
  <si>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</si>
  <si>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</si>
  <si>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</si>
  <si>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Meta mensual</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</si>
  <si>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</si>
  <si>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</si>
  <si>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</si>
  <si>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</si>
  <si>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</si>
  <si>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</si>
  <si>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</si>
  <si>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</si>
  <si>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</si>
  <si>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</si>
  <si>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</si>
  <si>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</si>
  <si>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</si>
  <si>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</si>
  <si>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</si>
  <si>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</si>
  <si>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</si>
  <si>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</si>
  <si>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</si>
  <si>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</si>
  <si>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</si>
  <si>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</si>
  <si>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</si>
  <si>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ALEJANDRO FORERO GUZMAN</t>
  </si>
  <si>
    <t>40. Responsable del reporte</t>
  </si>
  <si>
    <t>ALMA ISABEL RONCALLO DÍAZ</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</si>
  <si>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</si>
  <si>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</si>
  <si>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</si>
  <si>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</si>
  <si>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</si>
  <si>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</si>
  <si>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</si>
  <si>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VERSIÓN 3.0</t>
  </si>
  <si>
    <t>CODIGO Y NOMBRE DEL PROYECTO DE INVERSIÓN O PROCESO</t>
  </si>
  <si>
    <t>DEPENDENCIA:</t>
  </si>
  <si>
    <t>SUBSECRETARÍA RESPONSABLE:</t>
  </si>
  <si>
    <t>ORDENADOR DEL GASTO:</t>
  </si>
  <si>
    <t>DIANA VIDAL</t>
  </si>
  <si>
    <t>META POA ASOCIADA</t>
  </si>
  <si>
    <t>Sección No. 1: PROGRAMACION  VIGENCIA 2018</t>
  </si>
  <si>
    <t>Sección No. 2: EJECUCIÓN</t>
  </si>
  <si>
    <t>1. NÚMERO</t>
  </si>
  <si>
    <t>2. ACTIVIDADES PRIMARIAS</t>
  </si>
  <si>
    <t>3. PONDERACIÓN
ACTIVIDAD PRIMARIA</t>
  </si>
  <si>
    <t>4. No.</t>
  </si>
  <si>
    <t>5. ACTIVIDADES SECUNDARIAS</t>
  </si>
  <si>
    <t>6. PONDERACIÓN
ACTIVIDAD SECUNDARIA</t>
  </si>
  <si>
    <t>7. FECHA ESTIMADA DE  EJECUCIÓN</t>
  </si>
  <si>
    <t>8. AVANCE PONDERADO</t>
  </si>
  <si>
    <t>9. FECHA EJECUCIÓN</t>
  </si>
  <si>
    <t>10. OBSERVACIONES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</si>
  <si>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</si>
  <si>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</si>
  <si>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</si>
  <si>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</si>
  <si>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Servicios de Información en Nube electrónica</t>
  </si>
  <si>
    <t>Estudios previos  y estructuración técnica, financiera  y legal para llevar a cabo la contratación del servicio de informacion en nube electrónica.</t>
  </si>
  <si>
    <t>TOTAL</t>
  </si>
  <si>
    <t>HOJA DE VIDA DEL INDICADOR</t>
  </si>
  <si>
    <t>Código: PE01-PR06-F03</t>
  </si>
  <si>
    <t>Versión: 3.0</t>
  </si>
  <si>
    <t>PARTE 1. Identificación del Indicador</t>
  </si>
  <si>
    <t>Código SEGPLAN Meta/Actividad Proyecto</t>
  </si>
  <si>
    <t>Descripción Meta/Actividad Proyecto de Inversión o de Gestión</t>
  </si>
  <si>
    <t>Actualizar 16 reportes en el observatorio de protección y bienestar animal los indicadores que den cuenta del avance de la política pública</t>
  </si>
  <si>
    <t>Meta/Actividad con territorialización</t>
  </si>
  <si>
    <t>Dependencia responsable</t>
  </si>
  <si>
    <t>Subdireccion de Cultura Ciudadana y Gestion del Conocimiento</t>
  </si>
  <si>
    <t>Indicador PMR</t>
  </si>
  <si>
    <t>Nombre Proyecto</t>
  </si>
  <si>
    <t>Implementación de un proceso institucional de investigación y gestión del conocimiento para la defensa, protección y bienestar animal en Bogotá</t>
  </si>
  <si>
    <t>Código del Proyecto</t>
  </si>
  <si>
    <t>Código del proceso</t>
  </si>
  <si>
    <t>Objetivo estratégico</t>
  </si>
  <si>
    <t xml:space="preserve">Desarrollar herramientas técnicas, dinámicas y confiables, a través del manejo y gestión de conocimiento. </t>
  </si>
  <si>
    <t>Meta Sectorial</t>
  </si>
  <si>
    <t>505 - Formular y desarrollar dos (2) procesos institucionales de investigación y gestión del conocimiento ambiental y animal</t>
  </si>
  <si>
    <t>Nombre del indicador</t>
  </si>
  <si>
    <t>No. de Reportes de los indicadores de la política pública actualizados</t>
  </si>
  <si>
    <t>Tipología</t>
  </si>
  <si>
    <t>Fecha de programación</t>
  </si>
  <si>
    <t>01/01/2023</t>
  </si>
  <si>
    <t>Tipo anualización</t>
  </si>
  <si>
    <t>Objetivo y descripción del Indicador</t>
  </si>
  <si>
    <t>Realizar reportes para la actualización de indicadores que den cuenta del avance de la implementación de la Política Pública de Protección y Bienestar Animal 2014 - 2033</t>
  </si>
  <si>
    <t>Fuente u origen de Datos</t>
  </si>
  <si>
    <t xml:space="preserve">Equipo de investigación de la  Subdirección de Cultura Ciudadana y Gestión del Conocimiento. </t>
  </si>
  <si>
    <t>Fórmula de Cálculo</t>
  </si>
  <si>
    <t>Reportes Realizados sobre la actualización de indicadores de la Política Pública de Protección y Bienestar Animal / Reportes Programados sobre la actualización de indicadores de la Política Pública de Protección y Bienestar Animal * 100</t>
  </si>
  <si>
    <t>Unidad de medida del indicador</t>
  </si>
  <si>
    <t>Numero de Reportes</t>
  </si>
  <si>
    <t xml:space="preserve">Nombre de las Variables </t>
  </si>
  <si>
    <t>Magnitud Ejecutada</t>
  </si>
  <si>
    <t xml:space="preserve">Magnitud programada </t>
  </si>
  <si>
    <t xml:space="preserve">Reportes Realizados sobre la actualización de indicadores de la Política Pública de Protección y Bienestar Animal </t>
  </si>
  <si>
    <t>Reportes Programados sobre la actualización de indicadores de la Política Pública de Protección y Bienestar Animal</t>
  </si>
  <si>
    <t>Unidad de medida (de la variable)</t>
  </si>
  <si>
    <t>Numero de Reportes realizados</t>
  </si>
  <si>
    <t>Numero de Reportes programados</t>
  </si>
  <si>
    <t>Descripción de la variable</t>
  </si>
  <si>
    <t>Los Reportes realizados sobre la actualización de indicadores de la Política Pública de Protección y Bienestar Animal que den soporte para cumplimiento de la meta</t>
  </si>
  <si>
    <t>Los Reportes estimados a realizar en la vigencia sobre la actualización de indicadores de la Política Pública de Protección y Bienestar Animal programados para el cumplimiento de la meta.</t>
  </si>
  <si>
    <t>Inicio de la Serie</t>
  </si>
  <si>
    <t>Línea base</t>
  </si>
  <si>
    <t>Acumulado cuatrienio</t>
  </si>
  <si>
    <t>Fin de la Serie</t>
  </si>
  <si>
    <t>Valor de la Meta</t>
  </si>
  <si>
    <t>Frecuencia del reporte</t>
  </si>
  <si>
    <t xml:space="preserve">Justificación meta inferior a línea base </t>
  </si>
  <si>
    <t>N.A.</t>
  </si>
  <si>
    <t>PARTE 2. Seguimiento al Indicador</t>
  </si>
  <si>
    <t>Magnitud programada mensual</t>
  </si>
  <si>
    <t>Magnitud ejecutada mensual</t>
  </si>
  <si>
    <t>% Avance frente a la meta mensual</t>
  </si>
  <si>
    <t xml:space="preserve"> Magnitud programada acumulada</t>
  </si>
  <si>
    <t>Magnitud ejecutada Acumulada</t>
  </si>
  <si>
    <t>% Avance acumulado</t>
  </si>
  <si>
    <t>% Avance Acumulado frente al PDD</t>
  </si>
  <si>
    <t>Descripción del avance de meta en el periodo</t>
  </si>
  <si>
    <t>Descripción avances y logros</t>
  </si>
  <si>
    <t>Descripción retrasos y soluciones</t>
  </si>
  <si>
    <t>NO APLICA</t>
  </si>
  <si>
    <t>Beneficios para la Comunidad/Entidad</t>
  </si>
  <si>
    <t>PARTE 3. Actualización y Responsables del reporte</t>
  </si>
  <si>
    <t>Control de actualizaciones</t>
  </si>
  <si>
    <t xml:space="preserve">Fecha </t>
  </si>
  <si>
    <t>Campo modificado</t>
  </si>
  <si>
    <t>Modificación realizada.</t>
  </si>
  <si>
    <t>-</t>
  </si>
  <si>
    <t>Responsable del Análisis</t>
  </si>
  <si>
    <t>Responsable del reporte</t>
  </si>
  <si>
    <t>Jefe de Oficina y/o Subdirector(a)</t>
  </si>
  <si>
    <t>Firma Jefe Oficina y/o Subdirector(a)</t>
  </si>
  <si>
    <t>Elaborar 5 diagnósticos de necesidades de producción de investigación y gestión del conocimiento de la áreas institucionales</t>
  </si>
  <si>
    <t>Diagnósticos de necesidades de producción de investigación y gestión del conocimiento de la áreas institucionales elaborados</t>
  </si>
  <si>
    <t>Diagnósticos de necesidades Realizadas / Diagnósticos de necesidades Programadas * 100</t>
  </si>
  <si>
    <t>Diagnósticos de necesidades Realizadas</t>
  </si>
  <si>
    <t>Diagnósticos de necesidades Programadas</t>
  </si>
  <si>
    <t>Diagnósticos de necesidades estimados a realizar de producción de investigación y gestión del conocimiento programados para el cumplimiento de la meta.
Para la lectura y el análisis del indicador, es necesario precisar que la magnitud programada mensualmente es una cifra definida con cuatro decimales.</t>
  </si>
  <si>
    <t>Elaborar 8 productos de investigación que contribuyan a generar conocimiento y acciones respetuosas y justas hacia los animales no humanos</t>
  </si>
  <si>
    <t>Productos de investigación que contribuyan a generar conocimiento y acciones respetuosas y justas hacia los animales no humanos Elaborados</t>
  </si>
  <si>
    <t>Elaborar productos de investigación que contribuyan a generar conocimiento y acciones respetuosas y justas hacia los animales no humanos</t>
  </si>
  <si>
    <t xml:space="preserve"> Equipo de investigación de la  Subdirección de Cultura Ciudadana y Gestión del Conocimiento. </t>
  </si>
  <si>
    <t>Productos de investigación realizados / Productos de investigacion programados</t>
  </si>
  <si>
    <t>Numero de Productos de Investigacion</t>
  </si>
  <si>
    <t xml:space="preserve">Productos de investigación realizados </t>
  </si>
  <si>
    <t>Productos de investigacion programados</t>
  </si>
  <si>
    <t>Numero de Productos de investigacion Realizados</t>
  </si>
  <si>
    <t>Numero de Productos de investigacion programados</t>
  </si>
  <si>
    <t>Realizar 5 convenios para el fomento de la investigación y la gestión de conocimiento con instituciones educativas y organizaciones, ambas a nivel nacional e internacional</t>
  </si>
  <si>
    <t>Convenios para el fomento de la investigación y la gestión de conocimiento con instituciones educativas y organizaciones, ambas a nivel nacional e internacional realizados</t>
  </si>
  <si>
    <t>Fomentar la gestión del conocimiento y la investigación aplicada en convenio con organizaciones nacionales e internacionales que contribuyan a la transformación cultural en beneficio de los animales no humanos.</t>
  </si>
  <si>
    <t>Convenios realizados / Convenios programados</t>
  </si>
  <si>
    <t>Numero de Convenios</t>
  </si>
  <si>
    <t xml:space="preserve">Convenios realizados </t>
  </si>
  <si>
    <t>Convenios programados</t>
  </si>
  <si>
    <t>Numero de Convenios Realizados</t>
  </si>
  <si>
    <t>Numero de Convenios programados</t>
  </si>
  <si>
    <t>Convenios con instituciones educativas y organizaciones, ambas a nivel nacional e internacional programados para el cumplimiento de la meta.
Para la lectura y el análisis del indicador, es necesario precisar que la magnitud programada mensualmente es una cifra definida con cuatro decimales.</t>
  </si>
  <si>
    <t>Implementar 3 semilleros de investigación que vinculen a la ciudadanía de manera incidente</t>
  </si>
  <si>
    <t>Semilleros de investigación que vinculen a la ciudadanía de manera incidente implementados</t>
  </si>
  <si>
    <t>Contribuir a la producción de conocimiento a través de la participación en semilleros de investigación viéndose beneficiados, además, en la potenciación de sus posibilidades de transformación cultural.</t>
  </si>
  <si>
    <t>Semilleros de investigacion Creados e Implementados / Semilleros de investigacion programados</t>
  </si>
  <si>
    <t>Numero de Semilleros</t>
  </si>
  <si>
    <t>Semilleros de investigacion Creados e Implementados</t>
  </si>
  <si>
    <t>Semilleros de investigacion programados</t>
  </si>
  <si>
    <t>Numero de Semilleros de investigacion Realizados</t>
  </si>
  <si>
    <t>Numero de Semilleros de investigacion programados</t>
  </si>
  <si>
    <t>14. Realizar 133 visitas administrativas y de seguimiento a empresas prestadoras del servicio público de transporte.</t>
  </si>
  <si>
    <t>PM03</t>
  </si>
  <si>
    <t>240 - 52 estrategias integrales de seguridad vial que incluyan cultura ciudadana implementadas en un punto, tramo o zona.</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</si>
  <si>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</si>
  <si>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</si>
  <si>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</si>
  <si>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 / No. De Visitas administrativas programadas)*100</t>
  </si>
  <si>
    <t>No. De visitas administrativas realizadas</t>
  </si>
  <si>
    <t xml:space="preserve"> No. De Visitas administrativas programadas</t>
  </si>
  <si>
    <t>Es la cantidad de visitas administrativas ya sea de auditoria o de seguimiento que se realiza a las empresas prestadoras del servicio de transporte público; ya sea colectivo, individual o masivo.</t>
  </si>
  <si>
    <t>Es el número de visitas administrativas que se tiene programado realizar en el período de tiempo del reporte.</t>
  </si>
  <si>
    <t>ANGELICA PICO-ANALISIS/LUIS HUMBERTO GONZALEZ-INFORMACION</t>
  </si>
  <si>
    <t>ANGELICA PICO</t>
  </si>
  <si>
    <t>Formato de Anexo de Actividades</t>
  </si>
  <si>
    <t>CODIGO Y NOMBRE DEL PROYECTO DE INVERSIÓN O DEL POA SIN INVERSIÓN</t>
  </si>
  <si>
    <t>Sección No. 1: PROGRAMACION  VIGENCIA _2018</t>
  </si>
  <si>
    <t>Prog</t>
  </si>
  <si>
    <t>Ejec</t>
  </si>
  <si>
    <t>Trim  1</t>
  </si>
  <si>
    <t>Total</t>
  </si>
  <si>
    <t>Trim  2</t>
  </si>
  <si>
    <t>Trim  3</t>
  </si>
  <si>
    <t>Trim  4</t>
  </si>
  <si>
    <t>TOTAL AÑO</t>
  </si>
  <si>
    <t>Aportar 1 batería de herramientas metodológicas, estudios e investigaciones identificadas en el diagnóstico para dar cuenta de las necesidades de las área</t>
  </si>
  <si>
    <t>Batería para las herramientas metodológicas, estudios e investigaciones identificadas en el diagnóstico para dar cuenta de las necesidades de las áreas actualizada</t>
  </si>
  <si>
    <t>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</si>
  <si>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Batería de herramientas metodológicas, estudios e investigaciones Actualizadas / Batería de herramientas metodológicas, estudios e investigaciones Programadas * 100</t>
  </si>
  <si>
    <t>Numero de herramientas metodológicas, estudios e investigaciones Actualizadas</t>
  </si>
  <si>
    <t>Batería de herramientas metodológicas, estudios e investigaciones Actualizadas</t>
  </si>
  <si>
    <t>Batería de herramientas metodológicas, estudios e investigaciones Programadas</t>
  </si>
  <si>
    <t>Numero de herramientas metodológicas, estudios e investigaciones</t>
  </si>
  <si>
    <t>Numero de herramientas metodológicas, estudios e investigaciones programadas</t>
  </si>
  <si>
    <t>Documentos de Herramientas metodológicas, estudios e investigaciones programadas para el cumplimiento de la meta.
Para la lectura y el análisis del indicador, es necesario precisar que la magnitud programada mensualmente es una cifra definida con cuatro decimales.</t>
  </si>
  <si>
    <t>Documentos de Herramientas metodológicas, estudios e investigaciones que den soporte para cumplimiento de la meta.
Para la lectura y el análisis del indicador, es necesario precisar que la magnitud ejecutada mensualmente es una cifra definida con cuatro decimales.</t>
  </si>
  <si>
    <t>Convenios con instituciones educativas y organizaciones, ambas a nivel nacional e internacional realizados que den soporte para cumplimiento de la meta.
Para la lectura y el análisis del indicador, es necesario precisar que la magnitud ejecutada mensualmente es una cifra definida con cuatro decimales.</t>
  </si>
  <si>
    <t>Diagnósticos de necesidades de producción de investigación y gestión del conocimiento de la áreas institucionales que den soporte para cumplimiento de la meta.
Para la lectura y el análisis del indicador, es necesario precisar que la magnitud ejecutada mensualmente es una cifra definida con cuatro decimales.</t>
  </si>
  <si>
    <t>&lt;</t>
  </si>
  <si>
    <t>Subdirección de Cultura Ciudadana y Gestión del Conocimiento</t>
  </si>
  <si>
    <t>Como resultado de la actualización y mantenimiento de la batería de herramientas durante el periodo del informe se apoyó en la elaboración de material cartográfico tanto para la Subdirección de Cultura Ciudadana y Gestión del Conocimiento, como para el desarrollo de algunos de los productos de investigación en curso. Asimismo se adelantó la construcción de tableros de control que facilitan la gestión de información tanto para áreas como adopciones y urgencias como para las investigaciones en curso.
De tal manera, la meta presenta un cumplimiento del 100% teniendo en cuenta que es de tipo constante.</t>
  </si>
  <si>
    <t>Realizar diagnósticos de necesidades sobre los temas y productos de investigación y gestión del conocimiento de la áreas misionales y de apoyo de la entidad</t>
  </si>
  <si>
    <t>Numero de Diagnósticos</t>
  </si>
  <si>
    <t>Numero de Diagnósticos realizados</t>
  </si>
  <si>
    <t>Numero de Diagnósticos programados</t>
  </si>
  <si>
    <t>01/01/2024</t>
  </si>
  <si>
    <t>La meta es inferior teniendo en cuenta que se programa para un tiempo menor de ejecución y en cumplimiento de la meta cuatrienio.</t>
  </si>
  <si>
    <t>A pesar de la importancia de la implementación de acciones estratégicas para favorecer a los animales, muchos de los contenidos, investigación, y conocimiento en PYBA no tienen una incidencia directa en la argumentación de los tomadores de decisiones. Es así que el identificar los productos de investgación requeridos a través de una estrategia efectiva para hallar los vacíos de información, generan conocimiento de un uso eficiente, efectivo y de gran impacto.</t>
  </si>
  <si>
    <t>El IDPYBA establece una interacción permanente con las redes y organizaciones que trabajan por la protección y el bienestar de los animales, trabaja de la mano con los consejos locales de participación ciudadana, realiza actividades de cultura ciudadana como jornadas de sensibilización, genera información a partir de encuestas y censos de animales de compañía en condición de calle, entre otros; de igual manera, la relación que ha establecido con universidades, redes y semilleros de investigación ofrece solidez a los procesos que se llevan a cabo en el marco de un observatorio dedicado al tema animal.</t>
  </si>
  <si>
    <t>El Observatorio tiene como objetivos brindar herramientas teórico-metodológicas que aporten soluciones eficaces a las problemáticas de los animales en el Distrito, y realizar la divulgación y la socialización de los avances científicos en protección y bienestar animal a través de semilleros y el establecimiento de convenios para el fomento de la investigación y la apropiación social del conocimiento.</t>
  </si>
  <si>
    <t>Las diferentes estrategias de divulgación, gestión, organización e incentivo para el conocimiento favorecen tanto a la toma de decisiones y la planificación de estrategias de largo aliento, como a la cultura ciudadana y la sacciones cotidianas día a día. Es así, que la batería de herramientas</t>
  </si>
  <si>
    <t xml:space="preserve"> Profesional - Luis Alberto Arias Garzón</t>
  </si>
  <si>
    <t>Profesional - Luis Alberto Arias Garzón</t>
  </si>
  <si>
    <t>Subdirector de Cultura y Gestión del Conocimiento - Natalia Parra Osorio</t>
  </si>
  <si>
    <t>El Observatorio funciona como un repositorio de información cualitativa y cuantitativa para el seguimiento y evaluación de la Política Pública Distrital de Protección y Bienestar Animal 2014-2038, así como una instancia para la generación de línea base en aspectos en los cuales aún falta generar información relacionada con la fauna del Distrito. De igual forma, la política señala que se debe fomentar la investigación aplicada en temas relacionados con la protección y el bienestar animal.</t>
  </si>
  <si>
    <t>A través de la formación  y socialización de la investigación en protección y bienestar animal, se aporta en la transformación positiva de actitudes y representaciones sociales que las personas tienen hacia los animales. Además, se aporta en el mejoramiento de la atención y el cuidado a los animales a través de la aplicación de técnicas  comprobadas y aprobadas científicamente, y por medio de la realización de estudios en medicina veterinaria y zootecnia y, de distintas áreas del saber (psicología, sociología, derecho, etc), sobre las problemáticas que afrontan actualmente los animales que habitan el Distrito, ha permitido ofrecer la solución más adecuada a sus necesidades. Finalmente, se aporta conocimiento, desde una perspectiva académica, sobre los animales que habitan en el Distrito Capital.</t>
  </si>
  <si>
    <t>En mayo de 2024, la meta avanzó en magnitud un 0,3529 conforme a la programación realizada para la vigencia 2024. Con ello se dio cumplimiento a la meta propuesta para la vigencia.
Se realizo el informe final del proceso de diagnóstico de necesidades de investigación durante el cuatrienio, donde se analizó el impacto del mismo en la generación de productos de investigación. También se realizó un análisis de la metodología implementada y se actualizó la herramienta, presentando una propuesta para ser desarrollada en la próxima vigencia.</t>
  </si>
  <si>
    <t>En mayo de 2024 la meta avanzó en magnitud 0,20 conforme a la programación realizada para la vigencia 2024. Este avance permite dar cumplimiento a la meta definida para esta vigencia.
Para el periodo del informe se avanzó en la construcción del documento final del segundo reporte de avance de indicadores de la política pública de protección y bienestar animal, el cual da cuenta la implementación de la política pública en el Distrito Capital durante el periodo comprendido entre el 1 de enero de 2024 y el 31 de marzo de 2024, se realizaron los análisis correspondientes a partir de la información cuantitativa y cualitativa suministrada por las diferentes dependencias del instituto y las cartografías elaboradas para cada uno de los programas.</t>
  </si>
  <si>
    <t>Con corte al 31 de mayo de 2024 se logró una magnitud ejecutada acumulada de 2 reportes de seguimiento a los indicadores de la política Publica de Protección y Bienestar Animal, lo que corresponde a un avance acumulado del 100,00%.
Dichos informes consolidan el avance de los indicadores de la política pública de protección y bienestar animal, incluyendo avances en términos cuantitativos como cualitativos, así como dinámicas territorializadas de los servicios prestados por el IDPYBA. Los informes corresponden al cuarto trimestre de 2023 y primer trimestre de la vigencia 2024 y se encuentran publicados en la página del observatorio PYBA.</t>
  </si>
  <si>
    <t>Con corte al 31 de mayo de 2024 la meta presenta una magnitud ejecutada acumulada de 1, lo que equivale a un avance acumulado del 100% respecto a la meta propuesta para esta vigencia.
Se desarrolló un diagnóstico de necesidades de investigación para la vigencia 2024, el cual fue socializado al comité de investigación del Instituto Distrital de Protección y Bienestar Animal; el diagnostico contemplo la clasificación de las propuestas de investigación anualizadas durante todas las vigencias del cuatrienio, se construyó el documento metodológico final del proceso y se construyó una propuesta de implementación de diagnóstico para las próximas vigencias, con el objetivo de darle una nueva estructura en el marco de los procesos de generación de proyectos de investigación.</t>
  </si>
  <si>
    <t>En mayo de 2024 la meta avanzó en magnitud 0,13 conforme a la programación realizada para la vigencia 2024, lo que permitió el cumplimiento de la meta programada para la vigencia.
Durante el periodo se termina y publica en la sede electrónica del Observatorio de PYBA el producto “Libro Animales y Cambio Climático; Reflexiones y perspectivas”, se reciben a satisfacción los ejemplares en físico del libro y se hace entrega a los autores reconociendo así su participación. Complementariamente se diseña una estrategia de divulgación para ser implementada durante el segundo semestre del año.</t>
  </si>
  <si>
    <t>Con corte al 31 de mayo de 2024, la meta presenta una magnitud ejecutada acumulada de 1 producto de investigación elaborado, lo que corresponde a un avance acumulado del 100% de la meta establecida para esta vigencia.
Durante el periodo se concluyó el producto de investigación denominado “Libro - Animales y Cambio Climático. Reflexiones y perspectivas"- El documento fue sometido a revisión por pares académicos que trabajaron en su consolidación, incluyendo aportes de autores invitados de diversas regiones del país así como autores internacionales- Se realizó la entrega de los ejemplares físicos a los autores y su versión final se encuentra publicada en la página del Observatorio de PYBA, Se desarrollo una propuesta de divulgación alternativa y se constituye en una serie de capsulas informativas para tomadores de decisiones.</t>
  </si>
  <si>
    <t>Con corte al 31 de mayo de 2024 la meta presenta una magnitud ejecutada acumulada de 1,00 es decir un avance acumulado del 100%.
Se logró la firma y con ello la formalización del convenio de gestión del conocimiento con la Fundación Universitaria Agraria de Colombia, este convenio se consolida en el marco del fortalecimiento de los procesos de gestión del conocimiento principalmente con el objetivo de impactar en la cualificación de los grupos de investigación de las partes. Por otra parte, se realizó seguimiento al convenio actual con el Observatorio de la Secretaría de Mujer y Equidad de Género, en el marco del cual se está desarrollando un producto de investigación.</t>
  </si>
  <si>
    <t>La meta presenta una magnitud ejecutada acumulado de 3, es decir un cumplimiento del 100% considerando que la meta es constante. 
Como parte de la ejecución, se implementaron 3 semilleros de investigación: ética animal, ciencia animal y genero protección y bienestar animal, con el objetivo de involucrar a la ciudadanía de manera incidente en la gestión del conocimiento en temas relacionados con la protección y el bienestar animal. 
De tal manera, se llevó a cabo el proceso de inscripción, sesiones introductorias, teóricas y de implementación de metodologías de investigación. Durante su desarrollo se abordaron elementos conceptuales básicos para el abordaje de herramientas y metodologías en el marco de la investigación cualitativa y cuantitativa para la gestión del conocimiento.</t>
  </si>
  <si>
    <t>En mayo de 2024 la meta presento una magnitud ejecutada de 3,00 conforme a la programación realizada para la vigencia 2024.
Durante el periodo del informe se desarrollaron sesiones de abordaje teórico e implementación de métodos de investigación cuantitativa y cualitativa así como delimitaciones conceptuales propias del contenido temático de cada semillero, se asegura que todas las personas vinculadas a esta estrategia de construcción colectiva del conocimiento tengan un panorama completo del ejercicio investigativo que se desarrolla al interior del observatorio, así como un panorama general de las diferentes estrategias de investigación que pueden ser aplicadas para la gestión del conocimiento en torno a la PYBA.</t>
  </si>
  <si>
    <t>En mayo de 2024 la meta presento una magnitud ejecutada 1,00 conforme a la programación realizada para la vigencia.
Durante el periodo del informe se implementaron las siguientes herramientas metodológicas: Sistema de Información Geográfica mediante la territorialización de los programas y servicios que presta el Instituto; Actualización de la página del observatorio con los nuevos productos generados y la implementación del proceso de fortalecimiento de la calidad investigativa.</t>
  </si>
  <si>
    <t>En mayo de 2024 la meta avanzó en magnitud un 0,044 conforme a la programación realizada para la vigencia 2024.
Los convenios constituyen una importante plataforma para el desarrollo y la gestión del conocimiento significativo, permitiendo ampliar el horizonte de conocimiento del Instituto. Se formalizo, con las firmas de las partes, el convenio en el marco del fortalecimiento de la gestión del conocimiento entre el Observatorio de Protección y Bienestar Animal del Instituto Distrital de Protección y Bienestar Animal y la Fundación Universitaria Agraria de Colombia. Igualmente, se continuo con el seguimiento a los convenios previamente establecidos.</t>
  </si>
  <si>
    <t>La meta presenta una magnitud ejecutada acumulado de 1, es decir un cumplimiento del 100% considerando que la meta es constante. 
Con ocrte al 31 de mayo de 2024, se continuo con la implementación de la batería de herramientas, el proceso de fortalecimiento de la calidad investigativa, el cual vincula el grupo de investigación del Instituto en el modelo de cualificación del Minciencias. Asimismo, se implementó la territorialización de los programas y servicios del Instituto y se actualizo la página del observatorio con los productos de investigación en el marco de los convenios formalizados, así como la construcción de piezas divulgativas.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</si>
</sst>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 #,##0.00_ ;_ * \-#,##0.00_ ;_ * \-??_ ;_ @_ "/>
    <numFmt numFmtId="165" formatCode="_-* #,##0.00&quot; $&quot;_-;\-* #,##0.00&quot; $&quot;_-;_-* \-??&quot; $&quot;_-;_-@_-"/>
    <numFmt numFmtId="166" formatCode="_(* #,##0.00_);_(* \(#,##0.00\);_(* \-??_);_(@_)"/>
    <numFmt numFmtId="167" formatCode="&quot;$ &quot;#,##0_);[Red]&quot;($ &quot;#,##0\)"/>
    <numFmt numFmtId="168" formatCode="_-* #,##0.00_-;\-* #,##0.00_-;_-* \-??_-;_-@_-"/>
    <numFmt numFmtId="169" formatCode="_-* #,##0.00\ _$_-;\-* #,##0.00\ _$_-;_-* \-??\ _$_-;_-@_-"/>
    <numFmt numFmtId="170" formatCode="_-* #,##0_-;\-* #,##0_-;_-* \-_-;_-@_-"/>
    <numFmt numFmtId="171" formatCode="_-* #,##0.00&quot; €&quot;_-;\-* #,##0.00&quot; €&quot;_-;_-* \-??&quot; €&quot;_-;_-@_-"/>
    <numFmt numFmtId="172" formatCode="_(&quot;$ &quot;* #,##0.00_);_(&quot;$ &quot;* \(#,##0.00\);_(&quot;$ &quot;* \-??_);_(@_)"/>
    <numFmt numFmtId="173" formatCode="_(* #,##0_);_(* \(#,##0\);_(* \-??_);_(@_)"/>
    <numFmt numFmtId="174" formatCode="_(* #,##0.00_);_(* \(#,##0.00\);_(* \-_);_(@_)"/>
    <numFmt numFmtId="175" formatCode="0.0%"/>
    <numFmt numFmtId="176" formatCode="dd/mm/yyyy"/>
    <numFmt numFmtId="177" formatCode="_(* #,##0_);_(* \(#,##0\);_(* \-_);_(@_)"/>
    <numFmt numFmtId="178" formatCode="0.0000"/>
    <numFmt numFmtId="179" formatCode="#,##0.0"/>
  </numFmts>
  <fonts count="72" x14ac:knownFonts="1">
    <font>
      <sz val="11"/>
      <color rgb="FF000000"/>
      <name val="Calibri"/>
      <family val="2"/>
      <charset val="1"/>
    </font>
    <font>
      <sz val="11"/>
      <color rgb="FFFFFFFF"/>
      <name val="Calibri"/>
      <family val="2"/>
      <charset val="1"/>
    </font>
    <font>
      <sz val="11"/>
      <color rgb="FF008000"/>
      <name val="Calibri"/>
      <family val="2"/>
      <charset val="1"/>
    </font>
    <font>
      <sz val="11"/>
      <color rgb="FF006100"/>
      <name val="Calibri"/>
      <family val="2"/>
      <charset val="1"/>
    </font>
    <font>
      <b/>
      <sz val="11"/>
      <color rgb="FFFFFFFF"/>
      <name val="Calibri"/>
      <family val="2"/>
      <charset val="1"/>
    </font>
    <font>
      <sz val="11"/>
      <color rgb="FFFF9900"/>
      <name val="Calibri"/>
      <family val="2"/>
      <charset val="1"/>
    </font>
    <font>
      <sz val="11"/>
      <color rgb="FFFA7D00"/>
      <name val="Calibri"/>
      <family val="2"/>
      <charset val="1"/>
    </font>
    <font>
      <b/>
      <sz val="11"/>
      <color rgb="FFFF9900"/>
      <name val="Calibri"/>
      <family val="2"/>
      <charset val="1"/>
    </font>
    <font>
      <b/>
      <sz val="11"/>
      <color rgb="FFFA7D00"/>
      <name val="Calibri"/>
      <family val="2"/>
      <charset val="1"/>
    </font>
    <font>
      <b/>
      <sz val="11"/>
      <color rgb="FF003366"/>
      <name val="Calibri"/>
      <family val="2"/>
      <charset val="1"/>
    </font>
    <font>
      <b/>
      <sz val="11"/>
      <color rgb="FF1F497D"/>
      <name val="Calibri"/>
      <family val="2"/>
      <charset val="1"/>
    </font>
    <font>
      <sz val="11"/>
      <color rgb="FF333399"/>
      <name val="Calibri"/>
      <family val="2"/>
      <charset val="1"/>
    </font>
    <font>
      <sz val="11"/>
      <color rgb="FF3F3F76"/>
      <name val="Calibri"/>
      <family val="2"/>
      <charset val="1"/>
    </font>
    <font>
      <u/>
      <sz val="7"/>
      <color rgb="FF0000FF"/>
      <name val="Arial"/>
      <family val="2"/>
      <charset val="1"/>
    </font>
    <font>
      <u/>
      <sz val="10"/>
      <color rgb="FF0000FF"/>
      <name val="Arial"/>
      <family val="2"/>
      <charset val="1"/>
    </font>
    <font>
      <sz val="11"/>
      <color rgb="FF800080"/>
      <name val="Calibri"/>
      <family val="2"/>
      <charset val="1"/>
    </font>
    <font>
      <sz val="11"/>
      <color rgb="FF9C0006"/>
      <name val="Calibri"/>
      <family val="2"/>
      <charset val="1"/>
    </font>
    <font>
      <sz val="11"/>
      <color rgb="FF993300"/>
      <name val="Calibri"/>
      <family val="2"/>
      <charset val="1"/>
    </font>
    <font>
      <sz val="10"/>
      <name val="Arial"/>
      <family val="2"/>
      <charset val="1"/>
    </font>
    <font>
      <sz val="9"/>
      <name val="Arial"/>
      <family val="2"/>
      <charset val="1"/>
    </font>
    <font>
      <b/>
      <sz val="11"/>
      <color rgb="FF333333"/>
      <name val="Calibri"/>
      <family val="2"/>
      <charset val="1"/>
    </font>
    <font>
      <b/>
      <sz val="11"/>
      <color rgb="FF3F3F3F"/>
      <name val="Calibri"/>
      <family val="2"/>
      <charset val="1"/>
    </font>
    <font>
      <sz val="11"/>
      <color rgb="FFFF0000"/>
      <name val="Calibri"/>
      <family val="2"/>
      <charset val="1"/>
    </font>
    <font>
      <i/>
      <sz val="11"/>
      <color rgb="FF808080"/>
      <name val="Calibri"/>
      <family val="2"/>
      <charset val="1"/>
    </font>
    <font>
      <i/>
      <sz val="11"/>
      <color rgb="FF7F7F7F"/>
      <name val="Calibri"/>
      <family val="2"/>
      <charset val="1"/>
    </font>
    <font>
      <b/>
      <sz val="11"/>
      <color rgb="FF000000"/>
      <name val="Calibri"/>
      <family val="2"/>
      <charset val="1"/>
    </font>
    <font>
      <b/>
      <sz val="15"/>
      <color rgb="FF003366"/>
      <name val="Calibri"/>
      <family val="2"/>
      <charset val="1"/>
    </font>
    <font>
      <b/>
      <sz val="15"/>
      <color rgb="FF1F497D"/>
      <name val="Calibri"/>
      <family val="2"/>
      <charset val="1"/>
    </font>
    <font>
      <b/>
      <sz val="18"/>
      <color rgb="FF003366"/>
      <name val="Cambria"/>
      <family val="2"/>
      <charset val="1"/>
    </font>
    <font>
      <b/>
      <sz val="18"/>
      <color rgb="FF1F497D"/>
      <name val="Cambria"/>
      <family val="2"/>
      <charset val="1"/>
    </font>
    <font>
      <b/>
      <sz val="13"/>
      <color rgb="FF003366"/>
      <name val="Calibri"/>
      <family val="2"/>
      <charset val="1"/>
    </font>
    <font>
      <b/>
      <sz val="13"/>
      <color rgb="FF1F497D"/>
      <name val="Calibri"/>
      <family val="2"/>
      <charset val="1"/>
    </font>
    <font>
      <sz val="12"/>
      <color rgb="FF000000"/>
      <name val="Calibri"/>
      <family val="2"/>
      <charset val="1"/>
    </font>
    <font>
      <b/>
      <sz val="12"/>
      <color rgb="FF000000"/>
      <name val="Arial"/>
      <family val="2"/>
      <charset val="1"/>
    </font>
    <font>
      <sz val="12"/>
      <name val="Arial"/>
      <family val="2"/>
      <charset val="1"/>
    </font>
    <font>
      <b/>
      <sz val="12"/>
      <color rgb="FF000000"/>
      <name val="Calibri"/>
      <family val="2"/>
      <charset val="1"/>
    </font>
    <font>
      <b/>
      <sz val="12"/>
      <name val="Arial"/>
      <family val="2"/>
      <charset val="1"/>
    </font>
    <font>
      <b/>
      <sz val="9"/>
      <name val="Arial"/>
      <family val="2"/>
      <charset val="1"/>
    </font>
    <font>
      <sz val="9"/>
      <color rgb="FF000000"/>
      <name val="Calibri"/>
      <family val="2"/>
      <charset val="1"/>
    </font>
    <font>
      <b/>
      <sz val="11"/>
      <name val="Arial"/>
      <family val="2"/>
      <charset val="1"/>
    </font>
    <font>
      <b/>
      <sz val="10"/>
      <name val="Arial"/>
      <family val="2"/>
      <charset val="1"/>
    </font>
    <font>
      <sz val="12"/>
      <color rgb="FF000000"/>
      <name val="Arial"/>
      <family val="2"/>
      <charset val="1"/>
    </font>
    <font>
      <sz val="10"/>
      <color rgb="FF000000"/>
      <name val="Arial"/>
      <family val="2"/>
      <charset val="1"/>
    </font>
    <font>
      <b/>
      <sz val="10"/>
      <color rgb="FF000000"/>
      <name val="Arial"/>
      <family val="2"/>
      <charset val="1"/>
    </font>
    <font>
      <sz val="9"/>
      <color rgb="FF000000"/>
      <name val="Arial"/>
      <family val="2"/>
      <charset val="1"/>
    </font>
    <font>
      <b/>
      <sz val="11"/>
      <color rgb="FF000000"/>
      <name val="Arial"/>
      <family val="2"/>
      <charset val="1"/>
    </font>
    <font>
      <sz val="9"/>
      <color rgb="FFA6A6A6"/>
      <name val="Arial"/>
      <family val="2"/>
      <charset val="1"/>
    </font>
    <font>
      <sz val="9"/>
      <color rgb="FFD9D9D9"/>
      <name val="Arial"/>
      <family val="2"/>
      <charset val="1"/>
    </font>
    <font>
      <sz val="11"/>
      <name val="Arial"/>
      <family val="2"/>
      <charset val="1"/>
    </font>
    <font>
      <u/>
      <sz val="9"/>
      <name val="Arial"/>
      <family val="2"/>
      <charset val="1"/>
    </font>
    <font>
      <u/>
      <sz val="11"/>
      <name val="Arial"/>
      <family val="2"/>
      <charset val="1"/>
    </font>
    <font>
      <sz val="9"/>
      <color rgb="FFBFBFBF"/>
      <name val="Arial"/>
      <family val="2"/>
      <charset val="1"/>
    </font>
    <font>
      <b/>
      <sz val="9"/>
      <color rgb="FF000000"/>
      <name val="Arial"/>
      <family val="2"/>
      <charset val="1"/>
    </font>
    <font>
      <b/>
      <sz val="11"/>
      <color rgb="FFFFFFFF"/>
      <name val="Arial"/>
      <family val="2"/>
      <charset val="1"/>
    </font>
    <font>
      <sz val="9"/>
      <color rgb="FF4F81BD"/>
      <name val="Arial"/>
      <family val="2"/>
      <charset val="1"/>
    </font>
    <font>
      <b/>
      <sz val="9"/>
      <color rgb="FF4F81BD"/>
      <name val="Arial"/>
      <family val="2"/>
      <charset val="1"/>
    </font>
    <font>
      <sz val="11"/>
      <color rgb="FFFFFFFF"/>
      <name val="Arial"/>
      <family val="2"/>
      <charset val="1"/>
    </font>
    <font>
      <sz val="11"/>
      <color rgb="FF000000"/>
      <name val="Arial"/>
      <family val="2"/>
      <charset val="1"/>
    </font>
    <font>
      <sz val="10"/>
      <color rgb="FFFF0000"/>
      <name val="Arial"/>
      <family val="2"/>
      <charset val="1"/>
    </font>
    <font>
      <sz val="7"/>
      <color rgb="FF000000"/>
      <name val="Arial"/>
      <family val="2"/>
      <charset val="1"/>
    </font>
    <font>
      <b/>
      <sz val="11"/>
      <color rgb="FF10243E"/>
      <name val="Calibri"/>
      <family val="2"/>
      <charset val="1"/>
    </font>
    <font>
      <b/>
      <sz val="7.5"/>
      <color rgb="FF000000"/>
      <name val="Arial"/>
      <family val="2"/>
      <charset val="1"/>
    </font>
    <font>
      <sz val="9"/>
      <color rgb="FF000000"/>
      <name val="Tahoma"/>
      <family val="2"/>
      <charset val="1"/>
    </font>
    <font>
      <sz val="11"/>
      <color rgb="FF000000"/>
      <name val="Calibri"/>
      <family val="2"/>
      <charset val="1"/>
    </font>
    <font>
      <sz val="10"/>
      <color rgb="FFFF0000"/>
      <name val="Arial"/>
      <family val="2"/>
    </font>
    <font>
      <sz val="11"/>
      <color rgb="FFFF0000"/>
      <name val="Arial"/>
      <family val="2"/>
      <charset val="1"/>
    </font>
    <font>
      <sz val="9"/>
      <color theme="1"/>
      <name val="Arial"/>
      <family val="2"/>
    </font>
    <font>
      <b/>
      <sz val="9"/>
      <color rgb="FF000000"/>
      <name val="Arial"/>
      <family val="2"/>
    </font>
    <font>
      <b/>
      <sz val="9"/>
      <name val="Arial"/>
      <family val="2"/>
    </font>
    <font>
      <sz val="9"/>
      <color rgb="FF000000"/>
      <name val="Arial"/>
      <family val="2"/>
    </font>
    <font>
      <sz val="9"/>
      <color theme="1"/>
      <name val="Arial"/>
      <family val="2"/>
      <charset val="1"/>
    </font>
    <font>
      <sz val="9"/>
      <name val="Arial"/>
      <family val="2"/>
    </font>
  </fonts>
  <fills count="45">
    <fill>
      <patternFill patternType="none"/>
    </fill>
    <fill>
      <patternFill patternType="gray125"/>
    </fill>
    <fill>
      <patternFill patternType="solid">
        <fgColor rgb="FFCCCCFF"/>
        <bgColor rgb="FFC6D9F1"/>
      </patternFill>
    </fill>
    <fill>
      <patternFill patternType="solid">
        <fgColor rgb="FFFF99CC"/>
        <bgColor rgb="FFD99694"/>
      </patternFill>
    </fill>
    <fill>
      <patternFill patternType="solid">
        <fgColor rgb="FFCCFFCC"/>
        <bgColor rgb="FFC6EFCE"/>
      </patternFill>
    </fill>
    <fill>
      <patternFill patternType="solid">
        <fgColor rgb="FFCC99FF"/>
        <bgColor rgb="FFFF99CC"/>
      </patternFill>
    </fill>
    <fill>
      <patternFill patternType="solid">
        <fgColor rgb="FFCCFFFF"/>
        <bgColor rgb="FFDBEDF4"/>
      </patternFill>
    </fill>
    <fill>
      <patternFill patternType="solid">
        <fgColor rgb="FFDBEDF4"/>
        <bgColor rgb="FFDDE9EE"/>
      </patternFill>
    </fill>
    <fill>
      <patternFill patternType="solid">
        <fgColor rgb="FFFFCC99"/>
        <bgColor rgb="FFFCD5B5"/>
      </patternFill>
    </fill>
    <fill>
      <patternFill patternType="solid">
        <fgColor rgb="FFFDEADA"/>
        <bgColor rgb="FFF8EEE6"/>
      </patternFill>
    </fill>
    <fill>
      <patternFill patternType="solid">
        <fgColor rgb="FF99CCFF"/>
        <bgColor rgb="FF93CDDD"/>
      </patternFill>
    </fill>
    <fill>
      <patternFill patternType="solid">
        <fgColor rgb="FFB9CDE5"/>
        <bgColor rgb="FFC6D9F1"/>
      </patternFill>
    </fill>
    <fill>
      <patternFill patternType="solid">
        <fgColor rgb="FFFF8080"/>
        <bgColor rgb="FFD99694"/>
      </patternFill>
    </fill>
    <fill>
      <patternFill patternType="solid">
        <fgColor rgb="FFE6B9B8"/>
        <bgColor rgb="FFFFC7CE"/>
      </patternFill>
    </fill>
    <fill>
      <patternFill patternType="solid">
        <fgColor rgb="FF00FF00"/>
        <bgColor rgb="FF33CCCC"/>
      </patternFill>
    </fill>
    <fill>
      <patternFill patternType="solid">
        <fgColor rgb="FFCCC1DA"/>
        <bgColor rgb="FFC0C0C0"/>
      </patternFill>
    </fill>
    <fill>
      <patternFill patternType="solid">
        <fgColor rgb="FFB7DEE8"/>
        <bgColor rgb="FFC6D9F1"/>
      </patternFill>
    </fill>
    <fill>
      <patternFill patternType="solid">
        <fgColor rgb="FFFFCC00"/>
        <bgColor rgb="FFFFFF00"/>
      </patternFill>
    </fill>
    <fill>
      <patternFill patternType="solid">
        <fgColor rgb="FFFCD5B5"/>
        <bgColor rgb="FFFFCC99"/>
      </patternFill>
    </fill>
    <fill>
      <patternFill patternType="solid">
        <fgColor rgb="FF0066CC"/>
        <bgColor rgb="FF4E81BD"/>
      </patternFill>
    </fill>
    <fill>
      <patternFill patternType="solid">
        <fgColor rgb="FF96B5D8"/>
        <bgColor rgb="FF93CDDD"/>
      </patternFill>
    </fill>
    <fill>
      <patternFill patternType="solid">
        <fgColor rgb="FFD99694"/>
        <bgColor rgb="FFFF8080"/>
      </patternFill>
    </fill>
    <fill>
      <patternFill patternType="solid">
        <fgColor rgb="FF80004E"/>
        <bgColor rgb="FF3A3D3E"/>
      </patternFill>
    </fill>
    <fill>
      <patternFill patternType="solid">
        <fgColor rgb="FF33CCCC"/>
        <bgColor rgb="FF00C6FD"/>
      </patternFill>
    </fill>
    <fill>
      <patternFill patternType="solid">
        <fgColor rgb="FF93CDDD"/>
        <bgColor rgb="FF99CCFF"/>
      </patternFill>
    </fill>
    <fill>
      <patternFill patternType="solid">
        <fgColor rgb="FFFF9600"/>
        <bgColor rgb="FFF37203"/>
      </patternFill>
    </fill>
    <fill>
      <patternFill patternType="solid">
        <fgColor rgb="FFC6EFCE"/>
        <bgColor rgb="FFCCFFCC"/>
      </patternFill>
    </fill>
    <fill>
      <patternFill patternType="solid">
        <fgColor rgb="FF969696"/>
        <bgColor rgb="FFA5A5A5"/>
      </patternFill>
    </fill>
    <fill>
      <patternFill patternType="solid">
        <fgColor rgb="FFA5A5A5"/>
        <bgColor rgb="FFB2B2B2"/>
      </patternFill>
    </fill>
    <fill>
      <patternFill patternType="solid">
        <fgColor rgb="FFC0C0C0"/>
        <bgColor rgb="FFCCC1DA"/>
      </patternFill>
    </fill>
    <fill>
      <patternFill patternType="solid">
        <fgColor rgb="FFF2F2F2"/>
        <bgColor rgb="FFF8EEE6"/>
      </patternFill>
    </fill>
    <fill>
      <patternFill patternType="solid">
        <fgColor rgb="FFFFC7CE"/>
        <bgColor rgb="FFFCD5B5"/>
      </patternFill>
    </fill>
    <fill>
      <patternFill patternType="solid">
        <fgColor rgb="FFFFFF99"/>
        <bgColor rgb="FFFFFFCC"/>
      </patternFill>
    </fill>
    <fill>
      <patternFill patternType="solid">
        <fgColor rgb="FFFFFFCC"/>
        <bgColor rgb="FFF8EEE6"/>
      </patternFill>
    </fill>
    <fill>
      <patternFill patternType="solid">
        <fgColor rgb="FF29358B"/>
        <bgColor rgb="FF00356D"/>
      </patternFill>
    </fill>
    <fill>
      <patternFill patternType="solid">
        <fgColor rgb="FFFFFFFF"/>
        <bgColor rgb="FFF2F2F2"/>
      </patternFill>
    </fill>
    <fill>
      <patternFill patternType="solid">
        <fgColor rgb="FF00C6FD"/>
        <bgColor rgb="FF33CCCC"/>
      </patternFill>
    </fill>
    <fill>
      <patternFill patternType="solid">
        <fgColor rgb="FFDDE9EE"/>
        <bgColor rgb="FFDBEDF4"/>
      </patternFill>
    </fill>
    <fill>
      <patternFill patternType="solid">
        <fgColor rgb="FFE7DDD4"/>
        <bgColor rgb="FFE0E0DF"/>
      </patternFill>
    </fill>
    <fill>
      <patternFill patternType="solid">
        <fgColor rgb="FFF8EEE6"/>
        <bgColor rgb="FFFDEADA"/>
      </patternFill>
    </fill>
    <fill>
      <patternFill patternType="solid">
        <fgColor rgb="FFC6D9F1"/>
        <bgColor rgb="FFB7DEE8"/>
      </patternFill>
    </fill>
    <fill>
      <patternFill patternType="solid">
        <fgColor rgb="FF2A3436"/>
        <bgColor rgb="FF3A3D3E"/>
      </patternFill>
    </fill>
    <fill>
      <patternFill patternType="solid">
        <fgColor rgb="FFC3D69B"/>
        <bgColor rgb="FFC0C0C0"/>
      </patternFill>
    </fill>
    <fill>
      <patternFill patternType="solid">
        <fgColor rgb="FFE0E0DF"/>
        <bgColor rgb="FFE7DDD4"/>
      </patternFill>
    </fill>
    <fill>
      <patternFill patternType="solid">
        <fgColor rgb="FFFFFF00"/>
        <bgColor rgb="FFFFCC00"/>
      </patternFill>
    </fill>
  </fills>
  <borders count="44">
    <border>
      <left/>
      <right/>
      <top/>
      <bottom/>
      <diagonal/>
    </border>
    <border>
      <left style="double">
        <color rgb="FF132B3A"/>
      </left>
      <right style="double">
        <color rgb="FF132B3A"/>
      </right>
      <top style="double">
        <color rgb="FF132B3A"/>
      </top>
      <bottom style="double">
        <color rgb="FF132B3A"/>
      </bottom>
      <diagonal/>
    </border>
    <border>
      <left style="double">
        <color rgb="FF3A3D3E"/>
      </left>
      <right style="double">
        <color rgb="FF3A3D3E"/>
      </right>
      <top style="double">
        <color rgb="FF3A3D3E"/>
      </top>
      <bottom style="double">
        <color rgb="FF3A3D3E"/>
      </bottom>
      <diagonal/>
    </border>
    <border>
      <left/>
      <right/>
      <top/>
      <bottom style="double">
        <color rgb="FFFF9600"/>
      </bottom>
      <diagonal/>
    </border>
    <border>
      <left/>
      <right/>
      <top/>
      <bottom style="double">
        <color rgb="FFF23D0A"/>
      </bottom>
      <diagonal/>
    </border>
    <border>
      <left style="thin">
        <color rgb="FF828282"/>
      </left>
      <right style="thin">
        <color rgb="FF828282"/>
      </right>
      <top style="thin">
        <color rgb="FF828282"/>
      </top>
      <bottom style="thin">
        <color rgb="FF828282"/>
      </bottom>
      <diagonal/>
    </border>
    <border>
      <left style="thin">
        <color rgb="FF7F7F7F"/>
      </left>
      <right style="thin">
        <color rgb="FF7F7F7F"/>
      </right>
      <top style="thin">
        <color rgb="FF7F7F7F"/>
      </top>
      <bottom style="thin">
        <color rgb="FF7F7F7F"/>
      </bottom>
      <diagonal/>
    </border>
    <border>
      <left style="thin">
        <color rgb="FFC0C0C0"/>
      </left>
      <right style="thin">
        <color rgb="FFC0C0C0"/>
      </right>
      <top style="thin">
        <color rgb="FFC0C0C0"/>
      </top>
      <bottom style="thin">
        <color rgb="FFC0C0C0"/>
      </bottom>
      <diagonal/>
    </border>
    <border>
      <left style="thin">
        <color rgb="FFB2B2B2"/>
      </left>
      <right style="thin">
        <color rgb="FFB2B2B2"/>
      </right>
      <top style="thin">
        <color rgb="FFB2B2B2"/>
      </top>
      <bottom style="thin">
        <color rgb="FFB2B2B2"/>
      </bottom>
      <diagonal/>
    </border>
    <border>
      <left style="thin">
        <color rgb="FF132B3A"/>
      </left>
      <right style="thin">
        <color rgb="FF132B3A"/>
      </right>
      <top style="thin">
        <color rgb="FF132B3A"/>
      </top>
      <bottom style="thin">
        <color rgb="FF132B3A"/>
      </bottom>
      <diagonal/>
    </border>
    <border>
      <left style="thin">
        <color rgb="FF3A3D3E"/>
      </left>
      <right style="thin">
        <color rgb="FF3A3D3E"/>
      </right>
      <top style="thin">
        <color rgb="FF3A3D3E"/>
      </top>
      <bottom style="thin">
        <color rgb="FF3A3D3E"/>
      </bottom>
      <diagonal/>
    </border>
    <border>
      <left/>
      <right/>
      <top style="thin">
        <color rgb="FF29358B"/>
      </top>
      <bottom style="double">
        <color rgb="FF29358B"/>
      </bottom>
      <diagonal/>
    </border>
    <border>
      <left/>
      <right/>
      <top/>
      <bottom style="thick">
        <color rgb="FF29358B"/>
      </bottom>
      <diagonal/>
    </border>
    <border>
      <left/>
      <right/>
      <top/>
      <bottom style="thick">
        <color rgb="FF4E81BD"/>
      </bottom>
      <diagonal/>
    </border>
    <border>
      <left/>
      <right/>
      <top/>
      <bottom style="thick">
        <color rgb="FFC0C0C0"/>
      </bottom>
      <diagonal/>
    </border>
    <border>
      <left/>
      <right/>
      <top/>
      <bottom style="thick">
        <color rgb="FF96B5D8"/>
      </bottom>
      <diagonal/>
    </border>
    <border>
      <left/>
      <right/>
      <top/>
      <bottom style="medium">
        <color rgb="FF0066CC"/>
      </bottom>
      <diagonal/>
    </border>
    <border>
      <left/>
      <right/>
      <top/>
      <bottom style="medium">
        <color rgb="FF96B5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medium">
        <color auto="1"/>
      </right>
      <top style="thin">
        <color auto="1"/>
      </top>
      <bottom style="thin">
        <color auto="1"/>
      </bottom>
      <diagonal/>
    </border>
    <border>
      <left style="medium">
        <color auto="1"/>
      </left>
      <right/>
      <top/>
      <bottom/>
      <diagonal/>
    </border>
    <border>
      <left/>
      <right/>
      <top style="thin">
        <color auto="1"/>
      </top>
      <bottom style="thin">
        <color auto="1"/>
      </bottom>
      <diagonal/>
    </border>
  </borders>
  <cellStyleXfs count="1759">
    <xf numFmtId="0" fontId="0" fillId="0" borderId="0"/>
    <xf numFmtId="166" fontId="63" fillId="0" borderId="0"/>
    <xf numFmtId="9" fontId="63" fillId="0"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2"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3"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6"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7"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8"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9"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1"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2"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3"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14"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5"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0"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6"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7"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63" fillId="18"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19"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20"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12"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21"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14"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2"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3"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4"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1" fillId="25"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2" fillId="4"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3" fillId="26" borderId="0"/>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7" borderId="1"/>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4" fillId="28" borderId="2"/>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5" fillId="0" borderId="3"/>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0" fontId="6" fillId="0" borderId="4"/>
    <xf numFmtId="164" fontId="63" fillId="0" borderId="0"/>
    <xf numFmtId="164" fontId="63" fillId="0" borderId="0"/>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7" fillId="29" borderId="5"/>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8" fillId="30" borderId="6"/>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1" fillId="8" borderId="5"/>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0" fontId="12" fillId="8" borderId="6"/>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165" fontId="63" fillId="0" borderId="0"/>
    <xf numFmtId="0" fontId="13" fillId="0" borderId="0"/>
    <xf numFmtId="0" fontId="14" fillId="0"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5" fillId="3"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0" fontId="16" fillId="31" borderId="0"/>
    <xf numFmtId="166" fontId="63" fillId="0" borderId="0"/>
    <xf numFmtId="167" fontId="63" fillId="0" borderId="0"/>
    <xf numFmtId="167" fontId="63" fillId="0" borderId="0"/>
    <xf numFmtId="167" fontId="63" fillId="0" borderId="0"/>
    <xf numFmtId="166" fontId="63" fillId="0" borderId="0"/>
    <xf numFmtId="166" fontId="63" fillId="0" borderId="0"/>
    <xf numFmtId="166" fontId="63" fillId="0" borderId="0"/>
    <xf numFmtId="166" fontId="63" fillId="0" borderId="0"/>
    <xf numFmtId="166" fontId="63" fillId="0" borderId="0"/>
    <xf numFmtId="168" fontId="63" fillId="0" borderId="0"/>
    <xf numFmtId="167" fontId="63" fillId="0" borderId="0"/>
    <xf numFmtId="167" fontId="63" fillId="0" borderId="0"/>
    <xf numFmtId="0"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7" fontId="63" fillId="0" borderId="0"/>
    <xf numFmtId="164" fontId="63" fillId="0" borderId="0"/>
    <xf numFmtId="164" fontId="63" fillId="0" borderId="0"/>
    <xf numFmtId="164" fontId="63" fillId="0" borderId="0"/>
    <xf numFmtId="168" fontId="63" fillId="0" borderId="0"/>
    <xf numFmtId="166" fontId="63" fillId="0" borderId="0"/>
    <xf numFmtId="166" fontId="63" fillId="0" borderId="0"/>
    <xf numFmtId="166" fontId="63" fillId="0" borderId="0"/>
    <xf numFmtId="166" fontId="63" fillId="0" borderId="0"/>
    <xf numFmtId="169" fontId="63" fillId="0" borderId="0"/>
    <xf numFmtId="169" fontId="63" fillId="0" borderId="0"/>
    <xf numFmtId="169" fontId="63" fillId="0" borderId="0"/>
    <xf numFmtId="166" fontId="63" fillId="0" borderId="0"/>
    <xf numFmtId="170" fontId="63" fillId="0" borderId="0"/>
    <xf numFmtId="171" fontId="63" fillId="0" borderId="0"/>
    <xf numFmtId="171" fontId="63" fillId="0" borderId="0"/>
    <xf numFmtId="172" fontId="63" fillId="0"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7" fillId="32"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7"/>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0" fontId="63" fillId="33" borderId="8"/>
    <xf numFmtId="9" fontId="63" fillId="0" borderId="0"/>
    <xf numFmtId="9" fontId="63" fillId="0" borderId="0"/>
    <xf numFmtId="9" fontId="63" fillId="0" borderId="0"/>
    <xf numFmtId="9" fontId="63" fillId="0" borderId="0"/>
    <xf numFmtId="9" fontId="63" fillId="0" borderId="0"/>
    <xf numFmtId="9" fontId="63" fillId="0" borderId="0"/>
    <xf numFmtId="9" fontId="63" fillId="0" borderId="0"/>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0" fillId="29" borderId="9"/>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1" fillId="30" borderId="1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5" fillId="0" borderId="11"/>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6" fillId="0" borderId="12"/>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7" fillId="0" borderId="13"/>
    <xf numFmtId="0" fontId="28" fillId="0" borderId="0"/>
    <xf numFmtId="0" fontId="2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0" fillId="0" borderId="14"/>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31" fillId="0" borderId="15"/>
    <xf numFmtId="0" fontId="28" fillId="0" borderId="0"/>
    <xf numFmtId="0" fontId="29" fillId="0" borderId="0"/>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9" fillId="0" borderId="16"/>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10" fillId="0" borderId="17"/>
    <xf numFmtId="0" fontId="28" fillId="0" borderId="0"/>
    <xf numFmtId="0" fontId="28" fillId="0" borderId="0"/>
    <xf numFmtId="0" fontId="28" fillId="0" borderId="0"/>
    <xf numFmtId="0" fontId="28" fillId="0" borderId="0"/>
    <xf numFmtId="0" fontId="28" fillId="0" borderId="0"/>
    <xf numFmtId="0" fontId="28" fillId="0"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1" fillId="34"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xf numFmtId="0" fontId="63" fillId="0" borderId="0"/>
  </cellStyleXfs>
  <cellXfs count="407">
    <xf numFmtId="0" fontId="0" fillId="0" borderId="0" xfId="0"/>
    <xf numFmtId="0" fontId="0" fillId="0" borderId="0" xfId="1539" applyFont="1" applyProtection="1">
      <protection locked="0"/>
    </xf>
    <xf numFmtId="0" fontId="18" fillId="0" borderId="0" xfId="1539" applyFont="1" applyProtection="1">
      <protection locked="0"/>
    </xf>
    <xf numFmtId="0" fontId="0" fillId="35" borderId="0" xfId="1539" applyFont="1" applyFill="1" applyProtection="1">
      <protection locked="0"/>
    </xf>
    <xf numFmtId="0" fontId="25" fillId="0" borderId="0" xfId="1539" applyFont="1" applyProtection="1">
      <protection locked="0"/>
    </xf>
    <xf numFmtId="0" fontId="32" fillId="35" borderId="0" xfId="1539" applyFont="1" applyFill="1" applyProtection="1">
      <protection locked="0"/>
    </xf>
    <xf numFmtId="0" fontId="32" fillId="0" borderId="0" xfId="1539" applyFont="1" applyProtection="1">
      <protection locked="0"/>
    </xf>
    <xf numFmtId="0" fontId="34" fillId="0" borderId="0" xfId="1539" applyFont="1" applyProtection="1">
      <protection locked="0"/>
    </xf>
    <xf numFmtId="0" fontId="35" fillId="0" borderId="0" xfId="1539" applyFont="1" applyProtection="1">
      <protection locked="0"/>
    </xf>
    <xf numFmtId="0" fontId="36" fillId="0" borderId="18" xfId="1539" applyFont="1" applyBorder="1" applyAlignment="1" applyProtection="1">
      <alignment horizontal="left" vertical="center" wrapText="1"/>
      <protection locked="0"/>
    </xf>
    <xf numFmtId="0" fontId="36" fillId="0" borderId="18" xfId="1539" applyFont="1" applyBorder="1" applyAlignment="1" applyProtection="1">
      <alignment vertical="center" wrapText="1"/>
      <protection locked="0"/>
    </xf>
    <xf numFmtId="168" fontId="32" fillId="0" borderId="0" xfId="1539" applyNumberFormat="1" applyFont="1" applyProtection="1">
      <protection locked="0"/>
    </xf>
    <xf numFmtId="9" fontId="32" fillId="0" borderId="0" xfId="2" applyFont="1" applyProtection="1">
      <protection locked="0"/>
    </xf>
    <xf numFmtId="0" fontId="19" fillId="0" borderId="0" xfId="1539" applyFont="1" applyAlignment="1" applyProtection="1">
      <alignment vertical="top" wrapText="1"/>
      <protection locked="0"/>
    </xf>
    <xf numFmtId="0" fontId="19" fillId="0" borderId="0" xfId="1539" applyFont="1" applyAlignment="1" applyProtection="1">
      <alignment horizontal="center" vertical="center" wrapText="1"/>
      <protection locked="0"/>
    </xf>
    <xf numFmtId="0" fontId="19" fillId="35" borderId="0" xfId="1539" applyFont="1" applyFill="1" applyAlignment="1" applyProtection="1">
      <alignment horizontal="center" vertical="center" wrapText="1"/>
      <protection locked="0"/>
    </xf>
    <xf numFmtId="0" fontId="37" fillId="0" borderId="0" xfId="1539" applyFont="1" applyAlignment="1" applyProtection="1">
      <alignment horizontal="center" vertical="center" wrapText="1"/>
      <protection locked="0"/>
    </xf>
    <xf numFmtId="0" fontId="38" fillId="0" borderId="0" xfId="1539" applyFont="1" applyProtection="1">
      <protection locked="0"/>
    </xf>
    <xf numFmtId="0" fontId="37" fillId="37" borderId="20" xfId="1539" applyFont="1" applyFill="1" applyBorder="1" applyAlignment="1" applyProtection="1">
      <alignment horizontal="center" vertical="center" wrapText="1"/>
      <protection hidden="1"/>
    </xf>
    <xf numFmtId="0" fontId="40" fillId="37" borderId="18" xfId="1539" applyFont="1" applyFill="1" applyBorder="1" applyAlignment="1" applyProtection="1">
      <alignment horizontal="center" vertical="center" wrapText="1"/>
      <protection hidden="1"/>
    </xf>
    <xf numFmtId="0" fontId="39" fillId="37" borderId="18" xfId="1539" applyFont="1" applyFill="1" applyBorder="1" applyAlignment="1" applyProtection="1">
      <alignment horizontal="center" vertical="center" wrapText="1"/>
      <protection hidden="1"/>
    </xf>
    <xf numFmtId="0" fontId="39" fillId="37" borderId="19" xfId="1539" applyFont="1" applyFill="1" applyBorder="1" applyAlignment="1" applyProtection="1">
      <alignment horizontal="center" vertical="center" wrapText="1"/>
      <protection hidden="1"/>
    </xf>
    <xf numFmtId="0" fontId="39" fillId="37" borderId="20" xfId="1539" applyFont="1" applyFill="1" applyBorder="1" applyAlignment="1" applyProtection="1">
      <alignment horizontal="center" vertical="center" wrapText="1"/>
      <protection locked="0"/>
    </xf>
    <xf numFmtId="0" fontId="18" fillId="35" borderId="0" xfId="1076" applyFill="1" applyAlignment="1" applyProtection="1">
      <alignment vertical="center"/>
      <protection locked="0"/>
    </xf>
    <xf numFmtId="0" fontId="18" fillId="0" borderId="0" xfId="1076" applyAlignment="1" applyProtection="1">
      <alignment vertical="center"/>
      <protection locked="0"/>
    </xf>
    <xf numFmtId="0" fontId="42" fillId="0" borderId="0" xfId="1539" applyFont="1"/>
    <xf numFmtId="0" fontId="43" fillId="0" borderId="0" xfId="1539" applyFont="1" applyAlignment="1">
      <alignment horizontal="center"/>
    </xf>
    <xf numFmtId="0" fontId="43" fillId="0" borderId="0" xfId="1539" applyFont="1"/>
    <xf numFmtId="0" fontId="44" fillId="0" borderId="0" xfId="1539" applyFont="1"/>
    <xf numFmtId="0" fontId="43" fillId="0" borderId="0" xfId="1539" applyFont="1" applyAlignment="1" applyProtection="1">
      <alignment horizontal="center" vertical="center" wrapText="1"/>
      <protection locked="0"/>
    </xf>
    <xf numFmtId="0" fontId="46" fillId="0" borderId="0" xfId="1076" applyFont="1" applyAlignment="1">
      <alignment vertical="center" wrapText="1"/>
    </xf>
    <xf numFmtId="0" fontId="40" fillId="0" borderId="0" xfId="1120" applyFont="1" applyAlignment="1">
      <alignment horizontal="center" vertical="center"/>
    </xf>
    <xf numFmtId="0" fontId="43" fillId="0" borderId="0" xfId="1120" applyFont="1" applyAlignment="1">
      <alignment horizontal="center" vertical="center"/>
    </xf>
    <xf numFmtId="0" fontId="45" fillId="0" borderId="0" xfId="1120" applyFont="1" applyAlignment="1">
      <alignment horizontal="center" vertical="center"/>
    </xf>
    <xf numFmtId="0" fontId="47" fillId="0" borderId="0" xfId="1539" applyFont="1"/>
    <xf numFmtId="0" fontId="37" fillId="40" borderId="28" xfId="1120" applyFont="1" applyFill="1" applyBorder="1" applyAlignment="1">
      <alignment horizontal="left" vertical="center" wrapText="1"/>
    </xf>
    <xf numFmtId="0" fontId="19" fillId="35" borderId="29" xfId="1120" applyFont="1" applyFill="1" applyBorder="1" applyAlignment="1">
      <alignment horizontal="center" vertical="center"/>
    </xf>
    <xf numFmtId="0" fontId="48" fillId="0" borderId="0" xfId="1120" applyFont="1" applyAlignment="1">
      <alignment horizontal="center" vertical="top" wrapText="1"/>
    </xf>
    <xf numFmtId="0" fontId="37" fillId="40" borderId="31" xfId="1120" applyFont="1" applyFill="1" applyBorder="1" applyAlignment="1">
      <alignment horizontal="left" vertical="center" wrapText="1"/>
    </xf>
    <xf numFmtId="0" fontId="19" fillId="35" borderId="18" xfId="1120" applyFont="1" applyFill="1" applyBorder="1" applyAlignment="1">
      <alignment vertical="center"/>
    </xf>
    <xf numFmtId="0" fontId="37" fillId="40" borderId="18" xfId="1120" applyFont="1" applyFill="1" applyBorder="1" applyAlignment="1">
      <alignment horizontal="center" vertical="center" wrapText="1"/>
    </xf>
    <xf numFmtId="0" fontId="37" fillId="40" borderId="18" xfId="1120" applyFont="1" applyFill="1" applyBorder="1" applyAlignment="1">
      <alignment vertical="center" wrapText="1"/>
    </xf>
    <xf numFmtId="0" fontId="19" fillId="35" borderId="30" xfId="1120" applyFont="1" applyFill="1" applyBorder="1" applyAlignment="1">
      <alignment horizontal="center" vertical="center"/>
    </xf>
    <xf numFmtId="0" fontId="48" fillId="0" borderId="0" xfId="1120" applyFont="1" applyAlignment="1">
      <alignment horizontal="center" vertical="center"/>
    </xf>
    <xf numFmtId="1" fontId="39" fillId="0" borderId="0" xfId="1022" applyNumberFormat="1" applyFont="1" applyAlignment="1">
      <alignment horizontal="center" vertical="center" wrapText="1"/>
    </xf>
    <xf numFmtId="0" fontId="39" fillId="0" borderId="0" xfId="1244" applyNumberFormat="1" applyFont="1" applyAlignment="1">
      <alignment horizontal="center" vertical="center" wrapText="1"/>
    </xf>
    <xf numFmtId="0" fontId="46" fillId="0" borderId="0" xfId="1076" applyFont="1" applyAlignment="1">
      <alignment vertical="center"/>
    </xf>
    <xf numFmtId="0" fontId="48" fillId="0" borderId="0" xfId="1120" applyFont="1" applyAlignment="1">
      <alignment horizontal="left" vertical="center" wrapText="1"/>
    </xf>
    <xf numFmtId="0" fontId="48" fillId="0" borderId="0" xfId="1120" applyFont="1" applyAlignment="1">
      <alignment horizontal="center" vertical="center" wrapText="1"/>
    </xf>
    <xf numFmtId="0" fontId="39" fillId="0" borderId="0" xfId="1120" applyFont="1" applyAlignment="1">
      <alignment horizontal="center" vertical="center" wrapText="1"/>
    </xf>
    <xf numFmtId="0" fontId="50" fillId="0" borderId="0" xfId="1120" applyFont="1" applyAlignment="1">
      <alignment horizontal="center" vertical="center"/>
    </xf>
    <xf numFmtId="9" fontId="39" fillId="0" borderId="0" xfId="1244" applyFont="1" applyAlignment="1">
      <alignment horizontal="center" vertical="center"/>
    </xf>
    <xf numFmtId="0" fontId="51" fillId="0" borderId="0" xfId="1076" applyFont="1" applyAlignment="1">
      <alignment vertical="center"/>
    </xf>
    <xf numFmtId="175" fontId="48" fillId="0" borderId="0" xfId="1244" applyNumberFormat="1" applyFont="1" applyAlignment="1">
      <alignment horizontal="center" vertical="top" wrapText="1"/>
    </xf>
    <xf numFmtId="9" fontId="48" fillId="0" borderId="0" xfId="1244" applyFont="1" applyAlignment="1">
      <alignment horizontal="center" vertical="top" wrapText="1"/>
    </xf>
    <xf numFmtId="0" fontId="37" fillId="40" borderId="32" xfId="1120" applyFont="1" applyFill="1" applyBorder="1" applyAlignment="1">
      <alignment horizontal="left" vertical="center" wrapText="1"/>
    </xf>
    <xf numFmtId="0" fontId="37" fillId="40" borderId="20" xfId="1120" applyFont="1" applyFill="1" applyBorder="1" applyAlignment="1">
      <alignment vertical="top" wrapText="1"/>
    </xf>
    <xf numFmtId="0" fontId="37" fillId="40" borderId="31" xfId="1120" applyFont="1" applyFill="1" applyBorder="1" applyAlignment="1">
      <alignment horizontal="center" vertical="center" wrapText="1"/>
    </xf>
    <xf numFmtId="0" fontId="37" fillId="40" borderId="18" xfId="1539" applyFont="1" applyFill="1" applyBorder="1" applyAlignment="1">
      <alignment horizontal="center" vertical="center" wrapText="1"/>
    </xf>
    <xf numFmtId="0" fontId="37" fillId="40" borderId="30" xfId="1120" applyFont="1" applyFill="1" applyBorder="1" applyAlignment="1">
      <alignment horizontal="center" vertical="center" wrapText="1"/>
    </xf>
    <xf numFmtId="0" fontId="53" fillId="35" borderId="0" xfId="1120" applyFont="1" applyFill="1" applyAlignment="1">
      <alignment horizontal="center" vertical="center" wrapText="1"/>
    </xf>
    <xf numFmtId="0" fontId="37" fillId="40" borderId="31" xfId="1120" applyFont="1" applyFill="1" applyBorder="1" applyAlignment="1">
      <alignment horizontal="center" vertical="center"/>
    </xf>
    <xf numFmtId="10" fontId="54" fillId="35" borderId="18" xfId="2" applyNumberFormat="1" applyFont="1" applyFill="1" applyBorder="1" applyAlignment="1">
      <alignment horizontal="center" vertical="center"/>
    </xf>
    <xf numFmtId="10" fontId="19" fillId="35" borderId="18" xfId="2" applyNumberFormat="1" applyFont="1" applyFill="1" applyBorder="1" applyAlignment="1">
      <alignment horizontal="center" vertical="center"/>
    </xf>
    <xf numFmtId="10" fontId="19" fillId="35" borderId="18" xfId="2" applyNumberFormat="1" applyFont="1" applyFill="1" applyBorder="1" applyAlignment="1" applyProtection="1">
      <alignment horizontal="center" vertical="center" wrapText="1"/>
      <protection locked="0"/>
    </xf>
    <xf numFmtId="10" fontId="55" fillId="0" borderId="18" xfId="2" applyNumberFormat="1" applyFont="1" applyBorder="1" applyAlignment="1">
      <alignment horizontal="center" vertical="center" wrapText="1"/>
    </xf>
    <xf numFmtId="10" fontId="54" fillId="0" borderId="18" xfId="2" applyNumberFormat="1" applyFont="1" applyBorder="1" applyAlignment="1">
      <alignment horizontal="center" vertical="center" wrapText="1"/>
    </xf>
    <xf numFmtId="10" fontId="44" fillId="0" borderId="30" xfId="2" applyNumberFormat="1" applyFont="1" applyBorder="1" applyAlignment="1">
      <alignment horizontal="center" vertical="center" wrapText="1"/>
    </xf>
    <xf numFmtId="10" fontId="56" fillId="0" borderId="0" xfId="2" applyNumberFormat="1" applyFont="1" applyAlignment="1">
      <alignment horizontal="center" vertical="center" wrapText="1"/>
    </xf>
    <xf numFmtId="9" fontId="57" fillId="0" borderId="0" xfId="2" applyFont="1" applyAlignment="1">
      <alignment horizontal="center" vertical="center" wrapText="1"/>
    </xf>
    <xf numFmtId="0" fontId="37" fillId="40" borderId="31" xfId="1120" applyFont="1" applyFill="1" applyBorder="1" applyAlignment="1" applyProtection="1">
      <alignment horizontal="justify" vertical="center" wrapText="1"/>
      <protection locked="0"/>
    </xf>
    <xf numFmtId="0" fontId="58" fillId="0" borderId="0" xfId="1120" applyFont="1" applyAlignment="1" applyProtection="1">
      <alignment horizontal="center" vertical="center" wrapText="1"/>
      <protection locked="0"/>
    </xf>
    <xf numFmtId="0" fontId="42" fillId="0" borderId="0" xfId="1539" applyFont="1" applyAlignment="1">
      <alignment horizontal="center" vertical="center"/>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40" fillId="0" borderId="0" xfId="1120" applyFont="1" applyAlignment="1" applyProtection="1">
      <alignment horizontal="center" vertical="center" wrapText="1"/>
      <protection locked="0"/>
    </xf>
    <xf numFmtId="0" fontId="19" fillId="35" borderId="18" xfId="1120" applyFont="1" applyFill="1" applyBorder="1" applyAlignment="1" applyProtection="1">
      <alignment vertical="center" wrapText="1"/>
      <protection locked="0"/>
    </xf>
    <xf numFmtId="0" fontId="18" fillId="0" borderId="0" xfId="1120" applyAlignment="1" applyProtection="1">
      <alignment horizontal="center" vertical="center"/>
      <protection locked="0"/>
    </xf>
    <xf numFmtId="0" fontId="18" fillId="0" borderId="0" xfId="1120" applyAlignment="1" applyProtection="1">
      <alignment vertical="center" wrapText="1"/>
      <protection locked="0"/>
    </xf>
    <xf numFmtId="0" fontId="37" fillId="40" borderId="35" xfId="1120" applyFont="1" applyFill="1" applyBorder="1" applyAlignment="1">
      <alignment horizontal="justify" vertical="center" wrapText="1"/>
    </xf>
    <xf numFmtId="0" fontId="38" fillId="0" borderId="0" xfId="1539" applyFont="1"/>
    <xf numFmtId="0" fontId="44" fillId="0" borderId="0" xfId="1539" applyFont="1" applyAlignment="1">
      <alignment horizontal="center"/>
    </xf>
    <xf numFmtId="0" fontId="59" fillId="0" borderId="0" xfId="1539" applyFont="1" applyAlignment="1">
      <alignment horizontal="center"/>
    </xf>
    <xf numFmtId="0" fontId="37" fillId="35" borderId="0" xfId="1120" applyFont="1" applyFill="1" applyAlignment="1">
      <alignment horizontal="center" vertical="center"/>
    </xf>
    <xf numFmtId="0" fontId="19" fillId="35" borderId="0" xfId="1120" applyFont="1" applyFill="1" applyAlignment="1">
      <alignment vertical="center"/>
    </xf>
    <xf numFmtId="0" fontId="19" fillId="35" borderId="0" xfId="1120" applyFont="1" applyFill="1" applyAlignment="1">
      <alignment vertical="top" wrapText="1"/>
    </xf>
    <xf numFmtId="9" fontId="37" fillId="35" borderId="0" xfId="1244" applyFont="1" applyFill="1" applyAlignment="1">
      <alignment vertical="center"/>
    </xf>
    <xf numFmtId="9" fontId="19" fillId="35" borderId="0" xfId="1244" applyFont="1" applyFill="1" applyAlignment="1">
      <alignment vertical="center"/>
    </xf>
    <xf numFmtId="0" fontId="18" fillId="0" borderId="0" xfId="1120" applyAlignment="1">
      <alignment vertical="center"/>
    </xf>
    <xf numFmtId="0" fontId="52" fillId="0" borderId="0" xfId="1539" applyFont="1" applyAlignment="1">
      <alignment horizontal="center"/>
    </xf>
    <xf numFmtId="0" fontId="52" fillId="0" borderId="0" xfId="1539" applyFont="1"/>
    <xf numFmtId="0" fontId="0" fillId="0" borderId="0" xfId="1539" applyFont="1" applyAlignment="1">
      <alignment horizontal="center"/>
    </xf>
    <xf numFmtId="0" fontId="42" fillId="0" borderId="0" xfId="1539" applyFont="1" applyAlignment="1" applyProtection="1">
      <alignment horizontal="center"/>
      <protection locked="0"/>
    </xf>
    <xf numFmtId="0" fontId="25" fillId="0" borderId="0" xfId="1539" applyFont="1" applyAlignment="1">
      <alignment horizontal="center"/>
    </xf>
    <xf numFmtId="0" fontId="52" fillId="0" borderId="37" xfId="1539" applyFont="1" applyBorder="1" applyAlignment="1">
      <alignment vertical="center" wrapText="1"/>
    </xf>
    <xf numFmtId="0" fontId="52" fillId="0" borderId="0" xfId="1539" applyFont="1" applyAlignment="1">
      <alignment vertical="center" wrapText="1"/>
    </xf>
    <xf numFmtId="0" fontId="52" fillId="0" borderId="36" xfId="1539" applyFont="1" applyBorder="1" applyAlignment="1">
      <alignment vertical="center" wrapText="1"/>
    </xf>
    <xf numFmtId="0" fontId="52" fillId="0" borderId="0" xfId="1539" applyFont="1" applyAlignment="1">
      <alignment horizontal="center" vertical="center" wrapText="1"/>
    </xf>
    <xf numFmtId="0" fontId="25" fillId="0" borderId="0" xfId="1539" applyFont="1" applyAlignment="1">
      <alignment horizontal="center" vertical="center" wrapText="1"/>
    </xf>
    <xf numFmtId="0" fontId="25" fillId="40" borderId="18" xfId="1539" applyFont="1" applyFill="1" applyBorder="1" applyAlignment="1">
      <alignment horizontal="center" vertical="center" wrapText="1"/>
    </xf>
    <xf numFmtId="0" fontId="25" fillId="35" borderId="39" xfId="1539" applyFont="1" applyFill="1" applyBorder="1" applyAlignment="1">
      <alignment horizontal="center" vertical="center" wrapText="1"/>
    </xf>
    <xf numFmtId="0" fontId="0" fillId="0" borderId="20" xfId="1539" applyFont="1" applyBorder="1" applyAlignment="1">
      <alignment vertical="center" wrapText="1"/>
    </xf>
    <xf numFmtId="9" fontId="63" fillId="0" borderId="20" xfId="2" applyBorder="1" applyAlignment="1">
      <alignment horizontal="center" vertical="center"/>
    </xf>
    <xf numFmtId="0" fontId="0" fillId="0" borderId="18" xfId="1539" applyFont="1" applyBorder="1" applyAlignment="1">
      <alignment horizontal="center" vertical="center" wrapText="1"/>
    </xf>
    <xf numFmtId="0" fontId="0" fillId="35" borderId="18" xfId="1539" applyFont="1" applyFill="1" applyBorder="1" applyAlignment="1">
      <alignment vertical="center" wrapText="1"/>
    </xf>
    <xf numFmtId="9" fontId="63" fillId="35" borderId="20" xfId="2" applyFill="1" applyBorder="1" applyAlignment="1">
      <alignment horizontal="center" vertical="center"/>
    </xf>
    <xf numFmtId="17" fontId="0" fillId="0" borderId="18" xfId="1539" applyNumberFormat="1" applyFont="1" applyBorder="1" applyAlignment="1">
      <alignment vertical="center"/>
    </xf>
    <xf numFmtId="9" fontId="63" fillId="0" borderId="18" xfId="2" applyBorder="1" applyAlignment="1">
      <alignment vertical="center"/>
    </xf>
    <xf numFmtId="17" fontId="0" fillId="0" borderId="21" xfId="1539" applyNumberFormat="1" applyFont="1" applyBorder="1" applyAlignment="1">
      <alignment vertical="center" wrapText="1"/>
    </xf>
    <xf numFmtId="0" fontId="25" fillId="0" borderId="18" xfId="1539" applyFont="1" applyBorder="1" applyAlignment="1">
      <alignment horizontal="center" vertical="center" wrapText="1"/>
    </xf>
    <xf numFmtId="9" fontId="25" fillId="0" borderId="0" xfId="1539" applyNumberFormat="1" applyFont="1" applyAlignment="1">
      <alignment horizontal="center" vertical="center" wrapText="1"/>
    </xf>
    <xf numFmtId="0" fontId="0" fillId="0" borderId="40" xfId="1539" applyFont="1" applyBorder="1" applyAlignment="1">
      <alignment horizontal="center" vertical="center"/>
    </xf>
    <xf numFmtId="0" fontId="0" fillId="0" borderId="18" xfId="1539" applyFont="1" applyBorder="1"/>
    <xf numFmtId="9" fontId="0" fillId="0" borderId="0" xfId="1539" applyNumberFormat="1" applyFont="1"/>
    <xf numFmtId="0" fontId="0" fillId="0" borderId="20" xfId="1539" applyFont="1" applyBorder="1" applyAlignment="1">
      <alignment horizontal="center" vertical="center"/>
    </xf>
    <xf numFmtId="0" fontId="0" fillId="0" borderId="18" xfId="1539" applyFont="1" applyBorder="1" applyAlignment="1">
      <alignment vertical="center" wrapText="1"/>
    </xf>
    <xf numFmtId="9" fontId="25" fillId="20" borderId="18" xfId="2" applyFont="1" applyFill="1" applyBorder="1" applyAlignment="1">
      <alignment horizontal="center" vertical="center" wrapText="1"/>
    </xf>
    <xf numFmtId="9" fontId="25" fillId="20" borderId="21" xfId="2" applyFont="1" applyFill="1" applyBorder="1" applyAlignment="1">
      <alignment horizontal="center" vertical="center" wrapText="1"/>
    </xf>
    <xf numFmtId="9" fontId="25" fillId="40" borderId="18" xfId="1539" applyNumberFormat="1" applyFont="1" applyFill="1" applyBorder="1" applyAlignment="1">
      <alignment vertical="center" wrapText="1"/>
    </xf>
    <xf numFmtId="0" fontId="25" fillId="40" borderId="18" xfId="1539" applyFont="1" applyFill="1" applyBorder="1" applyAlignment="1">
      <alignment vertical="center" wrapText="1"/>
    </xf>
    <xf numFmtId="9" fontId="42" fillId="0" borderId="18" xfId="2" applyFont="1" applyBorder="1" applyAlignment="1" applyProtection="1">
      <alignment horizontal="center"/>
      <protection hidden="1"/>
    </xf>
    <xf numFmtId="9" fontId="42" fillId="0" borderId="18" xfId="2" applyFont="1" applyBorder="1" applyAlignment="1" applyProtection="1">
      <alignment horizontal="center" vertical="center"/>
      <protection hidden="1"/>
    </xf>
    <xf numFmtId="0" fontId="19" fillId="35" borderId="30" xfId="1120" applyFont="1" applyFill="1" applyBorder="1" applyAlignment="1">
      <alignment vertical="center"/>
    </xf>
    <xf numFmtId="173" fontId="54" fillId="29" borderId="18" xfId="1" applyNumberFormat="1" applyFont="1" applyFill="1" applyBorder="1" applyAlignment="1">
      <alignment horizontal="center" vertical="center"/>
    </xf>
    <xf numFmtId="166" fontId="19" fillId="29" borderId="18" xfId="1" applyFont="1" applyFill="1" applyBorder="1" applyAlignment="1">
      <alignment horizontal="center" vertical="center"/>
    </xf>
    <xf numFmtId="166" fontId="19" fillId="29" borderId="18" xfId="1" applyFont="1" applyFill="1" applyBorder="1" applyAlignment="1" applyProtection="1">
      <alignment horizontal="center" vertical="center" wrapText="1"/>
      <protection locked="0"/>
    </xf>
    <xf numFmtId="10" fontId="55" fillId="29" borderId="18" xfId="2" applyNumberFormat="1" applyFont="1" applyFill="1" applyBorder="1" applyAlignment="1">
      <alignment horizontal="center" vertical="center" wrapText="1"/>
    </xf>
    <xf numFmtId="10" fontId="54" fillId="29" borderId="18" xfId="2" applyNumberFormat="1" applyFont="1" applyFill="1" applyBorder="1" applyAlignment="1">
      <alignment horizontal="center" vertical="center" wrapText="1"/>
    </xf>
    <xf numFmtId="10" fontId="44" fillId="29" borderId="30" xfId="2" applyNumberFormat="1" applyFont="1" applyFill="1" applyBorder="1" applyAlignment="1">
      <alignment horizontal="center" vertical="center" wrapText="1"/>
    </xf>
    <xf numFmtId="176" fontId="19" fillId="35" borderId="18" xfId="1120" applyNumberFormat="1" applyFont="1" applyFill="1" applyBorder="1" applyAlignment="1" applyProtection="1">
      <alignment vertical="center" wrapText="1"/>
      <protection locked="0"/>
    </xf>
    <xf numFmtId="0" fontId="52" fillId="35" borderId="36" xfId="1539" applyFont="1" applyFill="1" applyBorder="1" applyAlignment="1">
      <alignment vertical="center" wrapText="1"/>
    </xf>
    <xf numFmtId="0" fontId="25" fillId="20" borderId="20" xfId="1539" applyFont="1" applyFill="1" applyBorder="1" applyAlignment="1">
      <alignment horizontal="center" vertical="center" wrapText="1"/>
    </xf>
    <xf numFmtId="0" fontId="0" fillId="43" borderId="20" xfId="1539" applyFont="1" applyFill="1" applyBorder="1" applyAlignment="1">
      <alignment horizontal="center" vertical="center"/>
    </xf>
    <xf numFmtId="0" fontId="0" fillId="43" borderId="18" xfId="1539" applyFont="1" applyFill="1" applyBorder="1" applyAlignment="1">
      <alignment vertical="center" wrapText="1"/>
    </xf>
    <xf numFmtId="9" fontId="63" fillId="43" borderId="20" xfId="2" applyFill="1" applyBorder="1" applyAlignment="1">
      <alignment horizontal="center" vertical="center"/>
    </xf>
    <xf numFmtId="0" fontId="0" fillId="43" borderId="18" xfId="1539" applyFont="1" applyFill="1" applyBorder="1" applyAlignment="1">
      <alignment horizontal="center" vertical="center" wrapText="1"/>
    </xf>
    <xf numFmtId="17" fontId="0" fillId="43" borderId="18" xfId="1539" applyNumberFormat="1" applyFont="1" applyFill="1" applyBorder="1" applyAlignment="1">
      <alignment vertical="center"/>
    </xf>
    <xf numFmtId="9" fontId="63" fillId="43" borderId="18" xfId="2" applyFill="1" applyBorder="1" applyAlignment="1">
      <alignment horizontal="center" vertical="center"/>
    </xf>
    <xf numFmtId="17" fontId="0" fillId="43" borderId="18" xfId="1539" applyNumberFormat="1" applyFont="1" applyFill="1" applyBorder="1" applyAlignment="1">
      <alignment horizontal="center" vertical="center"/>
    </xf>
    <xf numFmtId="0" fontId="0" fillId="43" borderId="20" xfId="1539" applyFont="1" applyFill="1" applyBorder="1" applyAlignment="1">
      <alignment horizontal="justify" vertical="center" wrapText="1"/>
    </xf>
    <xf numFmtId="0" fontId="0" fillId="43" borderId="18" xfId="1539" applyFont="1" applyFill="1" applyBorder="1" applyAlignment="1">
      <alignment horizontal="center" wrapText="1"/>
    </xf>
    <xf numFmtId="0" fontId="0" fillId="43" borderId="18" xfId="1539" applyFont="1" applyFill="1" applyBorder="1" applyAlignment="1">
      <alignment wrapText="1"/>
    </xf>
    <xf numFmtId="0" fontId="0" fillId="43" borderId="19" xfId="1539" applyFont="1" applyFill="1" applyBorder="1" applyAlignment="1">
      <alignment vertical="center" wrapText="1"/>
    </xf>
    <xf numFmtId="17" fontId="0" fillId="43" borderId="21" xfId="1539" applyNumberFormat="1" applyFont="1" applyFill="1" applyBorder="1" applyAlignment="1">
      <alignment vertical="center"/>
    </xf>
    <xf numFmtId="9" fontId="63" fillId="43" borderId="18" xfId="2" applyFill="1" applyBorder="1" applyAlignment="1">
      <alignment vertical="center" wrapText="1"/>
    </xf>
    <xf numFmtId="0" fontId="0" fillId="43" borderId="18" xfId="1539" applyFont="1" applyFill="1" applyBorder="1"/>
    <xf numFmtId="9" fontId="25" fillId="43" borderId="18" xfId="2" applyFont="1" applyFill="1" applyBorder="1" applyAlignment="1">
      <alignment horizontal="center" vertical="center" wrapText="1"/>
    </xf>
    <xf numFmtId="9" fontId="25" fillId="43" borderId="21" xfId="2" applyFont="1" applyFill="1" applyBorder="1" applyAlignment="1">
      <alignment horizontal="center" vertical="center" wrapText="1"/>
    </xf>
    <xf numFmtId="9" fontId="25" fillId="43" borderId="18" xfId="1539" applyNumberFormat="1" applyFont="1" applyFill="1" applyBorder="1" applyAlignment="1">
      <alignment vertical="center" wrapText="1"/>
    </xf>
    <xf numFmtId="0" fontId="25" fillId="43" borderId="18" xfId="1539" applyFont="1" applyFill="1" applyBorder="1" applyAlignment="1">
      <alignment vertical="center" wrapText="1"/>
    </xf>
    <xf numFmtId="177" fontId="0" fillId="0" borderId="0" xfId="1539" applyNumberFormat="1" applyFont="1"/>
    <xf numFmtId="0" fontId="0" fillId="36" borderId="18" xfId="1539" applyFont="1" applyFill="1" applyBorder="1"/>
    <xf numFmtId="0" fontId="0" fillId="13" borderId="18" xfId="1539" applyFont="1" applyFill="1" applyBorder="1"/>
    <xf numFmtId="0" fontId="0" fillId="44" borderId="18" xfId="1539" applyFont="1" applyFill="1" applyBorder="1"/>
    <xf numFmtId="0" fontId="22" fillId="0" borderId="0" xfId="1539" applyFont="1"/>
    <xf numFmtId="9" fontId="22" fillId="0" borderId="0" xfId="2" applyFont="1"/>
    <xf numFmtId="9" fontId="63" fillId="0" borderId="0" xfId="2"/>
    <xf numFmtId="0" fontId="32" fillId="0" borderId="18" xfId="1539" applyFont="1" applyBorder="1" applyAlignment="1" applyProtection="1">
      <alignment horizontal="center"/>
      <protection locked="0"/>
    </xf>
    <xf numFmtId="0" fontId="33" fillId="0" borderId="18" xfId="1539" applyFont="1" applyBorder="1" applyAlignment="1" applyProtection="1">
      <alignment horizontal="center" vertical="center" wrapText="1"/>
      <protection locked="0"/>
    </xf>
    <xf numFmtId="0" fontId="32" fillId="0" borderId="19" xfId="1539" applyFont="1" applyBorder="1" applyAlignment="1" applyProtection="1">
      <alignment horizontal="center"/>
      <protection locked="0"/>
    </xf>
    <xf numFmtId="0" fontId="33" fillId="0" borderId="18" xfId="1539" applyFont="1" applyBorder="1" applyAlignment="1" applyProtection="1">
      <alignment horizontal="center" vertical="center"/>
      <protection locked="0"/>
    </xf>
    <xf numFmtId="0" fontId="33" fillId="35" borderId="18" xfId="1539" applyFont="1" applyFill="1" applyBorder="1" applyAlignment="1" applyProtection="1">
      <alignment horizontal="center" vertical="center"/>
      <protection locked="0"/>
    </xf>
    <xf numFmtId="0" fontId="36" fillId="0" borderId="18" xfId="1539" applyFont="1" applyBorder="1" applyAlignment="1" applyProtection="1">
      <alignment horizontal="center" vertical="center" wrapText="1"/>
      <protection locked="0"/>
    </xf>
    <xf numFmtId="0" fontId="39" fillId="36" borderId="18" xfId="1539" applyFont="1" applyFill="1" applyBorder="1" applyAlignment="1" applyProtection="1">
      <alignment horizontal="center" vertical="center" wrapText="1"/>
      <protection locked="0"/>
    </xf>
    <xf numFmtId="0" fontId="40" fillId="36" borderId="20" xfId="1539" applyFont="1" applyFill="1" applyBorder="1" applyAlignment="1" applyProtection="1">
      <alignment horizontal="center" vertical="center" wrapText="1"/>
      <protection locked="0"/>
    </xf>
    <xf numFmtId="0" fontId="34" fillId="0" borderId="18" xfId="1539" applyFont="1" applyBorder="1" applyAlignment="1" applyProtection="1">
      <alignment horizontal="center" vertical="center" wrapText="1"/>
      <protection hidden="1"/>
    </xf>
    <xf numFmtId="0" fontId="36" fillId="0" borderId="18" xfId="1539" applyFont="1" applyBorder="1" applyAlignment="1" applyProtection="1">
      <alignment horizontal="center" vertical="center" wrapText="1"/>
      <protection hidden="1"/>
    </xf>
    <xf numFmtId="173" fontId="36" fillId="0" borderId="18" xfId="1" applyNumberFormat="1" applyFont="1" applyBorder="1" applyAlignment="1" applyProtection="1">
      <alignment vertical="center" wrapText="1"/>
      <protection hidden="1"/>
    </xf>
    <xf numFmtId="166" fontId="36" fillId="0" borderId="18" xfId="1" applyFont="1" applyBorder="1" applyAlignment="1" applyProtection="1">
      <alignment vertical="center" wrapText="1"/>
      <protection hidden="1"/>
    </xf>
    <xf numFmtId="166" fontId="36" fillId="35" borderId="18" xfId="1" applyFont="1" applyFill="1" applyBorder="1" applyAlignment="1" applyProtection="1">
      <alignment vertical="center" wrapText="1"/>
      <protection hidden="1"/>
    </xf>
    <xf numFmtId="166" fontId="36" fillId="38" borderId="18" xfId="1" applyFont="1" applyFill="1" applyBorder="1" applyAlignment="1" applyProtection="1">
      <alignment vertical="center" wrapText="1"/>
      <protection hidden="1"/>
    </xf>
    <xf numFmtId="166" fontId="34" fillId="0" borderId="18" xfId="1" applyFont="1" applyBorder="1" applyAlignment="1" applyProtection="1">
      <alignment horizontal="center" vertical="center" wrapText="1"/>
      <protection hidden="1"/>
    </xf>
    <xf numFmtId="174" fontId="36" fillId="39" borderId="18" xfId="1539" applyNumberFormat="1" applyFont="1" applyFill="1" applyBorder="1" applyAlignment="1" applyProtection="1">
      <alignment horizontal="center" vertical="center" wrapText="1"/>
      <protection hidden="1"/>
    </xf>
    <xf numFmtId="175" fontId="34" fillId="0" borderId="18" xfId="1539" applyNumberFormat="1" applyFont="1" applyBorder="1" applyAlignment="1" applyProtection="1">
      <alignment horizontal="center" vertical="center" wrapText="1"/>
      <protection hidden="1"/>
    </xf>
    <xf numFmtId="0" fontId="34" fillId="0" borderId="18" xfId="1539" applyFont="1" applyBorder="1" applyAlignment="1" applyProtection="1">
      <alignment horizontal="justify" vertical="center" wrapText="1"/>
      <protection locked="0"/>
    </xf>
    <xf numFmtId="0" fontId="34" fillId="0" borderId="18" xfId="1539" applyFont="1" applyBorder="1" applyAlignment="1" applyProtection="1">
      <alignment horizontal="center" vertical="center" wrapText="1"/>
      <protection locked="0"/>
    </xf>
    <xf numFmtId="173" fontId="36" fillId="35" borderId="18" xfId="1" applyNumberFormat="1" applyFont="1" applyFill="1" applyBorder="1" applyAlignment="1" applyProtection="1">
      <alignment vertical="center" wrapText="1"/>
      <protection hidden="1"/>
    </xf>
    <xf numFmtId="173" fontId="36" fillId="38" borderId="18" xfId="1" applyNumberFormat="1" applyFont="1" applyFill="1" applyBorder="1" applyAlignment="1" applyProtection="1">
      <alignment vertical="center" wrapText="1"/>
      <protection hidden="1"/>
    </xf>
    <xf numFmtId="175" fontId="33" fillId="39" borderId="18" xfId="1539" applyNumberFormat="1" applyFont="1" applyFill="1" applyBorder="1" applyAlignment="1" applyProtection="1">
      <alignment horizontal="center" vertical="center" wrapText="1"/>
      <protection hidden="1"/>
    </xf>
    <xf numFmtId="175" fontId="36" fillId="39" borderId="18"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center" vertical="center" wrapText="1"/>
      <protection hidden="1"/>
    </xf>
    <xf numFmtId="9" fontId="36" fillId="0" borderId="18" xfId="1539" applyNumberFormat="1" applyFont="1" applyBorder="1" applyAlignment="1" applyProtection="1">
      <alignment vertical="center" wrapText="1"/>
      <protection hidden="1"/>
    </xf>
    <xf numFmtId="175" fontId="36" fillId="35" borderId="18" xfId="1539" applyNumberFormat="1" applyFont="1" applyFill="1" applyBorder="1" applyAlignment="1" applyProtection="1">
      <alignment vertical="center" wrapText="1"/>
      <protection hidden="1"/>
    </xf>
    <xf numFmtId="175" fontId="34" fillId="35" borderId="18" xfId="1539" applyNumberFormat="1" applyFont="1" applyFill="1" applyBorder="1" applyAlignment="1" applyProtection="1">
      <alignment vertical="center" wrapText="1"/>
      <protection hidden="1"/>
    </xf>
    <xf numFmtId="175" fontId="34" fillId="38" borderId="18" xfId="1539" applyNumberFormat="1" applyFont="1" applyFill="1" applyBorder="1" applyAlignment="1" applyProtection="1">
      <alignment vertical="center" wrapText="1"/>
      <protection hidden="1"/>
    </xf>
    <xf numFmtId="9" fontId="34" fillId="35" borderId="21" xfId="1539" applyNumberFormat="1" applyFont="1" applyFill="1" applyBorder="1" applyAlignment="1" applyProtection="1">
      <alignment horizontal="center" vertical="center" wrapText="1"/>
      <protection hidden="1"/>
    </xf>
    <xf numFmtId="9" fontId="41" fillId="35" borderId="21" xfId="1539" applyNumberFormat="1" applyFont="1" applyFill="1" applyBorder="1" applyAlignment="1" applyProtection="1">
      <alignment horizontal="center" vertical="center" wrapText="1"/>
      <protection hidden="1"/>
    </xf>
    <xf numFmtId="175" fontId="41" fillId="35" borderId="21" xfId="1539" applyNumberFormat="1" applyFont="1" applyFill="1" applyBorder="1" applyAlignment="1" applyProtection="1">
      <alignment horizontal="center" vertical="center" wrapText="1"/>
      <protection hidden="1"/>
    </xf>
    <xf numFmtId="0" fontId="34" fillId="35" borderId="18" xfId="1539" applyFont="1" applyFill="1" applyBorder="1" applyAlignment="1" applyProtection="1">
      <alignment horizontal="justify" vertical="center" wrapText="1"/>
      <protection locked="0"/>
    </xf>
    <xf numFmtId="175" fontId="34" fillId="35" borderId="21" xfId="1539" applyNumberFormat="1" applyFont="1" applyFill="1" applyBorder="1" applyAlignment="1" applyProtection="1">
      <alignment horizontal="center" vertical="center" wrapText="1"/>
      <protection hidden="1"/>
    </xf>
    <xf numFmtId="0" fontId="42" fillId="0" borderId="22" xfId="1539" applyFont="1" applyBorder="1" applyAlignment="1" applyProtection="1">
      <alignment horizontal="center"/>
      <protection locked="0"/>
    </xf>
    <xf numFmtId="0" fontId="45" fillId="0" borderId="23" xfId="1539" applyFont="1" applyBorder="1" applyAlignment="1" applyProtection="1">
      <alignment horizontal="center" vertical="center" wrapText="1"/>
      <protection locked="0"/>
    </xf>
    <xf numFmtId="0" fontId="43" fillId="0" borderId="24" xfId="1539" applyFont="1" applyBorder="1" applyAlignment="1" applyProtection="1">
      <alignment horizontal="center" vertical="center" wrapText="1"/>
      <protection locked="0"/>
    </xf>
    <xf numFmtId="0" fontId="45" fillId="0" borderId="18" xfId="1539" applyFont="1" applyBorder="1" applyAlignment="1" applyProtection="1">
      <alignment horizontal="center" vertical="center" wrapText="1"/>
      <protection locked="0"/>
    </xf>
    <xf numFmtId="0" fontId="45" fillId="35" borderId="18" xfId="1539" applyFont="1" applyFill="1" applyBorder="1" applyAlignment="1" applyProtection="1">
      <alignment horizontal="center" vertical="center" wrapText="1"/>
      <protection locked="0"/>
    </xf>
    <xf numFmtId="0" fontId="39" fillId="35" borderId="25" xfId="1120" applyFont="1" applyFill="1" applyBorder="1" applyAlignment="1">
      <alignment horizontal="center" vertical="center"/>
    </xf>
    <xf numFmtId="0" fontId="45" fillId="0" borderId="26" xfId="1120" applyFont="1" applyBorder="1" applyAlignment="1">
      <alignment horizontal="center" vertical="center"/>
    </xf>
    <xf numFmtId="0" fontId="45" fillId="11" borderId="27" xfId="1120" applyFont="1" applyFill="1" applyBorder="1" applyAlignment="1">
      <alignment horizontal="center" vertical="center"/>
    </xf>
    <xf numFmtId="0" fontId="37" fillId="40" borderId="29" xfId="1120" applyFont="1" applyFill="1" applyBorder="1" applyAlignment="1">
      <alignment horizontal="center" vertical="center" wrapText="1"/>
    </xf>
    <xf numFmtId="0" fontId="19" fillId="35" borderId="30" xfId="1120" applyFont="1" applyFill="1" applyBorder="1" applyAlignment="1">
      <alignment horizontal="center" vertical="center" wrapText="1"/>
    </xf>
    <xf numFmtId="0" fontId="37" fillId="40" borderId="18" xfId="1120" applyFont="1" applyFill="1" applyBorder="1" applyAlignment="1">
      <alignment horizontal="center" vertical="center" wrapText="1"/>
    </xf>
    <xf numFmtId="0" fontId="19" fillId="35" borderId="21" xfId="1120" applyFont="1" applyFill="1" applyBorder="1" applyAlignment="1">
      <alignment horizontal="center" vertical="center"/>
    </xf>
    <xf numFmtId="0" fontId="19" fillId="0" borderId="18" xfId="1120" applyFont="1" applyBorder="1" applyAlignment="1">
      <alignment horizontal="left" vertical="center" wrapText="1"/>
    </xf>
    <xf numFmtId="1" fontId="37" fillId="35" borderId="30" xfId="1022" applyNumberFormat="1" applyFont="1" applyFill="1" applyBorder="1" applyAlignment="1">
      <alignment horizontal="center" vertical="center" wrapText="1"/>
    </xf>
    <xf numFmtId="9" fontId="19" fillId="35" borderId="18" xfId="1244" applyFont="1" applyFill="1" applyBorder="1" applyAlignment="1">
      <alignment horizontal="center" vertical="center"/>
    </xf>
    <xf numFmtId="0" fontId="37" fillId="35" borderId="30" xfId="1244" applyNumberFormat="1" applyFont="1" applyFill="1" applyBorder="1" applyAlignment="1">
      <alignment horizontal="center" vertical="center" wrapText="1"/>
    </xf>
    <xf numFmtId="0" fontId="19" fillId="35" borderId="30" xfId="1120" applyFont="1" applyFill="1" applyBorder="1" applyAlignment="1">
      <alignment horizontal="left" vertical="center" wrapText="1"/>
    </xf>
    <xf numFmtId="0" fontId="19" fillId="35" borderId="30" xfId="1120" applyFont="1" applyFill="1" applyBorder="1" applyAlignment="1">
      <alignment horizontal="center" vertical="center"/>
    </xf>
    <xf numFmtId="0" fontId="19" fillId="35" borderId="18" xfId="1120" applyFont="1" applyFill="1" applyBorder="1" applyAlignment="1">
      <alignment horizontal="center" vertical="center" wrapText="1"/>
    </xf>
    <xf numFmtId="49" fontId="19" fillId="35" borderId="21" xfId="1120" applyNumberFormat="1" applyFont="1" applyFill="1" applyBorder="1" applyAlignment="1">
      <alignment horizontal="center" vertical="center"/>
    </xf>
    <xf numFmtId="0" fontId="49" fillId="35" borderId="30" xfId="1120" applyFont="1" applyFill="1" applyBorder="1" applyAlignment="1">
      <alignment horizontal="center" vertical="center"/>
    </xf>
    <xf numFmtId="0" fontId="37" fillId="40" borderId="31" xfId="1120" applyFont="1" applyFill="1" applyBorder="1" applyAlignment="1">
      <alignment horizontal="left" vertical="center" wrapText="1"/>
    </xf>
    <xf numFmtId="0" fontId="37" fillId="40" borderId="18" xfId="1120" applyFont="1" applyFill="1" applyBorder="1" applyAlignment="1">
      <alignment horizontal="center" vertical="center"/>
    </xf>
    <xf numFmtId="9" fontId="37" fillId="40" borderId="30" xfId="1244" applyFont="1" applyFill="1" applyBorder="1" applyAlignment="1">
      <alignment horizontal="center" vertical="center"/>
    </xf>
    <xf numFmtId="0" fontId="19" fillId="35" borderId="18" xfId="1120" applyFont="1" applyFill="1" applyBorder="1" applyAlignment="1">
      <alignment horizontal="center" vertical="center"/>
    </xf>
    <xf numFmtId="0" fontId="19" fillId="35" borderId="18" xfId="1120" applyFont="1" applyFill="1" applyBorder="1" applyAlignment="1">
      <alignment horizontal="justify" vertical="center" wrapText="1"/>
    </xf>
    <xf numFmtId="17" fontId="19" fillId="35" borderId="18" xfId="1120" applyNumberFormat="1" applyFont="1" applyFill="1" applyBorder="1" applyAlignment="1">
      <alignment horizontal="center" vertical="center" wrapText="1"/>
    </xf>
    <xf numFmtId="175" fontId="19" fillId="0" borderId="30" xfId="1244" applyNumberFormat="1" applyFont="1" applyBorder="1" applyAlignment="1">
      <alignment horizontal="center" vertical="center" wrapText="1"/>
    </xf>
    <xf numFmtId="9" fontId="19" fillId="35" borderId="30" xfId="1244" applyFont="1" applyFill="1" applyBorder="1" applyAlignment="1">
      <alignment horizontal="center" vertical="center" wrapText="1"/>
    </xf>
    <xf numFmtId="0" fontId="19" fillId="35" borderId="20" xfId="1120" applyFont="1" applyFill="1" applyBorder="1" applyAlignment="1">
      <alignment horizontal="center" vertical="center"/>
    </xf>
    <xf numFmtId="0" fontId="52" fillId="11" borderId="27" xfId="1120" applyFont="1" applyFill="1" applyBorder="1" applyAlignment="1">
      <alignment horizontal="center" vertical="center"/>
    </xf>
    <xf numFmtId="0" fontId="19" fillId="35" borderId="30" xfId="1120" applyFont="1" applyFill="1" applyBorder="1" applyAlignment="1" applyProtection="1">
      <alignment horizontal="left" vertical="center" wrapText="1"/>
      <protection locked="0"/>
    </xf>
    <xf numFmtId="0" fontId="52" fillId="0" borderId="27" xfId="1120" applyFont="1" applyBorder="1" applyAlignment="1">
      <alignment horizontal="center" vertical="center"/>
    </xf>
    <xf numFmtId="0" fontId="19" fillId="35" borderId="30" xfId="1120" applyFont="1" applyFill="1" applyBorder="1" applyAlignment="1" applyProtection="1">
      <alignment horizontal="center" vertical="center" wrapText="1"/>
      <protection locked="0"/>
    </xf>
    <xf numFmtId="0" fontId="44" fillId="35" borderId="30" xfId="1539" applyFont="1" applyFill="1" applyBorder="1" applyAlignment="1">
      <alignment horizontal="center" vertical="center" wrapText="1"/>
    </xf>
    <xf numFmtId="0" fontId="37" fillId="40" borderId="31" xfId="1120" applyFont="1" applyFill="1" applyBorder="1" applyAlignment="1">
      <alignment horizontal="justify" vertical="center" wrapText="1"/>
    </xf>
    <xf numFmtId="0" fontId="37" fillId="40" borderId="18" xfId="1120" applyFont="1" applyFill="1" applyBorder="1" applyAlignment="1" applyProtection="1">
      <alignment horizontal="center" vertical="center" wrapText="1"/>
      <protection locked="0"/>
    </xf>
    <xf numFmtId="0" fontId="37" fillId="40" borderId="30"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wrapText="1"/>
      <protection locked="0"/>
    </xf>
    <xf numFmtId="0" fontId="37" fillId="35" borderId="30" xfId="1120" applyFont="1" applyFill="1" applyBorder="1" applyAlignment="1" applyProtection="1">
      <alignment horizontal="center" vertical="center" wrapText="1"/>
      <protection locked="0"/>
    </xf>
    <xf numFmtId="0" fontId="37" fillId="40" borderId="33" xfId="1120" applyFont="1" applyFill="1" applyBorder="1" applyAlignment="1" applyProtection="1">
      <alignment horizontal="left" vertical="center" wrapText="1"/>
      <protection locked="0"/>
    </xf>
    <xf numFmtId="0" fontId="19" fillId="35" borderId="34" xfId="1120" applyFont="1" applyFill="1" applyBorder="1" applyAlignment="1" applyProtection="1">
      <alignment horizontal="center" vertical="center" wrapText="1"/>
      <protection locked="0"/>
    </xf>
    <xf numFmtId="0" fontId="19" fillId="35" borderId="33" xfId="1120" applyFont="1" applyFill="1" applyBorder="1" applyAlignment="1" applyProtection="1">
      <alignment horizontal="center" vertical="center" wrapText="1"/>
      <protection locked="0"/>
    </xf>
    <xf numFmtId="0" fontId="19" fillId="35" borderId="18" xfId="1120" applyFont="1" applyFill="1" applyBorder="1" applyAlignment="1" applyProtection="1">
      <alignment horizontal="center" vertical="center"/>
      <protection locked="0"/>
    </xf>
    <xf numFmtId="0" fontId="37" fillId="40" borderId="18" xfId="1120" applyFont="1" applyFill="1" applyBorder="1" applyAlignment="1">
      <alignment horizontal="justify" vertical="center"/>
    </xf>
    <xf numFmtId="0" fontId="19" fillId="35" borderId="30" xfId="1120" applyFont="1" applyFill="1" applyBorder="1" applyAlignment="1" applyProtection="1">
      <alignment horizontal="center" vertical="center"/>
      <protection locked="0"/>
    </xf>
    <xf numFmtId="0" fontId="37" fillId="40" borderId="18" xfId="1120" applyFont="1" applyFill="1" applyBorder="1" applyAlignment="1" applyProtection="1">
      <alignment horizontal="justify" vertical="center" wrapText="1"/>
      <protection locked="0"/>
    </xf>
    <xf numFmtId="0" fontId="42" fillId="0" borderId="36" xfId="1539" applyFont="1" applyBorder="1" applyAlignment="1" applyProtection="1">
      <alignment horizontal="center"/>
      <protection locked="0"/>
    </xf>
    <xf numFmtId="0" fontId="43" fillId="0" borderId="36" xfId="1539" applyFont="1" applyBorder="1" applyAlignment="1" applyProtection="1">
      <alignment horizontal="center" vertical="center" wrapText="1"/>
      <protection locked="0"/>
    </xf>
    <xf numFmtId="0" fontId="25" fillId="35" borderId="36" xfId="1539" applyFont="1" applyFill="1" applyBorder="1" applyAlignment="1">
      <alignment horizontal="center"/>
    </xf>
    <xf numFmtId="0" fontId="52" fillId="0" borderId="36" xfId="1539" applyFont="1" applyBorder="1" applyAlignment="1">
      <alignment horizontal="center" vertical="center" wrapText="1"/>
    </xf>
    <xf numFmtId="0" fontId="25" fillId="20" borderId="18" xfId="1539" applyFont="1" applyFill="1" applyBorder="1" applyAlignment="1">
      <alignment horizontal="center" vertical="center" wrapText="1"/>
    </xf>
    <xf numFmtId="9" fontId="25" fillId="20" borderId="18" xfId="2" applyFont="1" applyFill="1" applyBorder="1" applyAlignment="1">
      <alignment horizontal="center" vertical="center" wrapText="1"/>
    </xf>
    <xf numFmtId="0" fontId="60" fillId="36" borderId="18" xfId="1539" applyFont="1" applyFill="1" applyBorder="1" applyAlignment="1">
      <alignment horizontal="center" vertical="center"/>
    </xf>
    <xf numFmtId="0" fontId="4" fillId="41" borderId="38" xfId="1539" applyFont="1" applyFill="1" applyBorder="1" applyAlignment="1">
      <alignment horizontal="center"/>
    </xf>
    <xf numFmtId="0" fontId="25" fillId="40" borderId="18" xfId="1539" applyFont="1" applyFill="1" applyBorder="1" applyAlignment="1">
      <alignment horizontal="center" vertical="center" wrapText="1"/>
    </xf>
    <xf numFmtId="0" fontId="25" fillId="40" borderId="21" xfId="1539" applyFont="1" applyFill="1" applyBorder="1" applyAlignment="1">
      <alignment horizontal="center" vertical="center" wrapText="1"/>
    </xf>
    <xf numFmtId="0" fontId="19" fillId="0" borderId="18" xfId="1120" applyFont="1" applyBorder="1" applyAlignment="1">
      <alignment horizontal="justify" vertical="center" wrapText="1"/>
    </xf>
    <xf numFmtId="0" fontId="19" fillId="0" borderId="30" xfId="1120" applyFont="1" applyBorder="1" applyAlignment="1" applyProtection="1">
      <alignment horizontal="center" vertical="center" wrapText="1"/>
      <protection hidden="1"/>
    </xf>
    <xf numFmtId="0" fontId="19" fillId="0" borderId="30" xfId="1120" applyFont="1" applyBorder="1" applyAlignment="1">
      <alignment horizontal="center" vertical="center" wrapText="1"/>
    </xf>
    <xf numFmtId="0" fontId="19" fillId="0" borderId="18" xfId="1120" applyFont="1" applyBorder="1" applyAlignment="1">
      <alignment horizontal="center" vertical="center" wrapText="1"/>
    </xf>
    <xf numFmtId="1" fontId="19" fillId="35" borderId="30" xfId="2" applyNumberFormat="1" applyFont="1" applyFill="1" applyBorder="1" applyAlignment="1">
      <alignment horizontal="center" vertical="center" wrapText="1"/>
    </xf>
    <xf numFmtId="0" fontId="44" fillId="35" borderId="18" xfId="1539" applyFont="1" applyFill="1" applyBorder="1" applyAlignment="1">
      <alignment horizontal="justify" vertical="center" wrapText="1"/>
    </xf>
    <xf numFmtId="0" fontId="42" fillId="35" borderId="30" xfId="1539" applyFont="1" applyFill="1" applyBorder="1" applyAlignment="1">
      <alignment horizontal="justify" vertical="center" wrapText="1"/>
    </xf>
    <xf numFmtId="0" fontId="4" fillId="41" borderId="38" xfId="1539" applyFont="1" applyFill="1" applyBorder="1" applyAlignment="1">
      <alignment horizontal="center" vertical="center"/>
    </xf>
    <xf numFmtId="0" fontId="0" fillId="43" borderId="18" xfId="1539" applyFont="1" applyFill="1" applyBorder="1" applyAlignment="1">
      <alignment horizontal="center" vertical="center" wrapText="1"/>
    </xf>
    <xf numFmtId="0" fontId="25" fillId="43" borderId="18" xfId="1539" applyFont="1" applyFill="1" applyBorder="1" applyAlignment="1">
      <alignment horizontal="center" vertical="center" wrapText="1"/>
    </xf>
    <xf numFmtId="9" fontId="25" fillId="43" borderId="18" xfId="2" applyFont="1" applyFill="1" applyBorder="1" applyAlignment="1">
      <alignment horizontal="center" vertical="center" wrapText="1"/>
    </xf>
    <xf numFmtId="0" fontId="42" fillId="0" borderId="0" xfId="1539" applyFont="1" applyProtection="1"/>
    <xf numFmtId="0" fontId="61" fillId="0" borderId="22" xfId="1539" applyFont="1" applyBorder="1" applyAlignment="1" applyProtection="1">
      <alignment horizontal="center" wrapText="1"/>
    </xf>
    <xf numFmtId="0" fontId="45" fillId="0" borderId="23" xfId="1539" applyFont="1" applyBorder="1" applyAlignment="1" applyProtection="1">
      <alignment horizontal="center" vertical="center" wrapText="1"/>
    </xf>
    <xf numFmtId="0" fontId="43" fillId="0" borderId="24" xfId="1539" applyFont="1" applyBorder="1" applyAlignment="1" applyProtection="1">
      <alignment horizontal="center" vertical="center" wrapText="1"/>
    </xf>
    <xf numFmtId="0" fontId="43" fillId="0" borderId="0" xfId="1539" applyFont="1" applyAlignment="1" applyProtection="1">
      <alignment horizontal="center" vertical="center" wrapText="1"/>
    </xf>
    <xf numFmtId="0" fontId="44" fillId="0" borderId="0" xfId="1539" applyFont="1" applyProtection="1"/>
    <xf numFmtId="0" fontId="0" fillId="0" borderId="0" xfId="0" applyProtection="1"/>
    <xf numFmtId="0" fontId="45" fillId="0" borderId="18" xfId="1539" applyFont="1" applyBorder="1" applyAlignment="1" applyProtection="1">
      <alignment horizontal="center" vertical="center" wrapText="1"/>
    </xf>
    <xf numFmtId="0" fontId="39" fillId="35" borderId="27" xfId="1120" applyFont="1" applyFill="1" applyBorder="1" applyAlignment="1" applyProtection="1">
      <alignment horizontal="center" vertical="center"/>
    </xf>
    <xf numFmtId="0" fontId="40" fillId="0" borderId="0" xfId="1120" applyFont="1" applyAlignment="1" applyProtection="1">
      <alignment horizontal="center" vertical="center"/>
    </xf>
    <xf numFmtId="0" fontId="45" fillId="42" borderId="27" xfId="1120" applyFont="1" applyFill="1" applyBorder="1" applyAlignment="1" applyProtection="1">
      <alignment horizontal="center" vertical="center"/>
    </xf>
    <xf numFmtId="0" fontId="45" fillId="0" borderId="0" xfId="1120" applyFont="1" applyAlignment="1" applyProtection="1">
      <alignment horizontal="center" vertical="center"/>
    </xf>
    <xf numFmtId="0" fontId="47" fillId="0" borderId="0" xfId="1539" applyFont="1" applyProtection="1"/>
    <xf numFmtId="0" fontId="37" fillId="42" borderId="31" xfId="1120" applyFont="1" applyFill="1" applyBorder="1" applyAlignment="1" applyProtection="1">
      <alignment horizontal="left" vertical="center" wrapText="1"/>
    </xf>
    <xf numFmtId="0" fontId="19" fillId="0" borderId="18" xfId="1120" applyFont="1" applyBorder="1" applyAlignment="1" applyProtection="1">
      <alignment horizontal="center" vertical="center"/>
    </xf>
    <xf numFmtId="0" fontId="37" fillId="42" borderId="18" xfId="1120" applyFont="1" applyFill="1" applyBorder="1" applyAlignment="1" applyProtection="1">
      <alignment horizontal="center" vertical="center" wrapText="1"/>
    </xf>
    <xf numFmtId="0" fontId="19" fillId="0" borderId="30" xfId="1120" applyFont="1" applyBorder="1" applyAlignment="1" applyProtection="1">
      <alignment horizontal="justify" vertical="center" wrapText="1"/>
    </xf>
    <xf numFmtId="0" fontId="48" fillId="0" borderId="0" xfId="1120" applyFont="1" applyAlignment="1" applyProtection="1">
      <alignment horizontal="center" vertical="top" wrapText="1"/>
    </xf>
    <xf numFmtId="0" fontId="19" fillId="0" borderId="18" xfId="1120" applyFont="1" applyBorder="1" applyAlignment="1" applyProtection="1">
      <alignment horizontal="justify" vertical="center" wrapText="1"/>
    </xf>
    <xf numFmtId="0" fontId="37" fillId="42" borderId="18" xfId="1120" applyFont="1" applyFill="1" applyBorder="1" applyAlignment="1" applyProtection="1">
      <alignment vertical="center" wrapText="1"/>
    </xf>
    <xf numFmtId="0" fontId="19" fillId="0" borderId="30" xfId="1120" applyFont="1" applyBorder="1" applyAlignment="1" applyProtection="1">
      <alignment horizontal="center" vertical="center"/>
    </xf>
    <xf numFmtId="0" fontId="48" fillId="0" borderId="0" xfId="1120" applyFont="1" applyAlignment="1" applyProtection="1">
      <alignment horizontal="center" vertical="center"/>
    </xf>
    <xf numFmtId="1" fontId="19" fillId="0" borderId="30" xfId="1022" applyNumberFormat="1" applyFont="1" applyBorder="1" applyAlignment="1" applyProtection="1">
      <alignment horizontal="center" vertical="center" wrapText="1"/>
    </xf>
    <xf numFmtId="1" fontId="39" fillId="0" borderId="0" xfId="1022" applyNumberFormat="1" applyFont="1" applyAlignment="1" applyProtection="1">
      <alignment horizontal="center" vertical="center" wrapText="1"/>
    </xf>
    <xf numFmtId="9" fontId="19" fillId="0" borderId="18" xfId="1244" applyFont="1" applyBorder="1" applyAlignment="1" applyProtection="1">
      <alignment horizontal="center" vertical="center"/>
    </xf>
    <xf numFmtId="0" fontId="19" fillId="0" borderId="30" xfId="1244" applyNumberFormat="1" applyFont="1" applyBorder="1" applyAlignment="1" applyProtection="1">
      <alignment horizontal="center" vertical="center" wrapText="1"/>
    </xf>
    <xf numFmtId="0" fontId="39" fillId="0" borderId="0" xfId="1244" applyNumberFormat="1" applyFont="1" applyAlignment="1" applyProtection="1">
      <alignment horizontal="center" vertical="center" wrapText="1"/>
    </xf>
    <xf numFmtId="0" fontId="48" fillId="0" borderId="0" xfId="1120" applyFont="1" applyAlignment="1" applyProtection="1">
      <alignment horizontal="left" vertical="center" wrapText="1"/>
    </xf>
    <xf numFmtId="0" fontId="19" fillId="0" borderId="30" xfId="1120" applyFont="1" applyBorder="1" applyAlignment="1" applyProtection="1">
      <alignment horizontal="center" vertical="center"/>
    </xf>
    <xf numFmtId="0" fontId="19" fillId="35" borderId="18" xfId="1120" applyFont="1" applyFill="1" applyBorder="1" applyAlignment="1" applyProtection="1">
      <alignment horizontal="center" vertical="center" wrapText="1"/>
    </xf>
    <xf numFmtId="0" fontId="19" fillId="35" borderId="30" xfId="1120" applyFont="1" applyFill="1" applyBorder="1" applyAlignment="1" applyProtection="1">
      <alignment horizontal="center" vertical="center"/>
    </xf>
    <xf numFmtId="49" fontId="19" fillId="0" borderId="18" xfId="1120" applyNumberFormat="1" applyFont="1" applyBorder="1" applyAlignment="1" applyProtection="1">
      <alignment horizontal="center" vertical="center"/>
    </xf>
    <xf numFmtId="0" fontId="19" fillId="35" borderId="30" xfId="1120" applyFont="1" applyFill="1" applyBorder="1" applyAlignment="1" applyProtection="1">
      <alignment horizontal="left" vertical="center" wrapText="1"/>
    </xf>
    <xf numFmtId="0" fontId="19" fillId="35" borderId="30" xfId="1120" applyFont="1" applyFill="1" applyBorder="1" applyAlignment="1" applyProtection="1">
      <alignment horizontal="center" vertical="center" wrapText="1"/>
    </xf>
    <xf numFmtId="0" fontId="48" fillId="0" borderId="0" xfId="1120" applyFont="1" applyAlignment="1" applyProtection="1">
      <alignment horizontal="center" vertical="center" wrapText="1"/>
    </xf>
    <xf numFmtId="0" fontId="19" fillId="0" borderId="30" xfId="1120" applyFont="1" applyBorder="1" applyAlignment="1" applyProtection="1">
      <alignment horizontal="center" vertical="center" wrapText="1"/>
    </xf>
    <xf numFmtId="0" fontId="39" fillId="0" borderId="0" xfId="1120" applyFont="1" applyAlignment="1" applyProtection="1">
      <alignment horizontal="center" vertical="center" wrapText="1"/>
    </xf>
    <xf numFmtId="0" fontId="50" fillId="0" borderId="0" xfId="1120" applyFont="1" applyAlignment="1" applyProtection="1">
      <alignment horizontal="center" vertical="center"/>
    </xf>
    <xf numFmtId="0" fontId="37" fillId="42" borderId="31" xfId="1120" applyFont="1" applyFill="1" applyBorder="1" applyAlignment="1" applyProtection="1">
      <alignment horizontal="left" vertical="center" wrapText="1"/>
    </xf>
    <xf numFmtId="0" fontId="37" fillId="42" borderId="18" xfId="1120" applyFont="1" applyFill="1" applyBorder="1" applyAlignment="1" applyProtection="1">
      <alignment horizontal="center" vertical="center"/>
    </xf>
    <xf numFmtId="9" fontId="37" fillId="42" borderId="30" xfId="1244" applyFont="1" applyFill="1" applyBorder="1" applyAlignment="1" applyProtection="1">
      <alignment horizontal="center" vertical="center"/>
    </xf>
    <xf numFmtId="9" fontId="39" fillId="0" borderId="0" xfId="1244" applyFont="1" applyAlignment="1" applyProtection="1">
      <alignment horizontal="center" vertical="center"/>
    </xf>
    <xf numFmtId="0" fontId="19" fillId="0" borderId="18" xfId="1120" applyFont="1" applyBorder="1" applyAlignment="1" applyProtection="1">
      <alignment horizontal="center" vertical="center"/>
    </xf>
    <xf numFmtId="176" fontId="19" fillId="0" borderId="18" xfId="1120" applyNumberFormat="1" applyFont="1" applyBorder="1" applyAlignment="1" applyProtection="1">
      <alignment horizontal="center" vertical="center" wrapText="1"/>
    </xf>
    <xf numFmtId="1" fontId="19" fillId="0" borderId="21" xfId="1244" applyNumberFormat="1" applyFont="1" applyBorder="1" applyAlignment="1" applyProtection="1">
      <alignment horizontal="center" vertical="center" wrapText="1"/>
    </xf>
    <xf numFmtId="1" fontId="19" fillId="0" borderId="30"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top" wrapText="1"/>
    </xf>
    <xf numFmtId="3" fontId="19" fillId="0" borderId="30" xfId="1244" applyNumberFormat="1" applyFont="1" applyBorder="1" applyAlignment="1" applyProtection="1">
      <alignment horizontal="center" vertical="center" wrapText="1"/>
    </xf>
    <xf numFmtId="9" fontId="48" fillId="0" borderId="0" xfId="1244" applyFont="1" applyAlignment="1" applyProtection="1">
      <alignment horizontal="center" vertical="top" wrapText="1"/>
    </xf>
    <xf numFmtId="0" fontId="37" fillId="42" borderId="32" xfId="1120" applyFont="1" applyFill="1" applyBorder="1" applyAlignment="1" applyProtection="1">
      <alignment horizontal="left" vertical="center" wrapText="1"/>
    </xf>
    <xf numFmtId="0" fontId="19" fillId="35" borderId="20" xfId="1120" applyFont="1" applyFill="1" applyBorder="1" applyAlignment="1" applyProtection="1">
      <alignment horizontal="center" vertical="center"/>
    </xf>
    <xf numFmtId="0" fontId="37" fillId="42" borderId="20" xfId="1120" applyFont="1" applyFill="1" applyBorder="1" applyAlignment="1" applyProtection="1">
      <alignment vertical="top" wrapText="1"/>
    </xf>
    <xf numFmtId="0" fontId="52" fillId="42" borderId="27" xfId="1120" applyFont="1" applyFill="1" applyBorder="1" applyAlignment="1" applyProtection="1">
      <alignment horizontal="center" vertical="center"/>
    </xf>
    <xf numFmtId="0" fontId="37" fillId="42" borderId="31" xfId="1120" applyFont="1" applyFill="1" applyBorder="1" applyAlignment="1" applyProtection="1">
      <alignment horizontal="center" vertical="center" wrapText="1"/>
    </xf>
    <xf numFmtId="0" fontId="37" fillId="42" borderId="18" xfId="1120" applyFont="1" applyFill="1" applyBorder="1" applyAlignment="1" applyProtection="1">
      <alignment horizontal="center" vertical="center" wrapText="1"/>
    </xf>
    <xf numFmtId="0" fontId="37" fillId="42" borderId="18" xfId="1539" applyFont="1" applyFill="1" applyBorder="1" applyAlignment="1" applyProtection="1">
      <alignment horizontal="center" vertical="center" wrapText="1"/>
    </xf>
    <xf numFmtId="0" fontId="37" fillId="42" borderId="30" xfId="1120" applyFont="1" applyFill="1" applyBorder="1" applyAlignment="1" applyProtection="1">
      <alignment horizontal="center" vertical="center" wrapText="1"/>
    </xf>
    <xf numFmtId="0" fontId="37" fillId="42" borderId="31" xfId="1120" applyFont="1" applyFill="1" applyBorder="1" applyAlignment="1" applyProtection="1">
      <alignment horizontal="center" vertical="center"/>
    </xf>
    <xf numFmtId="4" fontId="67" fillId="0" borderId="18" xfId="1" applyNumberFormat="1" applyFont="1" applyBorder="1" applyAlignment="1" applyProtection="1">
      <alignment horizontal="center" vertical="center"/>
    </xf>
    <xf numFmtId="4" fontId="19" fillId="35" borderId="21" xfId="1" applyNumberFormat="1" applyFont="1" applyFill="1" applyBorder="1" applyAlignment="1" applyProtection="1">
      <alignment horizontal="center" vertical="center"/>
    </xf>
    <xf numFmtId="4" fontId="68" fillId="35" borderId="18" xfId="1" applyNumberFormat="1" applyFont="1" applyFill="1" applyBorder="1" applyAlignment="1" applyProtection="1">
      <alignment horizontal="center" vertical="center" wrapText="1"/>
    </xf>
    <xf numFmtId="179" fontId="19" fillId="35" borderId="18" xfId="1" applyNumberFormat="1" applyFont="1" applyFill="1" applyBorder="1" applyAlignment="1" applyProtection="1">
      <alignment horizontal="center" vertical="center" wrapText="1"/>
    </xf>
    <xf numFmtId="10" fontId="19" fillId="0" borderId="20" xfId="2" applyNumberFormat="1" applyFont="1" applyBorder="1" applyAlignment="1" applyProtection="1">
      <alignment horizontal="center" vertical="center" wrapText="1"/>
      <protection hidden="1"/>
    </xf>
    <xf numFmtId="4" fontId="19" fillId="35" borderId="30" xfId="1" applyNumberFormat="1" applyFont="1" applyFill="1" applyBorder="1" applyAlignment="1" applyProtection="1">
      <alignment horizontal="center" vertical="center" wrapText="1"/>
    </xf>
    <xf numFmtId="2" fontId="57" fillId="0" borderId="0" xfId="2" applyNumberFormat="1" applyFont="1" applyAlignment="1" applyProtection="1">
      <alignment horizontal="center" vertical="center" wrapText="1"/>
    </xf>
    <xf numFmtId="9" fontId="57" fillId="0" borderId="0" xfId="2" applyFont="1" applyAlignment="1" applyProtection="1">
      <alignment horizontal="center" vertical="center" wrapText="1"/>
    </xf>
    <xf numFmtId="9" fontId="19" fillId="0" borderId="20" xfId="2" applyFont="1" applyBorder="1" applyAlignment="1" applyProtection="1">
      <alignment horizontal="center" vertical="center" wrapText="1"/>
      <protection hidden="1"/>
    </xf>
    <xf numFmtId="0" fontId="37" fillId="42" borderId="31" xfId="1120" applyFont="1" applyFill="1" applyBorder="1" applyAlignment="1" applyProtection="1">
      <alignment horizontal="justify" vertical="center" wrapText="1"/>
    </xf>
    <xf numFmtId="0" fontId="71" fillId="0" borderId="30" xfId="1120" applyFont="1" applyBorder="1" applyAlignment="1" applyProtection="1">
      <alignment horizontal="justify" vertical="center" wrapText="1"/>
    </xf>
    <xf numFmtId="0" fontId="52" fillId="0" borderId="27" xfId="1120" applyFont="1" applyBorder="1" applyAlignment="1" applyProtection="1">
      <alignment horizontal="center" vertical="center"/>
    </xf>
    <xf numFmtId="0" fontId="58" fillId="0" borderId="0" xfId="1120" applyFont="1" applyAlignment="1" applyProtection="1">
      <alignment horizontal="center" vertical="center" wrapText="1"/>
    </xf>
    <xf numFmtId="0" fontId="44" fillId="0" borderId="30" xfId="1120" applyFont="1" applyBorder="1" applyAlignment="1" applyProtection="1">
      <alignment horizontal="justify" vertical="center" wrapText="1"/>
    </xf>
    <xf numFmtId="0" fontId="58" fillId="0" borderId="0" xfId="1539" applyFont="1" applyAlignment="1" applyProtection="1">
      <alignment vertical="center" wrapText="1"/>
    </xf>
    <xf numFmtId="0" fontId="44" fillId="0" borderId="21" xfId="1120" applyFont="1" applyBorder="1" applyAlignment="1" applyProtection="1">
      <alignment horizontal="justify" vertical="center" wrapText="1"/>
    </xf>
    <xf numFmtId="0" fontId="44" fillId="0" borderId="43" xfId="1120" applyFont="1" applyBorder="1" applyAlignment="1" applyProtection="1">
      <alignment horizontal="justify" vertical="center" wrapText="1"/>
    </xf>
    <xf numFmtId="0" fontId="44" fillId="0" borderId="41" xfId="1120" applyFont="1" applyBorder="1" applyAlignment="1" applyProtection="1">
      <alignment horizontal="justify" vertical="center" wrapText="1"/>
    </xf>
    <xf numFmtId="0" fontId="42" fillId="0" borderId="0" xfId="1539" applyFont="1" applyAlignment="1" applyProtection="1">
      <alignment horizontal="center" vertical="center"/>
    </xf>
    <xf numFmtId="0" fontId="19" fillId="0" borderId="21" xfId="1120" applyFont="1" applyBorder="1" applyAlignment="1" applyProtection="1">
      <alignment horizontal="justify" vertical="center" wrapText="1"/>
    </xf>
    <xf numFmtId="0" fontId="19" fillId="0" borderId="43" xfId="1120" applyFont="1" applyBorder="1" applyAlignment="1" applyProtection="1">
      <alignment horizontal="justify" vertical="center" wrapText="1"/>
    </xf>
    <xf numFmtId="0" fontId="19" fillId="0" borderId="41" xfId="1120" applyFont="1" applyBorder="1" applyAlignment="1" applyProtection="1">
      <alignment horizontal="justify" vertical="center" wrapText="1"/>
    </xf>
    <xf numFmtId="0" fontId="37" fillId="42" borderId="30" xfId="1120" applyFont="1" applyFill="1" applyBorder="1" applyAlignment="1" applyProtection="1">
      <alignment horizontal="center" vertical="center" wrapText="1"/>
    </xf>
    <xf numFmtId="0" fontId="40" fillId="0" borderId="0" xfId="1120" applyFont="1" applyAlignment="1" applyProtection="1">
      <alignment horizontal="center" vertical="center" wrapText="1"/>
    </xf>
    <xf numFmtId="176" fontId="19" fillId="0" borderId="18" xfId="1120" applyNumberFormat="1" applyFont="1" applyBorder="1" applyAlignment="1" applyProtection="1">
      <alignment horizontal="center" vertical="center" wrapText="1"/>
    </xf>
    <xf numFmtId="0" fontId="19" fillId="0" borderId="18" xfId="1120" applyFont="1" applyBorder="1" applyAlignment="1" applyProtection="1">
      <alignment horizontal="center" vertical="center" wrapText="1"/>
    </xf>
    <xf numFmtId="0" fontId="37" fillId="42" borderId="31" xfId="1120" applyFont="1" applyFill="1" applyBorder="1" applyAlignment="1" applyProtection="1">
      <alignment horizontal="justify" vertical="center"/>
    </xf>
    <xf numFmtId="0" fontId="70" fillId="0" borderId="30" xfId="1120" applyFont="1" applyBorder="1" applyAlignment="1" applyProtection="1">
      <alignment horizontal="center" vertical="center" wrapText="1"/>
      <protection hidden="1"/>
    </xf>
    <xf numFmtId="0" fontId="58" fillId="0" borderId="42" xfId="1120" applyFont="1" applyBorder="1" applyAlignment="1" applyProtection="1">
      <alignment horizontal="center" vertical="center" wrapText="1"/>
    </xf>
    <xf numFmtId="0" fontId="58" fillId="0" borderId="0" xfId="1120" applyFont="1" applyAlignment="1" applyProtection="1">
      <alignment horizontal="center" vertical="center" wrapText="1"/>
    </xf>
    <xf numFmtId="0" fontId="37" fillId="42" borderId="31" xfId="1120" applyFont="1" applyFill="1" applyBorder="1" applyAlignment="1" applyProtection="1">
      <alignment vertical="center" wrapText="1"/>
    </xf>
    <xf numFmtId="0" fontId="70" fillId="0" borderId="30" xfId="1120" applyFont="1" applyBorder="1" applyAlignment="1" applyProtection="1">
      <alignment horizontal="center" vertical="center" wrapText="1"/>
    </xf>
    <xf numFmtId="0" fontId="37" fillId="42" borderId="35" xfId="1120" applyFont="1" applyFill="1" applyBorder="1" applyAlignment="1" applyProtection="1">
      <alignment horizontal="justify" vertical="center" wrapText="1"/>
    </xf>
    <xf numFmtId="0" fontId="70" fillId="0" borderId="34" xfId="1120" applyFont="1" applyBorder="1" applyAlignment="1" applyProtection="1">
      <alignment horizontal="center" vertical="center" wrapText="1"/>
    </xf>
    <xf numFmtId="0" fontId="58" fillId="0" borderId="42" xfId="1120" applyFont="1" applyBorder="1" applyAlignment="1" applyProtection="1">
      <alignment horizontal="center" vertical="center"/>
    </xf>
    <xf numFmtId="0" fontId="58" fillId="0" borderId="0" xfId="1120" applyFont="1" applyAlignment="1" applyProtection="1">
      <alignment horizontal="center" vertical="center"/>
    </xf>
    <xf numFmtId="0" fontId="40" fillId="35" borderId="0" xfId="1120" applyFont="1" applyFill="1" applyAlignment="1" applyProtection="1">
      <alignment horizontal="center" vertical="center"/>
    </xf>
    <xf numFmtId="0" fontId="18" fillId="35" borderId="0" xfId="1120" applyFill="1" applyAlignment="1" applyProtection="1">
      <alignment vertical="center"/>
    </xf>
    <xf numFmtId="0" fontId="18" fillId="35" borderId="0" xfId="1120" applyFill="1" applyAlignment="1" applyProtection="1">
      <alignment vertical="top" wrapText="1"/>
    </xf>
    <xf numFmtId="9" fontId="40" fillId="35" borderId="0" xfId="1244" applyFont="1" applyFill="1" applyAlignment="1" applyProtection="1">
      <alignment vertical="center"/>
    </xf>
    <xf numFmtId="9" fontId="18" fillId="35" borderId="0" xfId="1244" applyFont="1" applyFill="1" applyAlignment="1" applyProtection="1">
      <alignment vertical="center"/>
    </xf>
    <xf numFmtId="0" fontId="18" fillId="0" borderId="0" xfId="1120" applyAlignment="1" applyProtection="1">
      <alignment vertical="center"/>
    </xf>
    <xf numFmtId="0" fontId="43" fillId="0" borderId="0" xfId="1539" applyFont="1" applyAlignment="1" applyProtection="1">
      <alignment horizontal="center"/>
    </xf>
    <xf numFmtId="0" fontId="43" fillId="0" borderId="0" xfId="1539" applyFont="1" applyProtection="1"/>
    <xf numFmtId="0" fontId="42" fillId="0" borderId="0" xfId="1539" applyFont="1" applyAlignment="1" applyProtection="1">
      <alignment vertical="center"/>
    </xf>
    <xf numFmtId="0" fontId="61" fillId="0" borderId="22" xfId="1539" applyFont="1" applyBorder="1" applyAlignment="1" applyProtection="1">
      <alignment horizontal="center" vertical="center" wrapText="1"/>
    </xf>
    <xf numFmtId="0" fontId="44" fillId="0" borderId="0" xfId="1539" applyFont="1" applyAlignment="1" applyProtection="1">
      <alignment vertical="center"/>
    </xf>
    <xf numFmtId="0" fontId="46" fillId="0" borderId="0" xfId="1076" applyFont="1" applyAlignment="1" applyProtection="1">
      <alignment vertical="center" wrapText="1"/>
    </xf>
    <xf numFmtId="0" fontId="47" fillId="0" borderId="0" xfId="1539" applyFont="1" applyAlignment="1" applyProtection="1">
      <alignment vertical="center"/>
    </xf>
    <xf numFmtId="0" fontId="46" fillId="0" borderId="0" xfId="1076" applyFont="1" applyAlignment="1" applyProtection="1">
      <alignment vertical="center"/>
    </xf>
    <xf numFmtId="0" fontId="19" fillId="35" borderId="18" xfId="1120" applyFont="1" applyFill="1" applyBorder="1" applyAlignment="1" applyProtection="1">
      <alignment horizontal="justify" vertical="center" wrapText="1"/>
    </xf>
    <xf numFmtId="0" fontId="66" fillId="0" borderId="18" xfId="1120" applyFont="1" applyBorder="1" applyAlignment="1" applyProtection="1">
      <alignment horizontal="justify" vertical="center" wrapText="1"/>
    </xf>
    <xf numFmtId="0" fontId="51" fillId="0" borderId="0" xfId="1076" applyFont="1" applyAlignment="1" applyProtection="1">
      <alignment vertical="center"/>
    </xf>
    <xf numFmtId="1" fontId="19" fillId="0" borderId="41" xfId="1244" applyNumberFormat="1" applyFont="1" applyBorder="1" applyAlignment="1" applyProtection="1">
      <alignment horizontal="center" vertical="center" wrapText="1"/>
    </xf>
    <xf numFmtId="175" fontId="48" fillId="0" borderId="0" xfId="1244" applyNumberFormat="1" applyFont="1" applyAlignment="1" applyProtection="1">
      <alignment horizontal="center" vertical="center" wrapText="1"/>
    </xf>
    <xf numFmtId="9" fontId="48" fillId="0" borderId="0" xfId="1244" applyFont="1" applyAlignment="1" applyProtection="1">
      <alignment horizontal="center" vertical="center" wrapText="1"/>
    </xf>
    <xf numFmtId="0" fontId="37" fillId="42" borderId="20" xfId="1120" applyFont="1" applyFill="1" applyBorder="1" applyAlignment="1" applyProtection="1">
      <alignment vertical="center" wrapText="1"/>
    </xf>
    <xf numFmtId="2" fontId="63" fillId="0" borderId="0" xfId="1" applyNumberFormat="1" applyAlignment="1" applyProtection="1">
      <alignment horizontal="center" vertical="center"/>
    </xf>
    <xf numFmtId="3" fontId="68" fillId="0" borderId="18" xfId="1" applyNumberFormat="1" applyFont="1" applyBorder="1" applyAlignment="1" applyProtection="1">
      <alignment horizontal="center" vertical="center" wrapText="1"/>
    </xf>
    <xf numFmtId="4" fontId="19" fillId="35" borderId="18" xfId="1" applyNumberFormat="1" applyFont="1" applyFill="1" applyBorder="1" applyAlignment="1" applyProtection="1">
      <alignment horizontal="center" vertical="center" wrapText="1"/>
    </xf>
    <xf numFmtId="178" fontId="57" fillId="0" borderId="0" xfId="2" applyNumberFormat="1" applyFont="1" applyAlignment="1" applyProtection="1">
      <alignment horizontal="center" vertical="center" wrapText="1"/>
    </xf>
    <xf numFmtId="4" fontId="69" fillId="0" borderId="18" xfId="1" applyNumberFormat="1" applyFont="1" applyBorder="1" applyAlignment="1" applyProtection="1">
      <alignment horizontal="center" vertical="center"/>
    </xf>
    <xf numFmtId="0" fontId="58" fillId="0" borderId="0" xfId="1120" applyFont="1" applyAlignment="1" applyProtection="1">
      <alignment vertical="center" wrapText="1"/>
    </xf>
    <xf numFmtId="0" fontId="18" fillId="35" borderId="0" xfId="1120" applyFill="1" applyAlignment="1" applyProtection="1">
      <alignment vertical="center" wrapText="1"/>
    </xf>
    <xf numFmtId="0" fontId="43" fillId="0" borderId="0" xfId="1539" applyFont="1" applyAlignment="1" applyProtection="1">
      <alignment horizontal="center" vertical="center"/>
    </xf>
    <xf numFmtId="0" fontId="43" fillId="0" borderId="0" xfId="1539" applyFont="1" applyAlignment="1" applyProtection="1">
      <alignment vertical="center"/>
    </xf>
    <xf numFmtId="0" fontId="19" fillId="0" borderId="18" xfId="1120" applyFont="1" applyBorder="1" applyAlignment="1" applyProtection="1">
      <alignment horizontal="justify" vertical="top" wrapText="1"/>
    </xf>
    <xf numFmtId="1" fontId="37" fillId="0" borderId="41" xfId="1244" applyNumberFormat="1" applyFont="1" applyBorder="1" applyAlignment="1" applyProtection="1">
      <alignment horizontal="center" vertical="center" wrapText="1"/>
    </xf>
    <xf numFmtId="2" fontId="67" fillId="0" borderId="18" xfId="1" applyNumberFormat="1" applyFont="1" applyBorder="1" applyAlignment="1" applyProtection="1">
      <alignment horizontal="center" vertical="center"/>
    </xf>
    <xf numFmtId="2" fontId="19" fillId="35" borderId="21" xfId="1" applyNumberFormat="1" applyFont="1" applyFill="1" applyBorder="1" applyAlignment="1" applyProtection="1">
      <alignment horizontal="center" vertical="center"/>
    </xf>
    <xf numFmtId="4" fontId="44" fillId="35" borderId="30" xfId="1" applyNumberFormat="1" applyFont="1" applyFill="1" applyBorder="1" applyAlignment="1" applyProtection="1">
      <alignment horizontal="center" vertical="center" wrapText="1"/>
    </xf>
    <xf numFmtId="0" fontId="57" fillId="0" borderId="0" xfId="2" applyNumberFormat="1" applyFont="1" applyAlignment="1" applyProtection="1">
      <alignment horizontal="center" vertical="center" wrapText="1"/>
    </xf>
    <xf numFmtId="175" fontId="19" fillId="0" borderId="20" xfId="2" applyNumberFormat="1" applyFont="1" applyBorder="1" applyAlignment="1" applyProtection="1">
      <alignment horizontal="center" vertical="center" wrapText="1"/>
      <protection hidden="1"/>
    </xf>
    <xf numFmtId="2" fontId="19" fillId="0" borderId="21" xfId="1" applyNumberFormat="1" applyFont="1" applyBorder="1" applyAlignment="1" applyProtection="1">
      <alignment horizontal="center" vertical="center"/>
    </xf>
    <xf numFmtId="2" fontId="68" fillId="35" borderId="18" xfId="1" applyNumberFormat="1" applyFont="1" applyFill="1" applyBorder="1" applyAlignment="1" applyProtection="1">
      <alignment horizontal="center" vertical="center" wrapText="1"/>
    </xf>
    <xf numFmtId="2" fontId="19" fillId="35" borderId="18" xfId="1" applyNumberFormat="1" applyFont="1" applyFill="1" applyBorder="1" applyAlignment="1" applyProtection="1">
      <alignment horizontal="center" vertical="center" wrapText="1"/>
    </xf>
    <xf numFmtId="2" fontId="69" fillId="0" borderId="18" xfId="1" applyNumberFormat="1" applyFont="1" applyBorder="1" applyAlignment="1" applyProtection="1">
      <alignment horizontal="center" vertical="center"/>
    </xf>
    <xf numFmtId="0" fontId="58" fillId="0" borderId="42" xfId="1120" applyFont="1" applyBorder="1" applyAlignment="1" applyProtection="1">
      <alignment vertical="center" wrapText="1"/>
    </xf>
    <xf numFmtId="0" fontId="58" fillId="0" borderId="42" xfId="1120" applyFont="1" applyBorder="1" applyAlignment="1" applyProtection="1">
      <alignment vertical="center"/>
    </xf>
    <xf numFmtId="0" fontId="58" fillId="0" borderId="0" xfId="1120" applyFont="1" applyAlignment="1" applyProtection="1">
      <alignment vertical="center"/>
    </xf>
    <xf numFmtId="0" fontId="19" fillId="0" borderId="30" xfId="1120" applyFont="1" applyBorder="1" applyAlignment="1" applyProtection="1">
      <alignment horizontal="justify" vertical="top" wrapText="1"/>
    </xf>
    <xf numFmtId="4" fontId="68" fillId="0" borderId="18" xfId="1" applyNumberFormat="1" applyFont="1" applyBorder="1" applyAlignment="1" applyProtection="1">
      <alignment horizontal="center" vertical="center" wrapText="1"/>
    </xf>
    <xf numFmtId="2" fontId="65" fillId="0" borderId="42" xfId="2" applyNumberFormat="1" applyFont="1" applyBorder="1" applyAlignment="1" applyProtection="1">
      <alignment vertical="center" wrapText="1"/>
    </xf>
    <xf numFmtId="9" fontId="65" fillId="0" borderId="42" xfId="2" applyFont="1" applyBorder="1" applyAlignment="1" applyProtection="1">
      <alignment vertical="center" wrapText="1"/>
    </xf>
    <xf numFmtId="0" fontId="64" fillId="0" borderId="42" xfId="1120" applyFont="1" applyBorder="1" applyAlignment="1" applyProtection="1">
      <alignment vertical="center" wrapText="1"/>
    </xf>
    <xf numFmtId="0" fontId="64" fillId="0" borderId="0" xfId="1120" applyFont="1" applyAlignment="1" applyProtection="1">
      <alignment vertical="center" wrapText="1"/>
    </xf>
    <xf numFmtId="0" fontId="37" fillId="42" borderId="18" xfId="1120" applyFont="1" applyFill="1" applyBorder="1" applyAlignment="1" applyProtection="1">
      <alignment horizontal="left" vertical="center" wrapText="1"/>
    </xf>
    <xf numFmtId="0" fontId="19" fillId="35" borderId="30" xfId="1120" applyFont="1" applyFill="1" applyBorder="1" applyAlignment="1" applyProtection="1">
      <alignment horizontal="justify" vertical="center" wrapText="1"/>
    </xf>
    <xf numFmtId="2" fontId="44" fillId="35" borderId="18" xfId="1" applyNumberFormat="1" applyFont="1" applyFill="1" applyBorder="1" applyAlignment="1" applyProtection="1">
      <alignment horizontal="center" vertical="center"/>
    </xf>
    <xf numFmtId="0" fontId="64" fillId="0" borderId="42" xfId="1120" applyFont="1" applyBorder="1" applyAlignment="1" applyProtection="1">
      <alignment horizontal="center" vertical="center" wrapText="1"/>
    </xf>
    <xf numFmtId="0" fontId="64" fillId="0" borderId="0" xfId="1120" applyFont="1" applyAlignment="1" applyProtection="1">
      <alignment horizontal="center" vertical="center" wrapText="1"/>
    </xf>
  </cellXfs>
  <cellStyles count="1759">
    <cellStyle name="20% - Énfasis1 10" xfId="3" xr:uid="{00000000-0005-0000-0000-000000000000}"/>
    <cellStyle name="20% - Énfasis1 11" xfId="4" xr:uid="{00000000-0005-0000-0000-000001000000}"/>
    <cellStyle name="20% - Énfasis1 12" xfId="5" xr:uid="{00000000-0005-0000-0000-000002000000}"/>
    <cellStyle name="20% - Énfasis1 13" xfId="6" xr:uid="{00000000-0005-0000-0000-000003000000}"/>
    <cellStyle name="20% - Énfasis1 14" xfId="7" xr:uid="{00000000-0005-0000-0000-000004000000}"/>
    <cellStyle name="20% - Énfasis1 15" xfId="8" xr:uid="{00000000-0005-0000-0000-000005000000}"/>
    <cellStyle name="20% - Énfasis1 16" xfId="9" xr:uid="{00000000-0005-0000-0000-000006000000}"/>
    <cellStyle name="20% - Énfasis1 17" xfId="10" xr:uid="{00000000-0005-0000-0000-000007000000}"/>
    <cellStyle name="20% - Énfasis1 18" xfId="11" xr:uid="{00000000-0005-0000-0000-000008000000}"/>
    <cellStyle name="20% - Énfasis1 19" xfId="12" xr:uid="{00000000-0005-0000-0000-000009000000}"/>
    <cellStyle name="20% - Énfasis1 2" xfId="13" xr:uid="{00000000-0005-0000-0000-00000A000000}"/>
    <cellStyle name="20% - Énfasis1 20" xfId="14" xr:uid="{00000000-0005-0000-0000-00000B000000}"/>
    <cellStyle name="20% - Énfasis1 3" xfId="15" xr:uid="{00000000-0005-0000-0000-00000C000000}"/>
    <cellStyle name="20% - Énfasis1 4" xfId="16" xr:uid="{00000000-0005-0000-0000-00000D000000}"/>
    <cellStyle name="20% - Énfasis1 5" xfId="17" xr:uid="{00000000-0005-0000-0000-00000E000000}"/>
    <cellStyle name="20% - Énfasis1 6" xfId="18" xr:uid="{00000000-0005-0000-0000-00000F000000}"/>
    <cellStyle name="20% - Énfasis1 7" xfId="19" xr:uid="{00000000-0005-0000-0000-000010000000}"/>
    <cellStyle name="20% - Énfasis1 8" xfId="20" xr:uid="{00000000-0005-0000-0000-000011000000}"/>
    <cellStyle name="20% - Énfasis1 9" xfId="21" xr:uid="{00000000-0005-0000-0000-000012000000}"/>
    <cellStyle name="20% - Énfasis1 9 10" xfId="22" xr:uid="{00000000-0005-0000-0000-000013000000}"/>
    <cellStyle name="20% - Énfasis1 9 11" xfId="23" xr:uid="{00000000-0005-0000-0000-000014000000}"/>
    <cellStyle name="20% - Énfasis1 9 12" xfId="24" xr:uid="{00000000-0005-0000-0000-000015000000}"/>
    <cellStyle name="20% - Énfasis1 9 13" xfId="25" xr:uid="{00000000-0005-0000-0000-000016000000}"/>
    <cellStyle name="20% - Énfasis1 9 14" xfId="26" xr:uid="{00000000-0005-0000-0000-000017000000}"/>
    <cellStyle name="20% - Énfasis1 9 15" xfId="27" xr:uid="{00000000-0005-0000-0000-000018000000}"/>
    <cellStyle name="20% - Énfasis1 9 16" xfId="28" xr:uid="{00000000-0005-0000-0000-000019000000}"/>
    <cellStyle name="20% - Énfasis1 9 17" xfId="29" xr:uid="{00000000-0005-0000-0000-00001A000000}"/>
    <cellStyle name="20% - Énfasis1 9 18" xfId="30" xr:uid="{00000000-0005-0000-0000-00001B000000}"/>
    <cellStyle name="20% - Énfasis1 9 19" xfId="31" xr:uid="{00000000-0005-0000-0000-00001C000000}"/>
    <cellStyle name="20% - Énfasis1 9 2" xfId="32" xr:uid="{00000000-0005-0000-0000-00001D000000}"/>
    <cellStyle name="20% - Énfasis1 9 20" xfId="33" xr:uid="{00000000-0005-0000-0000-00001E000000}"/>
    <cellStyle name="20% - Énfasis1 9 21" xfId="34" xr:uid="{00000000-0005-0000-0000-00001F000000}"/>
    <cellStyle name="20% - Énfasis1 9 22" xfId="35" xr:uid="{00000000-0005-0000-0000-000020000000}"/>
    <cellStyle name="20% - Énfasis1 9 3" xfId="36" xr:uid="{00000000-0005-0000-0000-000021000000}"/>
    <cellStyle name="20% - Énfasis1 9 4" xfId="37" xr:uid="{00000000-0005-0000-0000-000022000000}"/>
    <cellStyle name="20% - Énfasis1 9 5" xfId="38" xr:uid="{00000000-0005-0000-0000-000023000000}"/>
    <cellStyle name="20% - Énfasis1 9 6" xfId="39" xr:uid="{00000000-0005-0000-0000-000024000000}"/>
    <cellStyle name="20% - Énfasis1 9 7" xfId="40" xr:uid="{00000000-0005-0000-0000-000025000000}"/>
    <cellStyle name="20% - Énfasis1 9 8" xfId="41" xr:uid="{00000000-0005-0000-0000-000026000000}"/>
    <cellStyle name="20% - Énfasis1 9 9" xfId="42" xr:uid="{00000000-0005-0000-0000-000027000000}"/>
    <cellStyle name="20% - Énfasis2 10" xfId="43" xr:uid="{00000000-0005-0000-0000-000028000000}"/>
    <cellStyle name="20% - Énfasis2 11" xfId="44" xr:uid="{00000000-0005-0000-0000-000029000000}"/>
    <cellStyle name="20% - Énfasis2 12" xfId="45" xr:uid="{00000000-0005-0000-0000-00002A000000}"/>
    <cellStyle name="20% - Énfasis2 13" xfId="46" xr:uid="{00000000-0005-0000-0000-00002B000000}"/>
    <cellStyle name="20% - Énfasis2 14" xfId="47" xr:uid="{00000000-0005-0000-0000-00002C000000}"/>
    <cellStyle name="20% - Énfasis2 15" xfId="48" xr:uid="{00000000-0005-0000-0000-00002D000000}"/>
    <cellStyle name="20% - Énfasis2 16" xfId="49" xr:uid="{00000000-0005-0000-0000-00002E000000}"/>
    <cellStyle name="20% - Énfasis2 17" xfId="50" xr:uid="{00000000-0005-0000-0000-00002F000000}"/>
    <cellStyle name="20% - Énfasis2 18" xfId="51" xr:uid="{00000000-0005-0000-0000-000030000000}"/>
    <cellStyle name="20% - Énfasis2 19" xfId="52" xr:uid="{00000000-0005-0000-0000-000031000000}"/>
    <cellStyle name="20% - Énfasis2 2" xfId="53" xr:uid="{00000000-0005-0000-0000-000032000000}"/>
    <cellStyle name="20% - Énfasis2 20" xfId="54" xr:uid="{00000000-0005-0000-0000-000033000000}"/>
    <cellStyle name="20% - Énfasis2 3" xfId="55" xr:uid="{00000000-0005-0000-0000-000034000000}"/>
    <cellStyle name="20% - Énfasis2 4" xfId="56" xr:uid="{00000000-0005-0000-0000-000035000000}"/>
    <cellStyle name="20% - Énfasis2 5" xfId="57" xr:uid="{00000000-0005-0000-0000-000036000000}"/>
    <cellStyle name="20% - Énfasis2 6" xfId="58" xr:uid="{00000000-0005-0000-0000-000037000000}"/>
    <cellStyle name="20% - Énfasis2 7" xfId="59" xr:uid="{00000000-0005-0000-0000-000038000000}"/>
    <cellStyle name="20% - Énfasis2 8" xfId="60" xr:uid="{00000000-0005-0000-0000-000039000000}"/>
    <cellStyle name="20% - Énfasis2 9" xfId="61" xr:uid="{00000000-0005-0000-0000-00003A000000}"/>
    <cellStyle name="20% - Énfasis2 9 10" xfId="62" xr:uid="{00000000-0005-0000-0000-00003B000000}"/>
    <cellStyle name="20% - Énfasis2 9 11" xfId="63" xr:uid="{00000000-0005-0000-0000-00003C000000}"/>
    <cellStyle name="20% - Énfasis2 9 12" xfId="64" xr:uid="{00000000-0005-0000-0000-00003D000000}"/>
    <cellStyle name="20% - Énfasis2 9 13" xfId="65" xr:uid="{00000000-0005-0000-0000-00003E000000}"/>
    <cellStyle name="20% - Énfasis2 9 14" xfId="66" xr:uid="{00000000-0005-0000-0000-00003F000000}"/>
    <cellStyle name="20% - Énfasis2 9 15" xfId="67" xr:uid="{00000000-0005-0000-0000-000040000000}"/>
    <cellStyle name="20% - Énfasis2 9 16" xfId="68" xr:uid="{00000000-0005-0000-0000-000041000000}"/>
    <cellStyle name="20% - Énfasis2 9 17" xfId="69" xr:uid="{00000000-0005-0000-0000-000042000000}"/>
    <cellStyle name="20% - Énfasis2 9 18" xfId="70" xr:uid="{00000000-0005-0000-0000-000043000000}"/>
    <cellStyle name="20% - Énfasis2 9 19" xfId="71" xr:uid="{00000000-0005-0000-0000-000044000000}"/>
    <cellStyle name="20% - Énfasis2 9 2" xfId="72" xr:uid="{00000000-0005-0000-0000-000045000000}"/>
    <cellStyle name="20% - Énfasis2 9 20" xfId="73" xr:uid="{00000000-0005-0000-0000-000046000000}"/>
    <cellStyle name="20% - Énfasis2 9 21" xfId="74" xr:uid="{00000000-0005-0000-0000-000047000000}"/>
    <cellStyle name="20% - Énfasis2 9 22" xfId="75" xr:uid="{00000000-0005-0000-0000-000048000000}"/>
    <cellStyle name="20% - Énfasis2 9 3" xfId="76" xr:uid="{00000000-0005-0000-0000-000049000000}"/>
    <cellStyle name="20% - Énfasis2 9 4" xfId="77" xr:uid="{00000000-0005-0000-0000-00004A000000}"/>
    <cellStyle name="20% - Énfasis2 9 5" xfId="78" xr:uid="{00000000-0005-0000-0000-00004B000000}"/>
    <cellStyle name="20% - Énfasis2 9 6" xfId="79" xr:uid="{00000000-0005-0000-0000-00004C000000}"/>
    <cellStyle name="20% - Énfasis2 9 7" xfId="80" xr:uid="{00000000-0005-0000-0000-00004D000000}"/>
    <cellStyle name="20% - Énfasis2 9 8" xfId="81" xr:uid="{00000000-0005-0000-0000-00004E000000}"/>
    <cellStyle name="20% - Énfasis2 9 9" xfId="82" xr:uid="{00000000-0005-0000-0000-00004F000000}"/>
    <cellStyle name="20% - Énfasis3 10" xfId="83" xr:uid="{00000000-0005-0000-0000-000050000000}"/>
    <cellStyle name="20% - Énfasis3 11" xfId="84" xr:uid="{00000000-0005-0000-0000-000051000000}"/>
    <cellStyle name="20% - Énfasis3 12" xfId="85" xr:uid="{00000000-0005-0000-0000-000052000000}"/>
    <cellStyle name="20% - Énfasis3 13" xfId="86" xr:uid="{00000000-0005-0000-0000-000053000000}"/>
    <cellStyle name="20% - Énfasis3 14" xfId="87" xr:uid="{00000000-0005-0000-0000-000054000000}"/>
    <cellStyle name="20% - Énfasis3 15" xfId="88" xr:uid="{00000000-0005-0000-0000-000055000000}"/>
    <cellStyle name="20% - Énfasis3 16" xfId="89" xr:uid="{00000000-0005-0000-0000-000056000000}"/>
    <cellStyle name="20% - Énfasis3 17" xfId="90" xr:uid="{00000000-0005-0000-0000-000057000000}"/>
    <cellStyle name="20% - Énfasis3 18" xfId="91" xr:uid="{00000000-0005-0000-0000-000058000000}"/>
    <cellStyle name="20% - Énfasis3 19" xfId="92" xr:uid="{00000000-0005-0000-0000-000059000000}"/>
    <cellStyle name="20% - Énfasis3 2" xfId="93" xr:uid="{00000000-0005-0000-0000-00005A000000}"/>
    <cellStyle name="20% - Énfasis3 20" xfId="94" xr:uid="{00000000-0005-0000-0000-00005B000000}"/>
    <cellStyle name="20% - Énfasis3 3" xfId="95" xr:uid="{00000000-0005-0000-0000-00005C000000}"/>
    <cellStyle name="20% - Énfasis3 4" xfId="96" xr:uid="{00000000-0005-0000-0000-00005D000000}"/>
    <cellStyle name="20% - Énfasis3 5" xfId="97" xr:uid="{00000000-0005-0000-0000-00005E000000}"/>
    <cellStyle name="20% - Énfasis3 6" xfId="98" xr:uid="{00000000-0005-0000-0000-00005F000000}"/>
    <cellStyle name="20% - Énfasis3 7" xfId="99" xr:uid="{00000000-0005-0000-0000-000060000000}"/>
    <cellStyle name="20% - Énfasis3 8" xfId="100" xr:uid="{00000000-0005-0000-0000-000061000000}"/>
    <cellStyle name="20% - Énfasis3 9" xfId="101" xr:uid="{00000000-0005-0000-0000-000062000000}"/>
    <cellStyle name="20% - Énfasis3 9 10" xfId="102" xr:uid="{00000000-0005-0000-0000-000063000000}"/>
    <cellStyle name="20% - Énfasis3 9 11" xfId="103" xr:uid="{00000000-0005-0000-0000-000064000000}"/>
    <cellStyle name="20% - Énfasis3 9 12" xfId="104" xr:uid="{00000000-0005-0000-0000-000065000000}"/>
    <cellStyle name="20% - Énfasis3 9 13" xfId="105" xr:uid="{00000000-0005-0000-0000-000066000000}"/>
    <cellStyle name="20% - Énfasis3 9 14" xfId="106" xr:uid="{00000000-0005-0000-0000-000067000000}"/>
    <cellStyle name="20% - Énfasis3 9 15" xfId="107" xr:uid="{00000000-0005-0000-0000-000068000000}"/>
    <cellStyle name="20% - Énfasis3 9 16" xfId="108" xr:uid="{00000000-0005-0000-0000-000069000000}"/>
    <cellStyle name="20% - Énfasis3 9 17" xfId="109" xr:uid="{00000000-0005-0000-0000-00006A000000}"/>
    <cellStyle name="20% - Énfasis3 9 18" xfId="110" xr:uid="{00000000-0005-0000-0000-00006B000000}"/>
    <cellStyle name="20% - Énfasis3 9 19" xfId="111" xr:uid="{00000000-0005-0000-0000-00006C000000}"/>
    <cellStyle name="20% - Énfasis3 9 2" xfId="112" xr:uid="{00000000-0005-0000-0000-00006D000000}"/>
    <cellStyle name="20% - Énfasis3 9 20" xfId="113" xr:uid="{00000000-0005-0000-0000-00006E000000}"/>
    <cellStyle name="20% - Énfasis3 9 21" xfId="114" xr:uid="{00000000-0005-0000-0000-00006F000000}"/>
    <cellStyle name="20% - Énfasis3 9 22" xfId="115" xr:uid="{00000000-0005-0000-0000-000070000000}"/>
    <cellStyle name="20% - Énfasis3 9 3" xfId="116" xr:uid="{00000000-0005-0000-0000-000071000000}"/>
    <cellStyle name="20% - Énfasis3 9 4" xfId="117" xr:uid="{00000000-0005-0000-0000-000072000000}"/>
    <cellStyle name="20% - Énfasis3 9 5" xfId="118" xr:uid="{00000000-0005-0000-0000-000073000000}"/>
    <cellStyle name="20% - Énfasis3 9 6" xfId="119" xr:uid="{00000000-0005-0000-0000-000074000000}"/>
    <cellStyle name="20% - Énfasis3 9 7" xfId="120" xr:uid="{00000000-0005-0000-0000-000075000000}"/>
    <cellStyle name="20% - Énfasis3 9 8" xfId="121" xr:uid="{00000000-0005-0000-0000-000076000000}"/>
    <cellStyle name="20% - Énfasis3 9 9" xfId="122" xr:uid="{00000000-0005-0000-0000-000077000000}"/>
    <cellStyle name="20% - Énfasis4 10" xfId="123" xr:uid="{00000000-0005-0000-0000-000078000000}"/>
    <cellStyle name="20% - Énfasis4 11" xfId="124" xr:uid="{00000000-0005-0000-0000-000079000000}"/>
    <cellStyle name="20% - Énfasis4 12" xfId="125" xr:uid="{00000000-0005-0000-0000-00007A000000}"/>
    <cellStyle name="20% - Énfasis4 13" xfId="126" xr:uid="{00000000-0005-0000-0000-00007B000000}"/>
    <cellStyle name="20% - Énfasis4 14" xfId="127" xr:uid="{00000000-0005-0000-0000-00007C000000}"/>
    <cellStyle name="20% - Énfasis4 15" xfId="128" xr:uid="{00000000-0005-0000-0000-00007D000000}"/>
    <cellStyle name="20% - Énfasis4 16" xfId="129" xr:uid="{00000000-0005-0000-0000-00007E000000}"/>
    <cellStyle name="20% - Énfasis4 17" xfId="130" xr:uid="{00000000-0005-0000-0000-00007F000000}"/>
    <cellStyle name="20% - Énfasis4 18" xfId="131" xr:uid="{00000000-0005-0000-0000-000080000000}"/>
    <cellStyle name="20% - Énfasis4 19" xfId="132" xr:uid="{00000000-0005-0000-0000-000081000000}"/>
    <cellStyle name="20% - Énfasis4 2" xfId="133" xr:uid="{00000000-0005-0000-0000-000082000000}"/>
    <cellStyle name="20% - Énfasis4 20" xfId="134" xr:uid="{00000000-0005-0000-0000-000083000000}"/>
    <cellStyle name="20% - Énfasis4 3" xfId="135" xr:uid="{00000000-0005-0000-0000-000084000000}"/>
    <cellStyle name="20% - Énfasis4 4" xfId="136" xr:uid="{00000000-0005-0000-0000-000085000000}"/>
    <cellStyle name="20% - Énfasis4 5" xfId="137" xr:uid="{00000000-0005-0000-0000-000086000000}"/>
    <cellStyle name="20% - Énfasis4 6" xfId="138" xr:uid="{00000000-0005-0000-0000-000087000000}"/>
    <cellStyle name="20% - Énfasis4 7" xfId="139" xr:uid="{00000000-0005-0000-0000-000088000000}"/>
    <cellStyle name="20% - Énfasis4 8" xfId="140" xr:uid="{00000000-0005-0000-0000-000089000000}"/>
    <cellStyle name="20% - Énfasis4 9" xfId="141" xr:uid="{00000000-0005-0000-0000-00008A000000}"/>
    <cellStyle name="20% - Énfasis4 9 10" xfId="142" xr:uid="{00000000-0005-0000-0000-00008B000000}"/>
    <cellStyle name="20% - Énfasis4 9 11" xfId="143" xr:uid="{00000000-0005-0000-0000-00008C000000}"/>
    <cellStyle name="20% - Énfasis4 9 12" xfId="144" xr:uid="{00000000-0005-0000-0000-00008D000000}"/>
    <cellStyle name="20% - Énfasis4 9 13" xfId="145" xr:uid="{00000000-0005-0000-0000-00008E000000}"/>
    <cellStyle name="20% - Énfasis4 9 14" xfId="146" xr:uid="{00000000-0005-0000-0000-00008F000000}"/>
    <cellStyle name="20% - Énfasis4 9 15" xfId="147" xr:uid="{00000000-0005-0000-0000-000090000000}"/>
    <cellStyle name="20% - Énfasis4 9 16" xfId="148" xr:uid="{00000000-0005-0000-0000-000091000000}"/>
    <cellStyle name="20% - Énfasis4 9 17" xfId="149" xr:uid="{00000000-0005-0000-0000-000092000000}"/>
    <cellStyle name="20% - Énfasis4 9 18" xfId="150" xr:uid="{00000000-0005-0000-0000-000093000000}"/>
    <cellStyle name="20% - Énfasis4 9 19" xfId="151" xr:uid="{00000000-0005-0000-0000-000094000000}"/>
    <cellStyle name="20% - Énfasis4 9 2" xfId="152" xr:uid="{00000000-0005-0000-0000-000095000000}"/>
    <cellStyle name="20% - Énfasis4 9 20" xfId="153" xr:uid="{00000000-0005-0000-0000-000096000000}"/>
    <cellStyle name="20% - Énfasis4 9 21" xfId="154" xr:uid="{00000000-0005-0000-0000-000097000000}"/>
    <cellStyle name="20% - Énfasis4 9 22" xfId="155" xr:uid="{00000000-0005-0000-0000-000098000000}"/>
    <cellStyle name="20% - Énfasis4 9 3" xfId="156" xr:uid="{00000000-0005-0000-0000-000099000000}"/>
    <cellStyle name="20% - Énfasis4 9 4" xfId="157" xr:uid="{00000000-0005-0000-0000-00009A000000}"/>
    <cellStyle name="20% - Énfasis4 9 5" xfId="158" xr:uid="{00000000-0005-0000-0000-00009B000000}"/>
    <cellStyle name="20% - Énfasis4 9 6" xfId="159" xr:uid="{00000000-0005-0000-0000-00009C000000}"/>
    <cellStyle name="20% - Énfasis4 9 7" xfId="160" xr:uid="{00000000-0005-0000-0000-00009D000000}"/>
    <cellStyle name="20% - Énfasis4 9 8" xfId="161" xr:uid="{00000000-0005-0000-0000-00009E000000}"/>
    <cellStyle name="20% - Énfasis4 9 9" xfId="162" xr:uid="{00000000-0005-0000-0000-00009F000000}"/>
    <cellStyle name="20% - Énfasis5 10" xfId="163" xr:uid="{00000000-0005-0000-0000-0000A0000000}"/>
    <cellStyle name="20% - Énfasis5 11" xfId="164" xr:uid="{00000000-0005-0000-0000-0000A1000000}"/>
    <cellStyle name="20% - Énfasis5 12" xfId="165" xr:uid="{00000000-0005-0000-0000-0000A2000000}"/>
    <cellStyle name="20% - Énfasis5 13" xfId="166" xr:uid="{00000000-0005-0000-0000-0000A3000000}"/>
    <cellStyle name="20% - Énfasis5 14" xfId="167" xr:uid="{00000000-0005-0000-0000-0000A4000000}"/>
    <cellStyle name="20% - Énfasis5 15" xfId="168" xr:uid="{00000000-0005-0000-0000-0000A5000000}"/>
    <cellStyle name="20% - Énfasis5 16" xfId="169" xr:uid="{00000000-0005-0000-0000-0000A6000000}"/>
    <cellStyle name="20% - Énfasis5 17" xfId="170" xr:uid="{00000000-0005-0000-0000-0000A7000000}"/>
    <cellStyle name="20% - Énfasis5 18" xfId="171" xr:uid="{00000000-0005-0000-0000-0000A8000000}"/>
    <cellStyle name="20% - Énfasis5 2" xfId="172" xr:uid="{00000000-0005-0000-0000-0000A9000000}"/>
    <cellStyle name="20% - Énfasis5 3" xfId="173" xr:uid="{00000000-0005-0000-0000-0000AA000000}"/>
    <cellStyle name="20% - Énfasis5 4" xfId="174" xr:uid="{00000000-0005-0000-0000-0000AB000000}"/>
    <cellStyle name="20% - Énfasis5 5" xfId="175" xr:uid="{00000000-0005-0000-0000-0000AC000000}"/>
    <cellStyle name="20% - Énfasis5 6" xfId="176" xr:uid="{00000000-0005-0000-0000-0000AD000000}"/>
    <cellStyle name="20% - Énfasis5 7" xfId="177" xr:uid="{00000000-0005-0000-0000-0000AE000000}"/>
    <cellStyle name="20% - Énfasis5 8" xfId="178" xr:uid="{00000000-0005-0000-0000-0000AF000000}"/>
    <cellStyle name="20% - Énfasis5 9" xfId="179" xr:uid="{00000000-0005-0000-0000-0000B0000000}"/>
    <cellStyle name="20% - Énfasis5 9 10" xfId="180" xr:uid="{00000000-0005-0000-0000-0000B1000000}"/>
    <cellStyle name="20% - Énfasis5 9 11" xfId="181" xr:uid="{00000000-0005-0000-0000-0000B2000000}"/>
    <cellStyle name="20% - Énfasis5 9 12" xfId="182" xr:uid="{00000000-0005-0000-0000-0000B3000000}"/>
    <cellStyle name="20% - Énfasis5 9 13" xfId="183" xr:uid="{00000000-0005-0000-0000-0000B4000000}"/>
    <cellStyle name="20% - Énfasis5 9 14" xfId="184" xr:uid="{00000000-0005-0000-0000-0000B5000000}"/>
    <cellStyle name="20% - Énfasis5 9 15" xfId="185" xr:uid="{00000000-0005-0000-0000-0000B6000000}"/>
    <cellStyle name="20% - Énfasis5 9 16" xfId="186" xr:uid="{00000000-0005-0000-0000-0000B7000000}"/>
    <cellStyle name="20% - Énfasis5 9 17" xfId="187" xr:uid="{00000000-0005-0000-0000-0000B8000000}"/>
    <cellStyle name="20% - Énfasis5 9 18" xfId="188" xr:uid="{00000000-0005-0000-0000-0000B9000000}"/>
    <cellStyle name="20% - Énfasis5 9 19" xfId="189" xr:uid="{00000000-0005-0000-0000-0000BA000000}"/>
    <cellStyle name="20% - Énfasis5 9 2" xfId="190" xr:uid="{00000000-0005-0000-0000-0000BB000000}"/>
    <cellStyle name="20% - Énfasis5 9 20" xfId="191" xr:uid="{00000000-0005-0000-0000-0000BC000000}"/>
    <cellStyle name="20% - Énfasis5 9 21" xfId="192" xr:uid="{00000000-0005-0000-0000-0000BD000000}"/>
    <cellStyle name="20% - Énfasis5 9 22" xfId="193" xr:uid="{00000000-0005-0000-0000-0000BE000000}"/>
    <cellStyle name="20% - Énfasis5 9 3" xfId="194" xr:uid="{00000000-0005-0000-0000-0000BF000000}"/>
    <cellStyle name="20% - Énfasis5 9 4" xfId="195" xr:uid="{00000000-0005-0000-0000-0000C0000000}"/>
    <cellStyle name="20% - Énfasis5 9 5" xfId="196" xr:uid="{00000000-0005-0000-0000-0000C1000000}"/>
    <cellStyle name="20% - Énfasis5 9 6" xfId="197" xr:uid="{00000000-0005-0000-0000-0000C2000000}"/>
    <cellStyle name="20% - Énfasis5 9 7" xfId="198" xr:uid="{00000000-0005-0000-0000-0000C3000000}"/>
    <cellStyle name="20% - Énfasis5 9 8" xfId="199" xr:uid="{00000000-0005-0000-0000-0000C4000000}"/>
    <cellStyle name="20% - Énfasis5 9 9" xfId="200" xr:uid="{00000000-0005-0000-0000-0000C5000000}"/>
    <cellStyle name="20% - Énfasis6 10" xfId="201" xr:uid="{00000000-0005-0000-0000-0000C6000000}"/>
    <cellStyle name="20% - Énfasis6 11" xfId="202" xr:uid="{00000000-0005-0000-0000-0000C7000000}"/>
    <cellStyle name="20% - Énfasis6 12" xfId="203" xr:uid="{00000000-0005-0000-0000-0000C8000000}"/>
    <cellStyle name="20% - Énfasis6 13" xfId="204" xr:uid="{00000000-0005-0000-0000-0000C9000000}"/>
    <cellStyle name="20% - Énfasis6 14" xfId="205" xr:uid="{00000000-0005-0000-0000-0000CA000000}"/>
    <cellStyle name="20% - Énfasis6 15" xfId="206" xr:uid="{00000000-0005-0000-0000-0000CB000000}"/>
    <cellStyle name="20% - Énfasis6 16" xfId="207" xr:uid="{00000000-0005-0000-0000-0000CC000000}"/>
    <cellStyle name="20% - Énfasis6 17" xfId="208" xr:uid="{00000000-0005-0000-0000-0000CD000000}"/>
    <cellStyle name="20% - Énfasis6 18" xfId="209" xr:uid="{00000000-0005-0000-0000-0000CE000000}"/>
    <cellStyle name="20% - Énfasis6 2" xfId="210" xr:uid="{00000000-0005-0000-0000-0000CF000000}"/>
    <cellStyle name="20% - Énfasis6 3" xfId="211" xr:uid="{00000000-0005-0000-0000-0000D0000000}"/>
    <cellStyle name="20% - Énfasis6 4" xfId="212" xr:uid="{00000000-0005-0000-0000-0000D1000000}"/>
    <cellStyle name="20% - Énfasis6 5" xfId="213" xr:uid="{00000000-0005-0000-0000-0000D2000000}"/>
    <cellStyle name="20% - Énfasis6 6" xfId="214" xr:uid="{00000000-0005-0000-0000-0000D3000000}"/>
    <cellStyle name="20% - Énfasis6 7" xfId="215" xr:uid="{00000000-0005-0000-0000-0000D4000000}"/>
    <cellStyle name="20% - Énfasis6 8" xfId="216" xr:uid="{00000000-0005-0000-0000-0000D5000000}"/>
    <cellStyle name="20% - Énfasis6 9" xfId="217" xr:uid="{00000000-0005-0000-0000-0000D6000000}"/>
    <cellStyle name="20% - Énfasis6 9 10" xfId="218" xr:uid="{00000000-0005-0000-0000-0000D7000000}"/>
    <cellStyle name="20% - Énfasis6 9 11" xfId="219" xr:uid="{00000000-0005-0000-0000-0000D8000000}"/>
    <cellStyle name="20% - Énfasis6 9 12" xfId="220" xr:uid="{00000000-0005-0000-0000-0000D9000000}"/>
    <cellStyle name="20% - Énfasis6 9 13" xfId="221" xr:uid="{00000000-0005-0000-0000-0000DA000000}"/>
    <cellStyle name="20% - Énfasis6 9 14" xfId="222" xr:uid="{00000000-0005-0000-0000-0000DB000000}"/>
    <cellStyle name="20% - Énfasis6 9 15" xfId="223" xr:uid="{00000000-0005-0000-0000-0000DC000000}"/>
    <cellStyle name="20% - Énfasis6 9 16" xfId="224" xr:uid="{00000000-0005-0000-0000-0000DD000000}"/>
    <cellStyle name="20% - Énfasis6 9 17" xfId="225" xr:uid="{00000000-0005-0000-0000-0000DE000000}"/>
    <cellStyle name="20% - Énfasis6 9 18" xfId="226" xr:uid="{00000000-0005-0000-0000-0000DF000000}"/>
    <cellStyle name="20% - Énfasis6 9 19" xfId="227" xr:uid="{00000000-0005-0000-0000-0000E0000000}"/>
    <cellStyle name="20% - Énfasis6 9 2" xfId="228" xr:uid="{00000000-0005-0000-0000-0000E1000000}"/>
    <cellStyle name="20% - Énfasis6 9 20" xfId="229" xr:uid="{00000000-0005-0000-0000-0000E2000000}"/>
    <cellStyle name="20% - Énfasis6 9 21" xfId="230" xr:uid="{00000000-0005-0000-0000-0000E3000000}"/>
    <cellStyle name="20% - Énfasis6 9 22" xfId="231" xr:uid="{00000000-0005-0000-0000-0000E4000000}"/>
    <cellStyle name="20% - Énfasis6 9 3" xfId="232" xr:uid="{00000000-0005-0000-0000-0000E5000000}"/>
    <cellStyle name="20% - Énfasis6 9 4" xfId="233" xr:uid="{00000000-0005-0000-0000-0000E6000000}"/>
    <cellStyle name="20% - Énfasis6 9 5" xfId="234" xr:uid="{00000000-0005-0000-0000-0000E7000000}"/>
    <cellStyle name="20% - Énfasis6 9 6" xfId="235" xr:uid="{00000000-0005-0000-0000-0000E8000000}"/>
    <cellStyle name="20% - Énfasis6 9 7" xfId="236" xr:uid="{00000000-0005-0000-0000-0000E9000000}"/>
    <cellStyle name="20% - Énfasis6 9 8" xfId="237" xr:uid="{00000000-0005-0000-0000-0000EA000000}"/>
    <cellStyle name="20% - Énfasis6 9 9" xfId="238" xr:uid="{00000000-0005-0000-0000-0000EB000000}"/>
    <cellStyle name="40% - Énfasis1 10" xfId="239" xr:uid="{00000000-0005-0000-0000-0000EC000000}"/>
    <cellStyle name="40% - Énfasis1 11" xfId="240" xr:uid="{00000000-0005-0000-0000-0000ED000000}"/>
    <cellStyle name="40% - Énfasis1 12" xfId="241" xr:uid="{00000000-0005-0000-0000-0000EE000000}"/>
    <cellStyle name="40% - Énfasis1 13" xfId="242" xr:uid="{00000000-0005-0000-0000-0000EF000000}"/>
    <cellStyle name="40% - Énfasis1 14" xfId="243" xr:uid="{00000000-0005-0000-0000-0000F0000000}"/>
    <cellStyle name="40% - Énfasis1 15" xfId="244" xr:uid="{00000000-0005-0000-0000-0000F1000000}"/>
    <cellStyle name="40% - Énfasis1 16" xfId="245" xr:uid="{00000000-0005-0000-0000-0000F2000000}"/>
    <cellStyle name="40% - Énfasis1 17" xfId="246" xr:uid="{00000000-0005-0000-0000-0000F3000000}"/>
    <cellStyle name="40% - Énfasis1 18" xfId="247" xr:uid="{00000000-0005-0000-0000-0000F4000000}"/>
    <cellStyle name="40% - Énfasis1 2" xfId="248" xr:uid="{00000000-0005-0000-0000-0000F5000000}"/>
    <cellStyle name="40% - Énfasis1 3" xfId="249" xr:uid="{00000000-0005-0000-0000-0000F6000000}"/>
    <cellStyle name="40% - Énfasis1 4" xfId="250" xr:uid="{00000000-0005-0000-0000-0000F7000000}"/>
    <cellStyle name="40% - Énfasis1 5" xfId="251" xr:uid="{00000000-0005-0000-0000-0000F8000000}"/>
    <cellStyle name="40% - Énfasis1 6" xfId="252" xr:uid="{00000000-0005-0000-0000-0000F9000000}"/>
    <cellStyle name="40% - Énfasis1 7" xfId="253" xr:uid="{00000000-0005-0000-0000-0000FA000000}"/>
    <cellStyle name="40% - Énfasis1 8" xfId="254" xr:uid="{00000000-0005-0000-0000-0000FB000000}"/>
    <cellStyle name="40% - Énfasis1 9" xfId="255" xr:uid="{00000000-0005-0000-0000-0000FC000000}"/>
    <cellStyle name="40% - Énfasis1 9 10" xfId="256" xr:uid="{00000000-0005-0000-0000-0000FD000000}"/>
    <cellStyle name="40% - Énfasis1 9 11" xfId="257" xr:uid="{00000000-0005-0000-0000-0000FE000000}"/>
    <cellStyle name="40% - Énfasis1 9 12" xfId="258" xr:uid="{00000000-0005-0000-0000-0000FF000000}"/>
    <cellStyle name="40% - Énfasis1 9 13" xfId="259" xr:uid="{00000000-0005-0000-0000-000000010000}"/>
    <cellStyle name="40% - Énfasis1 9 14" xfId="260" xr:uid="{00000000-0005-0000-0000-000001010000}"/>
    <cellStyle name="40% - Énfasis1 9 15" xfId="261" xr:uid="{00000000-0005-0000-0000-000002010000}"/>
    <cellStyle name="40% - Énfasis1 9 16" xfId="262" xr:uid="{00000000-0005-0000-0000-000003010000}"/>
    <cellStyle name="40% - Énfasis1 9 17" xfId="263" xr:uid="{00000000-0005-0000-0000-000004010000}"/>
    <cellStyle name="40% - Énfasis1 9 18" xfId="264" xr:uid="{00000000-0005-0000-0000-000005010000}"/>
    <cellStyle name="40% - Énfasis1 9 19" xfId="265" xr:uid="{00000000-0005-0000-0000-000006010000}"/>
    <cellStyle name="40% - Énfasis1 9 2" xfId="266" xr:uid="{00000000-0005-0000-0000-000007010000}"/>
    <cellStyle name="40% - Énfasis1 9 20" xfId="267" xr:uid="{00000000-0005-0000-0000-000008010000}"/>
    <cellStyle name="40% - Énfasis1 9 21" xfId="268" xr:uid="{00000000-0005-0000-0000-000009010000}"/>
    <cellStyle name="40% - Énfasis1 9 22" xfId="269" xr:uid="{00000000-0005-0000-0000-00000A010000}"/>
    <cellStyle name="40% - Énfasis1 9 3" xfId="270" xr:uid="{00000000-0005-0000-0000-00000B010000}"/>
    <cellStyle name="40% - Énfasis1 9 4" xfId="271" xr:uid="{00000000-0005-0000-0000-00000C010000}"/>
    <cellStyle name="40% - Énfasis1 9 5" xfId="272" xr:uid="{00000000-0005-0000-0000-00000D010000}"/>
    <cellStyle name="40% - Énfasis1 9 6" xfId="273" xr:uid="{00000000-0005-0000-0000-00000E010000}"/>
    <cellStyle name="40% - Énfasis1 9 7" xfId="274" xr:uid="{00000000-0005-0000-0000-00000F010000}"/>
    <cellStyle name="40% - Énfasis1 9 8" xfId="275" xr:uid="{00000000-0005-0000-0000-000010010000}"/>
    <cellStyle name="40% - Énfasis1 9 9" xfId="276" xr:uid="{00000000-0005-0000-0000-000011010000}"/>
    <cellStyle name="40% - Énfasis2 10" xfId="277" xr:uid="{00000000-0005-0000-0000-000012010000}"/>
    <cellStyle name="40% - Énfasis2 11" xfId="278" xr:uid="{00000000-0005-0000-0000-000013010000}"/>
    <cellStyle name="40% - Énfasis2 12" xfId="279" xr:uid="{00000000-0005-0000-0000-000014010000}"/>
    <cellStyle name="40% - Énfasis2 13" xfId="280" xr:uid="{00000000-0005-0000-0000-000015010000}"/>
    <cellStyle name="40% - Énfasis2 14" xfId="281" xr:uid="{00000000-0005-0000-0000-000016010000}"/>
    <cellStyle name="40% - Énfasis2 15" xfId="282" xr:uid="{00000000-0005-0000-0000-000017010000}"/>
    <cellStyle name="40% - Énfasis2 16" xfId="283" xr:uid="{00000000-0005-0000-0000-000018010000}"/>
    <cellStyle name="40% - Énfasis2 17" xfId="284" xr:uid="{00000000-0005-0000-0000-000019010000}"/>
    <cellStyle name="40% - Énfasis2 18" xfId="285" xr:uid="{00000000-0005-0000-0000-00001A010000}"/>
    <cellStyle name="40% - Énfasis2 2" xfId="286" xr:uid="{00000000-0005-0000-0000-00001B010000}"/>
    <cellStyle name="40% - Énfasis2 3" xfId="287" xr:uid="{00000000-0005-0000-0000-00001C010000}"/>
    <cellStyle name="40% - Énfasis2 4" xfId="288" xr:uid="{00000000-0005-0000-0000-00001D010000}"/>
    <cellStyle name="40% - Énfasis2 5" xfId="289" xr:uid="{00000000-0005-0000-0000-00001E010000}"/>
    <cellStyle name="40% - Énfasis2 6" xfId="290" xr:uid="{00000000-0005-0000-0000-00001F010000}"/>
    <cellStyle name="40% - Énfasis2 7" xfId="291" xr:uid="{00000000-0005-0000-0000-000020010000}"/>
    <cellStyle name="40% - Énfasis2 8" xfId="292" xr:uid="{00000000-0005-0000-0000-000021010000}"/>
    <cellStyle name="40% - Énfasis2 9" xfId="293" xr:uid="{00000000-0005-0000-0000-000022010000}"/>
    <cellStyle name="40% - Énfasis2 9 10" xfId="294" xr:uid="{00000000-0005-0000-0000-000023010000}"/>
    <cellStyle name="40% - Énfasis2 9 11" xfId="295" xr:uid="{00000000-0005-0000-0000-000024010000}"/>
    <cellStyle name="40% - Énfasis2 9 12" xfId="296" xr:uid="{00000000-0005-0000-0000-000025010000}"/>
    <cellStyle name="40% - Énfasis2 9 13" xfId="297" xr:uid="{00000000-0005-0000-0000-000026010000}"/>
    <cellStyle name="40% - Énfasis2 9 14" xfId="298" xr:uid="{00000000-0005-0000-0000-000027010000}"/>
    <cellStyle name="40% - Énfasis2 9 15" xfId="299" xr:uid="{00000000-0005-0000-0000-000028010000}"/>
    <cellStyle name="40% - Énfasis2 9 16" xfId="300" xr:uid="{00000000-0005-0000-0000-000029010000}"/>
    <cellStyle name="40% - Énfasis2 9 17" xfId="301" xr:uid="{00000000-0005-0000-0000-00002A010000}"/>
    <cellStyle name="40% - Énfasis2 9 18" xfId="302" xr:uid="{00000000-0005-0000-0000-00002B010000}"/>
    <cellStyle name="40% - Énfasis2 9 19" xfId="303" xr:uid="{00000000-0005-0000-0000-00002C010000}"/>
    <cellStyle name="40% - Énfasis2 9 2" xfId="304" xr:uid="{00000000-0005-0000-0000-00002D010000}"/>
    <cellStyle name="40% - Énfasis2 9 20" xfId="305" xr:uid="{00000000-0005-0000-0000-00002E010000}"/>
    <cellStyle name="40% - Énfasis2 9 21" xfId="306" xr:uid="{00000000-0005-0000-0000-00002F010000}"/>
    <cellStyle name="40% - Énfasis2 9 22" xfId="307" xr:uid="{00000000-0005-0000-0000-000030010000}"/>
    <cellStyle name="40% - Énfasis2 9 3" xfId="308" xr:uid="{00000000-0005-0000-0000-000031010000}"/>
    <cellStyle name="40% - Énfasis2 9 4" xfId="309" xr:uid="{00000000-0005-0000-0000-000032010000}"/>
    <cellStyle name="40% - Énfasis2 9 5" xfId="310" xr:uid="{00000000-0005-0000-0000-000033010000}"/>
    <cellStyle name="40% - Énfasis2 9 6" xfId="311" xr:uid="{00000000-0005-0000-0000-000034010000}"/>
    <cellStyle name="40% - Énfasis2 9 7" xfId="312" xr:uid="{00000000-0005-0000-0000-000035010000}"/>
    <cellStyle name="40% - Énfasis2 9 8" xfId="313" xr:uid="{00000000-0005-0000-0000-000036010000}"/>
    <cellStyle name="40% - Énfasis2 9 9" xfId="314" xr:uid="{00000000-0005-0000-0000-000037010000}"/>
    <cellStyle name="40% - Énfasis3 10" xfId="315" xr:uid="{00000000-0005-0000-0000-000038010000}"/>
    <cellStyle name="40% - Énfasis3 11" xfId="316" xr:uid="{00000000-0005-0000-0000-000039010000}"/>
    <cellStyle name="40% - Énfasis3 12" xfId="317" xr:uid="{00000000-0005-0000-0000-00003A010000}"/>
    <cellStyle name="40% - Énfasis3 13" xfId="318" xr:uid="{00000000-0005-0000-0000-00003B010000}"/>
    <cellStyle name="40% - Énfasis3 14" xfId="319" xr:uid="{00000000-0005-0000-0000-00003C010000}"/>
    <cellStyle name="40% - Énfasis3 15" xfId="320" xr:uid="{00000000-0005-0000-0000-00003D010000}"/>
    <cellStyle name="40% - Énfasis3 16" xfId="321" xr:uid="{00000000-0005-0000-0000-00003E010000}"/>
    <cellStyle name="40% - Énfasis3 17" xfId="322" xr:uid="{00000000-0005-0000-0000-00003F010000}"/>
    <cellStyle name="40% - Énfasis3 18" xfId="323" xr:uid="{00000000-0005-0000-0000-000040010000}"/>
    <cellStyle name="40% - Énfasis3 19" xfId="324" xr:uid="{00000000-0005-0000-0000-000041010000}"/>
    <cellStyle name="40% - Énfasis3 2" xfId="325" xr:uid="{00000000-0005-0000-0000-000042010000}"/>
    <cellStyle name="40% - Énfasis3 20" xfId="326" xr:uid="{00000000-0005-0000-0000-000043010000}"/>
    <cellStyle name="40% - Énfasis3 3" xfId="327" xr:uid="{00000000-0005-0000-0000-000044010000}"/>
    <cellStyle name="40% - Énfasis3 4" xfId="328" xr:uid="{00000000-0005-0000-0000-000045010000}"/>
    <cellStyle name="40% - Énfasis3 5" xfId="329" xr:uid="{00000000-0005-0000-0000-000046010000}"/>
    <cellStyle name="40% - Énfasis3 6" xfId="330" xr:uid="{00000000-0005-0000-0000-000047010000}"/>
    <cellStyle name="40% - Énfasis3 7" xfId="331" xr:uid="{00000000-0005-0000-0000-000048010000}"/>
    <cellStyle name="40% - Énfasis3 8" xfId="332" xr:uid="{00000000-0005-0000-0000-000049010000}"/>
    <cellStyle name="40% - Énfasis3 9" xfId="333" xr:uid="{00000000-0005-0000-0000-00004A010000}"/>
    <cellStyle name="40% - Énfasis3 9 10" xfId="334" xr:uid="{00000000-0005-0000-0000-00004B010000}"/>
    <cellStyle name="40% - Énfasis3 9 11" xfId="335" xr:uid="{00000000-0005-0000-0000-00004C010000}"/>
    <cellStyle name="40% - Énfasis3 9 12" xfId="336" xr:uid="{00000000-0005-0000-0000-00004D010000}"/>
    <cellStyle name="40% - Énfasis3 9 13" xfId="337" xr:uid="{00000000-0005-0000-0000-00004E010000}"/>
    <cellStyle name="40% - Énfasis3 9 14" xfId="338" xr:uid="{00000000-0005-0000-0000-00004F010000}"/>
    <cellStyle name="40% - Énfasis3 9 15" xfId="339" xr:uid="{00000000-0005-0000-0000-000050010000}"/>
    <cellStyle name="40% - Énfasis3 9 16" xfId="340" xr:uid="{00000000-0005-0000-0000-000051010000}"/>
    <cellStyle name="40% - Énfasis3 9 17" xfId="341" xr:uid="{00000000-0005-0000-0000-000052010000}"/>
    <cellStyle name="40% - Énfasis3 9 18" xfId="342" xr:uid="{00000000-0005-0000-0000-000053010000}"/>
    <cellStyle name="40% - Énfasis3 9 19" xfId="343" xr:uid="{00000000-0005-0000-0000-000054010000}"/>
    <cellStyle name="40% - Énfasis3 9 2" xfId="344" xr:uid="{00000000-0005-0000-0000-000055010000}"/>
    <cellStyle name="40% - Énfasis3 9 20" xfId="345" xr:uid="{00000000-0005-0000-0000-000056010000}"/>
    <cellStyle name="40% - Énfasis3 9 21" xfId="346" xr:uid="{00000000-0005-0000-0000-000057010000}"/>
    <cellStyle name="40% - Énfasis3 9 22" xfId="347" xr:uid="{00000000-0005-0000-0000-000058010000}"/>
    <cellStyle name="40% - Énfasis3 9 3" xfId="348" xr:uid="{00000000-0005-0000-0000-000059010000}"/>
    <cellStyle name="40% - Énfasis3 9 4" xfId="349" xr:uid="{00000000-0005-0000-0000-00005A010000}"/>
    <cellStyle name="40% - Énfasis3 9 5" xfId="350" xr:uid="{00000000-0005-0000-0000-00005B010000}"/>
    <cellStyle name="40% - Énfasis3 9 6" xfId="351" xr:uid="{00000000-0005-0000-0000-00005C010000}"/>
    <cellStyle name="40% - Énfasis3 9 7" xfId="352" xr:uid="{00000000-0005-0000-0000-00005D010000}"/>
    <cellStyle name="40% - Énfasis3 9 8" xfId="353" xr:uid="{00000000-0005-0000-0000-00005E010000}"/>
    <cellStyle name="40% - Énfasis3 9 9" xfId="354" xr:uid="{00000000-0005-0000-0000-00005F010000}"/>
    <cellStyle name="40% - Énfasis4 10" xfId="355" xr:uid="{00000000-0005-0000-0000-000060010000}"/>
    <cellStyle name="40% - Énfasis4 11" xfId="356" xr:uid="{00000000-0005-0000-0000-000061010000}"/>
    <cellStyle name="40% - Énfasis4 12" xfId="357" xr:uid="{00000000-0005-0000-0000-000062010000}"/>
    <cellStyle name="40% - Énfasis4 13" xfId="358" xr:uid="{00000000-0005-0000-0000-000063010000}"/>
    <cellStyle name="40% - Énfasis4 14" xfId="359" xr:uid="{00000000-0005-0000-0000-000064010000}"/>
    <cellStyle name="40% - Énfasis4 15" xfId="360" xr:uid="{00000000-0005-0000-0000-000065010000}"/>
    <cellStyle name="40% - Énfasis4 16" xfId="361" xr:uid="{00000000-0005-0000-0000-000066010000}"/>
    <cellStyle name="40% - Énfasis4 17" xfId="362" xr:uid="{00000000-0005-0000-0000-000067010000}"/>
    <cellStyle name="40% - Énfasis4 18" xfId="363" xr:uid="{00000000-0005-0000-0000-000068010000}"/>
    <cellStyle name="40% - Énfasis4 2" xfId="364" xr:uid="{00000000-0005-0000-0000-000069010000}"/>
    <cellStyle name="40% - Énfasis4 3" xfId="365" xr:uid="{00000000-0005-0000-0000-00006A010000}"/>
    <cellStyle name="40% - Énfasis4 4" xfId="366" xr:uid="{00000000-0005-0000-0000-00006B010000}"/>
    <cellStyle name="40% - Énfasis4 5" xfId="367" xr:uid="{00000000-0005-0000-0000-00006C010000}"/>
    <cellStyle name="40% - Énfasis4 6" xfId="368" xr:uid="{00000000-0005-0000-0000-00006D010000}"/>
    <cellStyle name="40% - Énfasis4 7" xfId="369" xr:uid="{00000000-0005-0000-0000-00006E010000}"/>
    <cellStyle name="40% - Énfasis4 8" xfId="370" xr:uid="{00000000-0005-0000-0000-00006F010000}"/>
    <cellStyle name="40% - Énfasis4 9" xfId="371" xr:uid="{00000000-0005-0000-0000-000070010000}"/>
    <cellStyle name="40% - Énfasis4 9 10" xfId="372" xr:uid="{00000000-0005-0000-0000-000071010000}"/>
    <cellStyle name="40% - Énfasis4 9 11" xfId="373" xr:uid="{00000000-0005-0000-0000-000072010000}"/>
    <cellStyle name="40% - Énfasis4 9 12" xfId="374" xr:uid="{00000000-0005-0000-0000-000073010000}"/>
    <cellStyle name="40% - Énfasis4 9 13" xfId="375" xr:uid="{00000000-0005-0000-0000-000074010000}"/>
    <cellStyle name="40% - Énfasis4 9 14" xfId="376" xr:uid="{00000000-0005-0000-0000-000075010000}"/>
    <cellStyle name="40% - Énfasis4 9 15" xfId="377" xr:uid="{00000000-0005-0000-0000-000076010000}"/>
    <cellStyle name="40% - Énfasis4 9 16" xfId="378" xr:uid="{00000000-0005-0000-0000-000077010000}"/>
    <cellStyle name="40% - Énfasis4 9 17" xfId="379" xr:uid="{00000000-0005-0000-0000-000078010000}"/>
    <cellStyle name="40% - Énfasis4 9 18" xfId="380" xr:uid="{00000000-0005-0000-0000-000079010000}"/>
    <cellStyle name="40% - Énfasis4 9 19" xfId="381" xr:uid="{00000000-0005-0000-0000-00007A010000}"/>
    <cellStyle name="40% - Énfasis4 9 2" xfId="382" xr:uid="{00000000-0005-0000-0000-00007B010000}"/>
    <cellStyle name="40% - Énfasis4 9 20" xfId="383" xr:uid="{00000000-0005-0000-0000-00007C010000}"/>
    <cellStyle name="40% - Énfasis4 9 21" xfId="384" xr:uid="{00000000-0005-0000-0000-00007D010000}"/>
    <cellStyle name="40% - Énfasis4 9 22" xfId="385" xr:uid="{00000000-0005-0000-0000-00007E010000}"/>
    <cellStyle name="40% - Énfasis4 9 3" xfId="386" xr:uid="{00000000-0005-0000-0000-00007F010000}"/>
    <cellStyle name="40% - Énfasis4 9 4" xfId="387" xr:uid="{00000000-0005-0000-0000-000080010000}"/>
    <cellStyle name="40% - Énfasis4 9 5" xfId="388" xr:uid="{00000000-0005-0000-0000-000081010000}"/>
    <cellStyle name="40% - Énfasis4 9 6" xfId="389" xr:uid="{00000000-0005-0000-0000-000082010000}"/>
    <cellStyle name="40% - Énfasis4 9 7" xfId="390" xr:uid="{00000000-0005-0000-0000-000083010000}"/>
    <cellStyle name="40% - Énfasis4 9 8" xfId="391" xr:uid="{00000000-0005-0000-0000-000084010000}"/>
    <cellStyle name="40% - Énfasis4 9 9" xfId="392" xr:uid="{00000000-0005-0000-0000-000085010000}"/>
    <cellStyle name="40% - Énfasis5 10" xfId="393" xr:uid="{00000000-0005-0000-0000-000086010000}"/>
    <cellStyle name="40% - Énfasis5 11" xfId="394" xr:uid="{00000000-0005-0000-0000-000087010000}"/>
    <cellStyle name="40% - Énfasis5 12" xfId="395" xr:uid="{00000000-0005-0000-0000-000088010000}"/>
    <cellStyle name="40% - Énfasis5 13" xfId="396" xr:uid="{00000000-0005-0000-0000-000089010000}"/>
    <cellStyle name="40% - Énfasis5 14" xfId="397" xr:uid="{00000000-0005-0000-0000-00008A010000}"/>
    <cellStyle name="40% - Énfasis5 15" xfId="398" xr:uid="{00000000-0005-0000-0000-00008B010000}"/>
    <cellStyle name="40% - Énfasis5 16" xfId="399" xr:uid="{00000000-0005-0000-0000-00008C010000}"/>
    <cellStyle name="40% - Énfasis5 17" xfId="400" xr:uid="{00000000-0005-0000-0000-00008D010000}"/>
    <cellStyle name="40% - Énfasis5 18" xfId="401" xr:uid="{00000000-0005-0000-0000-00008E010000}"/>
    <cellStyle name="40% - Énfasis5 2" xfId="402" xr:uid="{00000000-0005-0000-0000-00008F010000}"/>
    <cellStyle name="40% - Énfasis5 3" xfId="403" xr:uid="{00000000-0005-0000-0000-000090010000}"/>
    <cellStyle name="40% - Énfasis5 4" xfId="404" xr:uid="{00000000-0005-0000-0000-000091010000}"/>
    <cellStyle name="40% - Énfasis5 5" xfId="405" xr:uid="{00000000-0005-0000-0000-000092010000}"/>
    <cellStyle name="40% - Énfasis5 6" xfId="406" xr:uid="{00000000-0005-0000-0000-000093010000}"/>
    <cellStyle name="40% - Énfasis5 7" xfId="407" xr:uid="{00000000-0005-0000-0000-000094010000}"/>
    <cellStyle name="40% - Énfasis5 8" xfId="408" xr:uid="{00000000-0005-0000-0000-000095010000}"/>
    <cellStyle name="40% - Énfasis5 9" xfId="409" xr:uid="{00000000-0005-0000-0000-000096010000}"/>
    <cellStyle name="40% - Énfasis5 9 10" xfId="410" xr:uid="{00000000-0005-0000-0000-000097010000}"/>
    <cellStyle name="40% - Énfasis5 9 11" xfId="411" xr:uid="{00000000-0005-0000-0000-000098010000}"/>
    <cellStyle name="40% - Énfasis5 9 12" xfId="412" xr:uid="{00000000-0005-0000-0000-000099010000}"/>
    <cellStyle name="40% - Énfasis5 9 13" xfId="413" xr:uid="{00000000-0005-0000-0000-00009A010000}"/>
    <cellStyle name="40% - Énfasis5 9 14" xfId="414" xr:uid="{00000000-0005-0000-0000-00009B010000}"/>
    <cellStyle name="40% - Énfasis5 9 15" xfId="415" xr:uid="{00000000-0005-0000-0000-00009C010000}"/>
    <cellStyle name="40% - Énfasis5 9 16" xfId="416" xr:uid="{00000000-0005-0000-0000-00009D010000}"/>
    <cellStyle name="40% - Énfasis5 9 17" xfId="417" xr:uid="{00000000-0005-0000-0000-00009E010000}"/>
    <cellStyle name="40% - Énfasis5 9 18" xfId="418" xr:uid="{00000000-0005-0000-0000-00009F010000}"/>
    <cellStyle name="40% - Énfasis5 9 19" xfId="419" xr:uid="{00000000-0005-0000-0000-0000A0010000}"/>
    <cellStyle name="40% - Énfasis5 9 2" xfId="420" xr:uid="{00000000-0005-0000-0000-0000A1010000}"/>
    <cellStyle name="40% - Énfasis5 9 20" xfId="421" xr:uid="{00000000-0005-0000-0000-0000A2010000}"/>
    <cellStyle name="40% - Énfasis5 9 21" xfId="422" xr:uid="{00000000-0005-0000-0000-0000A3010000}"/>
    <cellStyle name="40% - Énfasis5 9 22" xfId="423" xr:uid="{00000000-0005-0000-0000-0000A4010000}"/>
    <cellStyle name="40% - Énfasis5 9 3" xfId="424" xr:uid="{00000000-0005-0000-0000-0000A5010000}"/>
    <cellStyle name="40% - Énfasis5 9 4" xfId="425" xr:uid="{00000000-0005-0000-0000-0000A6010000}"/>
    <cellStyle name="40% - Énfasis5 9 5" xfId="426" xr:uid="{00000000-0005-0000-0000-0000A7010000}"/>
    <cellStyle name="40% - Énfasis5 9 6" xfId="427" xr:uid="{00000000-0005-0000-0000-0000A8010000}"/>
    <cellStyle name="40% - Énfasis5 9 7" xfId="428" xr:uid="{00000000-0005-0000-0000-0000A9010000}"/>
    <cellStyle name="40% - Énfasis5 9 8" xfId="429" xr:uid="{00000000-0005-0000-0000-0000AA010000}"/>
    <cellStyle name="40% - Énfasis5 9 9" xfId="430" xr:uid="{00000000-0005-0000-0000-0000AB010000}"/>
    <cellStyle name="40% - Énfasis6 10" xfId="431" xr:uid="{00000000-0005-0000-0000-0000AC010000}"/>
    <cellStyle name="40% - Énfasis6 11" xfId="432" xr:uid="{00000000-0005-0000-0000-0000AD010000}"/>
    <cellStyle name="40% - Énfasis6 12" xfId="433" xr:uid="{00000000-0005-0000-0000-0000AE010000}"/>
    <cellStyle name="40% - Énfasis6 13" xfId="434" xr:uid="{00000000-0005-0000-0000-0000AF010000}"/>
    <cellStyle name="40% - Énfasis6 14" xfId="435" xr:uid="{00000000-0005-0000-0000-0000B0010000}"/>
    <cellStyle name="40% - Énfasis6 15" xfId="436" xr:uid="{00000000-0005-0000-0000-0000B1010000}"/>
    <cellStyle name="40% - Énfasis6 16" xfId="437" xr:uid="{00000000-0005-0000-0000-0000B2010000}"/>
    <cellStyle name="40% - Énfasis6 17" xfId="438" xr:uid="{00000000-0005-0000-0000-0000B3010000}"/>
    <cellStyle name="40% - Énfasis6 18" xfId="439" xr:uid="{00000000-0005-0000-0000-0000B4010000}"/>
    <cellStyle name="40% - Énfasis6 2" xfId="440" xr:uid="{00000000-0005-0000-0000-0000B5010000}"/>
    <cellStyle name="40% - Énfasis6 3" xfId="441" xr:uid="{00000000-0005-0000-0000-0000B6010000}"/>
    <cellStyle name="40% - Énfasis6 4" xfId="442" xr:uid="{00000000-0005-0000-0000-0000B7010000}"/>
    <cellStyle name="40% - Énfasis6 5" xfId="443" xr:uid="{00000000-0005-0000-0000-0000B8010000}"/>
    <cellStyle name="40% - Énfasis6 6" xfId="444" xr:uid="{00000000-0005-0000-0000-0000B9010000}"/>
    <cellStyle name="40% - Énfasis6 7" xfId="445" xr:uid="{00000000-0005-0000-0000-0000BA010000}"/>
    <cellStyle name="40% - Énfasis6 8" xfId="446" xr:uid="{00000000-0005-0000-0000-0000BB010000}"/>
    <cellStyle name="40% - Énfasis6 9" xfId="447" xr:uid="{00000000-0005-0000-0000-0000BC010000}"/>
    <cellStyle name="40% - Énfasis6 9 10" xfId="448" xr:uid="{00000000-0005-0000-0000-0000BD010000}"/>
    <cellStyle name="40% - Énfasis6 9 11" xfId="449" xr:uid="{00000000-0005-0000-0000-0000BE010000}"/>
    <cellStyle name="40% - Énfasis6 9 12" xfId="450" xr:uid="{00000000-0005-0000-0000-0000BF010000}"/>
    <cellStyle name="40% - Énfasis6 9 13" xfId="451" xr:uid="{00000000-0005-0000-0000-0000C0010000}"/>
    <cellStyle name="40% - Énfasis6 9 14" xfId="452" xr:uid="{00000000-0005-0000-0000-0000C1010000}"/>
    <cellStyle name="40% - Énfasis6 9 15" xfId="453" xr:uid="{00000000-0005-0000-0000-0000C2010000}"/>
    <cellStyle name="40% - Énfasis6 9 16" xfId="454" xr:uid="{00000000-0005-0000-0000-0000C3010000}"/>
    <cellStyle name="40% - Énfasis6 9 17" xfId="455" xr:uid="{00000000-0005-0000-0000-0000C4010000}"/>
    <cellStyle name="40% - Énfasis6 9 18" xfId="456" xr:uid="{00000000-0005-0000-0000-0000C5010000}"/>
    <cellStyle name="40% - Énfasis6 9 19" xfId="457" xr:uid="{00000000-0005-0000-0000-0000C6010000}"/>
    <cellStyle name="40% - Énfasis6 9 2" xfId="458" xr:uid="{00000000-0005-0000-0000-0000C7010000}"/>
    <cellStyle name="40% - Énfasis6 9 20" xfId="459" xr:uid="{00000000-0005-0000-0000-0000C8010000}"/>
    <cellStyle name="40% - Énfasis6 9 21" xfId="460" xr:uid="{00000000-0005-0000-0000-0000C9010000}"/>
    <cellStyle name="40% - Énfasis6 9 22" xfId="461" xr:uid="{00000000-0005-0000-0000-0000CA010000}"/>
    <cellStyle name="40% - Énfasis6 9 3" xfId="462" xr:uid="{00000000-0005-0000-0000-0000CB010000}"/>
    <cellStyle name="40% - Énfasis6 9 4" xfId="463" xr:uid="{00000000-0005-0000-0000-0000CC010000}"/>
    <cellStyle name="40% - Énfasis6 9 5" xfId="464" xr:uid="{00000000-0005-0000-0000-0000CD010000}"/>
    <cellStyle name="40% - Énfasis6 9 6" xfId="465" xr:uid="{00000000-0005-0000-0000-0000CE010000}"/>
    <cellStyle name="40% - Énfasis6 9 7" xfId="466" xr:uid="{00000000-0005-0000-0000-0000CF010000}"/>
    <cellStyle name="40% - Énfasis6 9 8" xfId="467" xr:uid="{00000000-0005-0000-0000-0000D0010000}"/>
    <cellStyle name="40% - Énfasis6 9 9" xfId="468" xr:uid="{00000000-0005-0000-0000-0000D1010000}"/>
    <cellStyle name="60% - Énfasis1 10" xfId="469" xr:uid="{00000000-0005-0000-0000-0000D2010000}"/>
    <cellStyle name="60% - Énfasis1 11" xfId="470" xr:uid="{00000000-0005-0000-0000-0000D3010000}"/>
    <cellStyle name="60% - Énfasis1 12" xfId="471" xr:uid="{00000000-0005-0000-0000-0000D4010000}"/>
    <cellStyle name="60% - Énfasis1 13" xfId="472" xr:uid="{00000000-0005-0000-0000-0000D5010000}"/>
    <cellStyle name="60% - Énfasis1 14" xfId="473" xr:uid="{00000000-0005-0000-0000-0000D6010000}"/>
    <cellStyle name="60% - Énfasis1 15" xfId="474" xr:uid="{00000000-0005-0000-0000-0000D7010000}"/>
    <cellStyle name="60% - Énfasis1 16" xfId="475" xr:uid="{00000000-0005-0000-0000-0000D8010000}"/>
    <cellStyle name="60% - Énfasis1 17" xfId="476" xr:uid="{00000000-0005-0000-0000-0000D9010000}"/>
    <cellStyle name="60% - Énfasis1 18" xfId="477" xr:uid="{00000000-0005-0000-0000-0000DA010000}"/>
    <cellStyle name="60% - Énfasis1 2" xfId="478" xr:uid="{00000000-0005-0000-0000-0000DB010000}"/>
    <cellStyle name="60% - Énfasis1 3" xfId="479" xr:uid="{00000000-0005-0000-0000-0000DC010000}"/>
    <cellStyle name="60% - Énfasis1 4" xfId="480" xr:uid="{00000000-0005-0000-0000-0000DD010000}"/>
    <cellStyle name="60% - Énfasis1 5" xfId="481" xr:uid="{00000000-0005-0000-0000-0000DE010000}"/>
    <cellStyle name="60% - Énfasis1 6" xfId="482" xr:uid="{00000000-0005-0000-0000-0000DF010000}"/>
    <cellStyle name="60% - Énfasis1 7" xfId="483" xr:uid="{00000000-0005-0000-0000-0000E0010000}"/>
    <cellStyle name="60% - Énfasis1 8" xfId="484" xr:uid="{00000000-0005-0000-0000-0000E1010000}"/>
    <cellStyle name="60% - Énfasis1 9" xfId="485" xr:uid="{00000000-0005-0000-0000-0000E2010000}"/>
    <cellStyle name="60% - Énfasis1 9 10" xfId="486" xr:uid="{00000000-0005-0000-0000-0000E3010000}"/>
    <cellStyle name="60% - Énfasis1 9 11" xfId="487" xr:uid="{00000000-0005-0000-0000-0000E4010000}"/>
    <cellStyle name="60% - Énfasis1 9 12" xfId="488" xr:uid="{00000000-0005-0000-0000-0000E5010000}"/>
    <cellStyle name="60% - Énfasis1 9 13" xfId="489" xr:uid="{00000000-0005-0000-0000-0000E6010000}"/>
    <cellStyle name="60% - Énfasis1 9 14" xfId="490" xr:uid="{00000000-0005-0000-0000-0000E7010000}"/>
    <cellStyle name="60% - Énfasis1 9 15" xfId="491" xr:uid="{00000000-0005-0000-0000-0000E8010000}"/>
    <cellStyle name="60% - Énfasis1 9 16" xfId="492" xr:uid="{00000000-0005-0000-0000-0000E9010000}"/>
    <cellStyle name="60% - Énfasis1 9 17" xfId="493" xr:uid="{00000000-0005-0000-0000-0000EA010000}"/>
    <cellStyle name="60% - Énfasis1 9 18" xfId="494" xr:uid="{00000000-0005-0000-0000-0000EB010000}"/>
    <cellStyle name="60% - Énfasis1 9 19" xfId="495" xr:uid="{00000000-0005-0000-0000-0000EC010000}"/>
    <cellStyle name="60% - Énfasis1 9 2" xfId="496" xr:uid="{00000000-0005-0000-0000-0000ED010000}"/>
    <cellStyle name="60% - Énfasis1 9 20" xfId="497" xr:uid="{00000000-0005-0000-0000-0000EE010000}"/>
    <cellStyle name="60% - Énfasis1 9 21" xfId="498" xr:uid="{00000000-0005-0000-0000-0000EF010000}"/>
    <cellStyle name="60% - Énfasis1 9 22" xfId="499" xr:uid="{00000000-0005-0000-0000-0000F0010000}"/>
    <cellStyle name="60% - Énfasis1 9 3" xfId="500" xr:uid="{00000000-0005-0000-0000-0000F1010000}"/>
    <cellStyle name="60% - Énfasis1 9 4" xfId="501" xr:uid="{00000000-0005-0000-0000-0000F2010000}"/>
    <cellStyle name="60% - Énfasis1 9 5" xfId="502" xr:uid="{00000000-0005-0000-0000-0000F3010000}"/>
    <cellStyle name="60% - Énfasis1 9 6" xfId="503" xr:uid="{00000000-0005-0000-0000-0000F4010000}"/>
    <cellStyle name="60% - Énfasis1 9 7" xfId="504" xr:uid="{00000000-0005-0000-0000-0000F5010000}"/>
    <cellStyle name="60% - Énfasis1 9 8" xfId="505" xr:uid="{00000000-0005-0000-0000-0000F6010000}"/>
    <cellStyle name="60% - Énfasis1 9 9" xfId="506" xr:uid="{00000000-0005-0000-0000-0000F7010000}"/>
    <cellStyle name="60% - Énfasis2 10" xfId="507" xr:uid="{00000000-0005-0000-0000-0000F8010000}"/>
    <cellStyle name="60% - Énfasis2 11" xfId="508" xr:uid="{00000000-0005-0000-0000-0000F9010000}"/>
    <cellStyle name="60% - Énfasis2 12" xfId="509" xr:uid="{00000000-0005-0000-0000-0000FA010000}"/>
    <cellStyle name="60% - Énfasis2 13" xfId="510" xr:uid="{00000000-0005-0000-0000-0000FB010000}"/>
    <cellStyle name="60% - Énfasis2 14" xfId="511" xr:uid="{00000000-0005-0000-0000-0000FC010000}"/>
    <cellStyle name="60% - Énfasis2 15" xfId="512" xr:uid="{00000000-0005-0000-0000-0000FD010000}"/>
    <cellStyle name="60% - Énfasis2 16" xfId="513" xr:uid="{00000000-0005-0000-0000-0000FE010000}"/>
    <cellStyle name="60% - Énfasis2 17" xfId="514" xr:uid="{00000000-0005-0000-0000-0000FF010000}"/>
    <cellStyle name="60% - Énfasis2 18" xfId="515" xr:uid="{00000000-0005-0000-0000-000000020000}"/>
    <cellStyle name="60% - Énfasis2 2" xfId="516" xr:uid="{00000000-0005-0000-0000-000001020000}"/>
    <cellStyle name="60% - Énfasis2 3" xfId="517" xr:uid="{00000000-0005-0000-0000-000002020000}"/>
    <cellStyle name="60% - Énfasis2 4" xfId="518" xr:uid="{00000000-0005-0000-0000-000003020000}"/>
    <cellStyle name="60% - Énfasis2 5" xfId="519" xr:uid="{00000000-0005-0000-0000-000004020000}"/>
    <cellStyle name="60% - Énfasis2 6" xfId="520" xr:uid="{00000000-0005-0000-0000-000005020000}"/>
    <cellStyle name="60% - Énfasis2 7" xfId="521" xr:uid="{00000000-0005-0000-0000-000006020000}"/>
    <cellStyle name="60% - Énfasis2 8" xfId="522" xr:uid="{00000000-0005-0000-0000-000007020000}"/>
    <cellStyle name="60% - Énfasis2 9" xfId="523" xr:uid="{00000000-0005-0000-0000-000008020000}"/>
    <cellStyle name="60% - Énfasis2 9 10" xfId="524" xr:uid="{00000000-0005-0000-0000-000009020000}"/>
    <cellStyle name="60% - Énfasis2 9 11" xfId="525" xr:uid="{00000000-0005-0000-0000-00000A020000}"/>
    <cellStyle name="60% - Énfasis2 9 12" xfId="526" xr:uid="{00000000-0005-0000-0000-00000B020000}"/>
    <cellStyle name="60% - Énfasis2 9 13" xfId="527" xr:uid="{00000000-0005-0000-0000-00000C020000}"/>
    <cellStyle name="60% - Énfasis2 9 14" xfId="528" xr:uid="{00000000-0005-0000-0000-00000D020000}"/>
    <cellStyle name="60% - Énfasis2 9 15" xfId="529" xr:uid="{00000000-0005-0000-0000-00000E020000}"/>
    <cellStyle name="60% - Énfasis2 9 16" xfId="530" xr:uid="{00000000-0005-0000-0000-00000F020000}"/>
    <cellStyle name="60% - Énfasis2 9 17" xfId="531" xr:uid="{00000000-0005-0000-0000-000010020000}"/>
    <cellStyle name="60% - Énfasis2 9 18" xfId="532" xr:uid="{00000000-0005-0000-0000-000011020000}"/>
    <cellStyle name="60% - Énfasis2 9 19" xfId="533" xr:uid="{00000000-0005-0000-0000-000012020000}"/>
    <cellStyle name="60% - Énfasis2 9 2" xfId="534" xr:uid="{00000000-0005-0000-0000-000013020000}"/>
    <cellStyle name="60% - Énfasis2 9 20" xfId="535" xr:uid="{00000000-0005-0000-0000-000014020000}"/>
    <cellStyle name="60% - Énfasis2 9 21" xfId="536" xr:uid="{00000000-0005-0000-0000-000015020000}"/>
    <cellStyle name="60% - Énfasis2 9 22" xfId="537" xr:uid="{00000000-0005-0000-0000-000016020000}"/>
    <cellStyle name="60% - Énfasis2 9 3" xfId="538" xr:uid="{00000000-0005-0000-0000-000017020000}"/>
    <cellStyle name="60% - Énfasis2 9 4" xfId="539" xr:uid="{00000000-0005-0000-0000-000018020000}"/>
    <cellStyle name="60% - Énfasis2 9 5" xfId="540" xr:uid="{00000000-0005-0000-0000-000019020000}"/>
    <cellStyle name="60% - Énfasis2 9 6" xfId="541" xr:uid="{00000000-0005-0000-0000-00001A020000}"/>
    <cellStyle name="60% - Énfasis2 9 7" xfId="542" xr:uid="{00000000-0005-0000-0000-00001B020000}"/>
    <cellStyle name="60% - Énfasis2 9 8" xfId="543" xr:uid="{00000000-0005-0000-0000-00001C020000}"/>
    <cellStyle name="60% - Énfasis2 9 9" xfId="544" xr:uid="{00000000-0005-0000-0000-00001D020000}"/>
    <cellStyle name="60% - Énfasis3 10" xfId="545" xr:uid="{00000000-0005-0000-0000-00001E020000}"/>
    <cellStyle name="60% - Énfasis3 11" xfId="546" xr:uid="{00000000-0005-0000-0000-00001F020000}"/>
    <cellStyle name="60% - Énfasis3 12" xfId="547" xr:uid="{00000000-0005-0000-0000-000020020000}"/>
    <cellStyle name="60% - Énfasis3 13" xfId="548" xr:uid="{00000000-0005-0000-0000-000021020000}"/>
    <cellStyle name="60% - Énfasis3 14" xfId="549" xr:uid="{00000000-0005-0000-0000-000022020000}"/>
    <cellStyle name="60% - Énfasis3 15" xfId="550" xr:uid="{00000000-0005-0000-0000-000023020000}"/>
    <cellStyle name="60% - Énfasis3 16" xfId="551" xr:uid="{00000000-0005-0000-0000-000024020000}"/>
    <cellStyle name="60% - Énfasis3 17" xfId="552" xr:uid="{00000000-0005-0000-0000-000025020000}"/>
    <cellStyle name="60% - Énfasis3 18" xfId="553" xr:uid="{00000000-0005-0000-0000-000026020000}"/>
    <cellStyle name="60% - Énfasis3 19" xfId="554" xr:uid="{00000000-0005-0000-0000-000027020000}"/>
    <cellStyle name="60% - Énfasis3 2" xfId="555" xr:uid="{00000000-0005-0000-0000-000028020000}"/>
    <cellStyle name="60% - Énfasis3 20" xfId="556" xr:uid="{00000000-0005-0000-0000-000029020000}"/>
    <cellStyle name="60% - Énfasis3 3" xfId="557" xr:uid="{00000000-0005-0000-0000-00002A020000}"/>
    <cellStyle name="60% - Énfasis3 4" xfId="558" xr:uid="{00000000-0005-0000-0000-00002B020000}"/>
    <cellStyle name="60% - Énfasis3 5" xfId="559" xr:uid="{00000000-0005-0000-0000-00002C020000}"/>
    <cellStyle name="60% - Énfasis3 6" xfId="560" xr:uid="{00000000-0005-0000-0000-00002D020000}"/>
    <cellStyle name="60% - Énfasis3 7" xfId="561" xr:uid="{00000000-0005-0000-0000-00002E020000}"/>
    <cellStyle name="60% - Énfasis3 8" xfId="562" xr:uid="{00000000-0005-0000-0000-00002F020000}"/>
    <cellStyle name="60% - Énfasis3 9" xfId="563" xr:uid="{00000000-0005-0000-0000-000030020000}"/>
    <cellStyle name="60% - Énfasis3 9 10" xfId="564" xr:uid="{00000000-0005-0000-0000-000031020000}"/>
    <cellStyle name="60% - Énfasis3 9 11" xfId="565" xr:uid="{00000000-0005-0000-0000-000032020000}"/>
    <cellStyle name="60% - Énfasis3 9 12" xfId="566" xr:uid="{00000000-0005-0000-0000-000033020000}"/>
    <cellStyle name="60% - Énfasis3 9 13" xfId="567" xr:uid="{00000000-0005-0000-0000-000034020000}"/>
    <cellStyle name="60% - Énfasis3 9 14" xfId="568" xr:uid="{00000000-0005-0000-0000-000035020000}"/>
    <cellStyle name="60% - Énfasis3 9 15" xfId="569" xr:uid="{00000000-0005-0000-0000-000036020000}"/>
    <cellStyle name="60% - Énfasis3 9 16" xfId="570" xr:uid="{00000000-0005-0000-0000-000037020000}"/>
    <cellStyle name="60% - Énfasis3 9 17" xfId="571" xr:uid="{00000000-0005-0000-0000-000038020000}"/>
    <cellStyle name="60% - Énfasis3 9 18" xfId="572" xr:uid="{00000000-0005-0000-0000-000039020000}"/>
    <cellStyle name="60% - Énfasis3 9 19" xfId="573" xr:uid="{00000000-0005-0000-0000-00003A020000}"/>
    <cellStyle name="60% - Énfasis3 9 2" xfId="574" xr:uid="{00000000-0005-0000-0000-00003B020000}"/>
    <cellStyle name="60% - Énfasis3 9 20" xfId="575" xr:uid="{00000000-0005-0000-0000-00003C020000}"/>
    <cellStyle name="60% - Énfasis3 9 21" xfId="576" xr:uid="{00000000-0005-0000-0000-00003D020000}"/>
    <cellStyle name="60% - Énfasis3 9 22" xfId="577" xr:uid="{00000000-0005-0000-0000-00003E020000}"/>
    <cellStyle name="60% - Énfasis3 9 3" xfId="578" xr:uid="{00000000-0005-0000-0000-00003F020000}"/>
    <cellStyle name="60% - Énfasis3 9 4" xfId="579" xr:uid="{00000000-0005-0000-0000-000040020000}"/>
    <cellStyle name="60% - Énfasis3 9 5" xfId="580" xr:uid="{00000000-0005-0000-0000-000041020000}"/>
    <cellStyle name="60% - Énfasis3 9 6" xfId="581" xr:uid="{00000000-0005-0000-0000-000042020000}"/>
    <cellStyle name="60% - Énfasis3 9 7" xfId="582" xr:uid="{00000000-0005-0000-0000-000043020000}"/>
    <cellStyle name="60% - Énfasis3 9 8" xfId="583" xr:uid="{00000000-0005-0000-0000-000044020000}"/>
    <cellStyle name="60% - Énfasis3 9 9" xfId="584" xr:uid="{00000000-0005-0000-0000-000045020000}"/>
    <cellStyle name="60% - Énfasis4 10" xfId="585" xr:uid="{00000000-0005-0000-0000-000046020000}"/>
    <cellStyle name="60% - Énfasis4 11" xfId="586" xr:uid="{00000000-0005-0000-0000-000047020000}"/>
    <cellStyle name="60% - Énfasis4 12" xfId="587" xr:uid="{00000000-0005-0000-0000-000048020000}"/>
    <cellStyle name="60% - Énfasis4 13" xfId="588" xr:uid="{00000000-0005-0000-0000-000049020000}"/>
    <cellStyle name="60% - Énfasis4 14" xfId="589" xr:uid="{00000000-0005-0000-0000-00004A020000}"/>
    <cellStyle name="60% - Énfasis4 15" xfId="590" xr:uid="{00000000-0005-0000-0000-00004B020000}"/>
    <cellStyle name="60% - Énfasis4 16" xfId="591" xr:uid="{00000000-0005-0000-0000-00004C020000}"/>
    <cellStyle name="60% - Énfasis4 17" xfId="592" xr:uid="{00000000-0005-0000-0000-00004D020000}"/>
    <cellStyle name="60% - Énfasis4 18" xfId="593" xr:uid="{00000000-0005-0000-0000-00004E020000}"/>
    <cellStyle name="60% - Énfasis4 19" xfId="594" xr:uid="{00000000-0005-0000-0000-00004F020000}"/>
    <cellStyle name="60% - Énfasis4 2" xfId="595" xr:uid="{00000000-0005-0000-0000-000050020000}"/>
    <cellStyle name="60% - Énfasis4 20" xfId="596" xr:uid="{00000000-0005-0000-0000-000051020000}"/>
    <cellStyle name="60% - Énfasis4 3" xfId="597" xr:uid="{00000000-0005-0000-0000-000052020000}"/>
    <cellStyle name="60% - Énfasis4 4" xfId="598" xr:uid="{00000000-0005-0000-0000-000053020000}"/>
    <cellStyle name="60% - Énfasis4 5" xfId="599" xr:uid="{00000000-0005-0000-0000-000054020000}"/>
    <cellStyle name="60% - Énfasis4 6" xfId="600" xr:uid="{00000000-0005-0000-0000-000055020000}"/>
    <cellStyle name="60% - Énfasis4 7" xfId="601" xr:uid="{00000000-0005-0000-0000-000056020000}"/>
    <cellStyle name="60% - Énfasis4 8" xfId="602" xr:uid="{00000000-0005-0000-0000-000057020000}"/>
    <cellStyle name="60% - Énfasis4 9" xfId="603" xr:uid="{00000000-0005-0000-0000-000058020000}"/>
    <cellStyle name="60% - Énfasis4 9 10" xfId="604" xr:uid="{00000000-0005-0000-0000-000059020000}"/>
    <cellStyle name="60% - Énfasis4 9 11" xfId="605" xr:uid="{00000000-0005-0000-0000-00005A020000}"/>
    <cellStyle name="60% - Énfasis4 9 12" xfId="606" xr:uid="{00000000-0005-0000-0000-00005B020000}"/>
    <cellStyle name="60% - Énfasis4 9 13" xfId="607" xr:uid="{00000000-0005-0000-0000-00005C020000}"/>
    <cellStyle name="60% - Énfasis4 9 14" xfId="608" xr:uid="{00000000-0005-0000-0000-00005D020000}"/>
    <cellStyle name="60% - Énfasis4 9 15" xfId="609" xr:uid="{00000000-0005-0000-0000-00005E020000}"/>
    <cellStyle name="60% - Énfasis4 9 16" xfId="610" xr:uid="{00000000-0005-0000-0000-00005F020000}"/>
    <cellStyle name="60% - Énfasis4 9 17" xfId="611" xr:uid="{00000000-0005-0000-0000-000060020000}"/>
    <cellStyle name="60% - Énfasis4 9 18" xfId="612" xr:uid="{00000000-0005-0000-0000-000061020000}"/>
    <cellStyle name="60% - Énfasis4 9 19" xfId="613" xr:uid="{00000000-0005-0000-0000-000062020000}"/>
    <cellStyle name="60% - Énfasis4 9 2" xfId="614" xr:uid="{00000000-0005-0000-0000-000063020000}"/>
    <cellStyle name="60% - Énfasis4 9 20" xfId="615" xr:uid="{00000000-0005-0000-0000-000064020000}"/>
    <cellStyle name="60% - Énfasis4 9 21" xfId="616" xr:uid="{00000000-0005-0000-0000-000065020000}"/>
    <cellStyle name="60% - Énfasis4 9 22" xfId="617" xr:uid="{00000000-0005-0000-0000-000066020000}"/>
    <cellStyle name="60% - Énfasis4 9 3" xfId="618" xr:uid="{00000000-0005-0000-0000-000067020000}"/>
    <cellStyle name="60% - Énfasis4 9 4" xfId="619" xr:uid="{00000000-0005-0000-0000-000068020000}"/>
    <cellStyle name="60% - Énfasis4 9 5" xfId="620" xr:uid="{00000000-0005-0000-0000-000069020000}"/>
    <cellStyle name="60% - Énfasis4 9 6" xfId="621" xr:uid="{00000000-0005-0000-0000-00006A020000}"/>
    <cellStyle name="60% - Énfasis4 9 7" xfId="622" xr:uid="{00000000-0005-0000-0000-00006B020000}"/>
    <cellStyle name="60% - Énfasis4 9 8" xfId="623" xr:uid="{00000000-0005-0000-0000-00006C020000}"/>
    <cellStyle name="60% - Énfasis4 9 9" xfId="624" xr:uid="{00000000-0005-0000-0000-00006D020000}"/>
    <cellStyle name="60% - Énfasis5 10" xfId="625" xr:uid="{00000000-0005-0000-0000-00006E020000}"/>
    <cellStyle name="60% - Énfasis5 11" xfId="626" xr:uid="{00000000-0005-0000-0000-00006F020000}"/>
    <cellStyle name="60% - Énfasis5 12" xfId="627" xr:uid="{00000000-0005-0000-0000-000070020000}"/>
    <cellStyle name="60% - Énfasis5 13" xfId="628" xr:uid="{00000000-0005-0000-0000-000071020000}"/>
    <cellStyle name="60% - Énfasis5 14" xfId="629" xr:uid="{00000000-0005-0000-0000-000072020000}"/>
    <cellStyle name="60% - Énfasis5 15" xfId="630" xr:uid="{00000000-0005-0000-0000-000073020000}"/>
    <cellStyle name="60% - Énfasis5 16" xfId="631" xr:uid="{00000000-0005-0000-0000-000074020000}"/>
    <cellStyle name="60% - Énfasis5 17" xfId="632" xr:uid="{00000000-0005-0000-0000-000075020000}"/>
    <cellStyle name="60% - Énfasis5 18" xfId="633" xr:uid="{00000000-0005-0000-0000-000076020000}"/>
    <cellStyle name="60% - Énfasis5 2" xfId="634" xr:uid="{00000000-0005-0000-0000-000077020000}"/>
    <cellStyle name="60% - Énfasis5 3" xfId="635" xr:uid="{00000000-0005-0000-0000-000078020000}"/>
    <cellStyle name="60% - Énfasis5 4" xfId="636" xr:uid="{00000000-0005-0000-0000-000079020000}"/>
    <cellStyle name="60% - Énfasis5 5" xfId="637" xr:uid="{00000000-0005-0000-0000-00007A020000}"/>
    <cellStyle name="60% - Énfasis5 6" xfId="638" xr:uid="{00000000-0005-0000-0000-00007B020000}"/>
    <cellStyle name="60% - Énfasis5 7" xfId="639" xr:uid="{00000000-0005-0000-0000-00007C020000}"/>
    <cellStyle name="60% - Énfasis5 8" xfId="640" xr:uid="{00000000-0005-0000-0000-00007D020000}"/>
    <cellStyle name="60% - Énfasis5 9" xfId="641" xr:uid="{00000000-0005-0000-0000-00007E020000}"/>
    <cellStyle name="60% - Énfasis5 9 10" xfId="642" xr:uid="{00000000-0005-0000-0000-00007F020000}"/>
    <cellStyle name="60% - Énfasis5 9 11" xfId="643" xr:uid="{00000000-0005-0000-0000-000080020000}"/>
    <cellStyle name="60% - Énfasis5 9 12" xfId="644" xr:uid="{00000000-0005-0000-0000-000081020000}"/>
    <cellStyle name="60% - Énfasis5 9 13" xfId="645" xr:uid="{00000000-0005-0000-0000-000082020000}"/>
    <cellStyle name="60% - Énfasis5 9 14" xfId="646" xr:uid="{00000000-0005-0000-0000-000083020000}"/>
    <cellStyle name="60% - Énfasis5 9 15" xfId="647" xr:uid="{00000000-0005-0000-0000-000084020000}"/>
    <cellStyle name="60% - Énfasis5 9 16" xfId="648" xr:uid="{00000000-0005-0000-0000-000085020000}"/>
    <cellStyle name="60% - Énfasis5 9 17" xfId="649" xr:uid="{00000000-0005-0000-0000-000086020000}"/>
    <cellStyle name="60% - Énfasis5 9 18" xfId="650" xr:uid="{00000000-0005-0000-0000-000087020000}"/>
    <cellStyle name="60% - Énfasis5 9 19" xfId="651" xr:uid="{00000000-0005-0000-0000-000088020000}"/>
    <cellStyle name="60% - Énfasis5 9 2" xfId="652" xr:uid="{00000000-0005-0000-0000-000089020000}"/>
    <cellStyle name="60% - Énfasis5 9 20" xfId="653" xr:uid="{00000000-0005-0000-0000-00008A020000}"/>
    <cellStyle name="60% - Énfasis5 9 21" xfId="654" xr:uid="{00000000-0005-0000-0000-00008B020000}"/>
    <cellStyle name="60% - Énfasis5 9 22" xfId="655" xr:uid="{00000000-0005-0000-0000-00008C020000}"/>
    <cellStyle name="60% - Énfasis5 9 3" xfId="656" xr:uid="{00000000-0005-0000-0000-00008D020000}"/>
    <cellStyle name="60% - Énfasis5 9 4" xfId="657" xr:uid="{00000000-0005-0000-0000-00008E020000}"/>
    <cellStyle name="60% - Énfasis5 9 5" xfId="658" xr:uid="{00000000-0005-0000-0000-00008F020000}"/>
    <cellStyle name="60% - Énfasis5 9 6" xfId="659" xr:uid="{00000000-0005-0000-0000-000090020000}"/>
    <cellStyle name="60% - Énfasis5 9 7" xfId="660" xr:uid="{00000000-0005-0000-0000-000091020000}"/>
    <cellStyle name="60% - Énfasis5 9 8" xfId="661" xr:uid="{00000000-0005-0000-0000-000092020000}"/>
    <cellStyle name="60% - Énfasis5 9 9" xfId="662" xr:uid="{00000000-0005-0000-0000-000093020000}"/>
    <cellStyle name="60% - Énfasis6 10" xfId="663" xr:uid="{00000000-0005-0000-0000-000094020000}"/>
    <cellStyle name="60% - Énfasis6 11" xfId="664" xr:uid="{00000000-0005-0000-0000-000095020000}"/>
    <cellStyle name="60% - Énfasis6 12" xfId="665" xr:uid="{00000000-0005-0000-0000-000096020000}"/>
    <cellStyle name="60% - Énfasis6 13" xfId="666" xr:uid="{00000000-0005-0000-0000-000097020000}"/>
    <cellStyle name="60% - Énfasis6 14" xfId="667" xr:uid="{00000000-0005-0000-0000-000098020000}"/>
    <cellStyle name="60% - Énfasis6 15" xfId="668" xr:uid="{00000000-0005-0000-0000-000099020000}"/>
    <cellStyle name="60% - Énfasis6 16" xfId="669" xr:uid="{00000000-0005-0000-0000-00009A020000}"/>
    <cellStyle name="60% - Énfasis6 17" xfId="670" xr:uid="{00000000-0005-0000-0000-00009B020000}"/>
    <cellStyle name="60% - Énfasis6 18" xfId="671" xr:uid="{00000000-0005-0000-0000-00009C020000}"/>
    <cellStyle name="60% - Énfasis6 19" xfId="672" xr:uid="{00000000-0005-0000-0000-00009D020000}"/>
    <cellStyle name="60% - Énfasis6 2" xfId="673" xr:uid="{00000000-0005-0000-0000-00009E020000}"/>
    <cellStyle name="60% - Énfasis6 20" xfId="674" xr:uid="{00000000-0005-0000-0000-00009F020000}"/>
    <cellStyle name="60% - Énfasis6 3" xfId="675" xr:uid="{00000000-0005-0000-0000-0000A0020000}"/>
    <cellStyle name="60% - Énfasis6 4" xfId="676" xr:uid="{00000000-0005-0000-0000-0000A1020000}"/>
    <cellStyle name="60% - Énfasis6 5" xfId="677" xr:uid="{00000000-0005-0000-0000-0000A2020000}"/>
    <cellStyle name="60% - Énfasis6 6" xfId="678" xr:uid="{00000000-0005-0000-0000-0000A3020000}"/>
    <cellStyle name="60% - Énfasis6 7" xfId="679" xr:uid="{00000000-0005-0000-0000-0000A4020000}"/>
    <cellStyle name="60% - Énfasis6 8" xfId="680" xr:uid="{00000000-0005-0000-0000-0000A5020000}"/>
    <cellStyle name="60% - Énfasis6 9" xfId="681" xr:uid="{00000000-0005-0000-0000-0000A6020000}"/>
    <cellStyle name="60% - Énfasis6 9 10" xfId="682" xr:uid="{00000000-0005-0000-0000-0000A7020000}"/>
    <cellStyle name="60% - Énfasis6 9 11" xfId="683" xr:uid="{00000000-0005-0000-0000-0000A8020000}"/>
    <cellStyle name="60% - Énfasis6 9 12" xfId="684" xr:uid="{00000000-0005-0000-0000-0000A9020000}"/>
    <cellStyle name="60% - Énfasis6 9 13" xfId="685" xr:uid="{00000000-0005-0000-0000-0000AA020000}"/>
    <cellStyle name="60% - Énfasis6 9 14" xfId="686" xr:uid="{00000000-0005-0000-0000-0000AB020000}"/>
    <cellStyle name="60% - Énfasis6 9 15" xfId="687" xr:uid="{00000000-0005-0000-0000-0000AC020000}"/>
    <cellStyle name="60% - Énfasis6 9 16" xfId="688" xr:uid="{00000000-0005-0000-0000-0000AD020000}"/>
    <cellStyle name="60% - Énfasis6 9 17" xfId="689" xr:uid="{00000000-0005-0000-0000-0000AE020000}"/>
    <cellStyle name="60% - Énfasis6 9 18" xfId="690" xr:uid="{00000000-0005-0000-0000-0000AF020000}"/>
    <cellStyle name="60% - Énfasis6 9 19" xfId="691" xr:uid="{00000000-0005-0000-0000-0000B0020000}"/>
    <cellStyle name="60% - Énfasis6 9 2" xfId="692" xr:uid="{00000000-0005-0000-0000-0000B1020000}"/>
    <cellStyle name="60% - Énfasis6 9 20" xfId="693" xr:uid="{00000000-0005-0000-0000-0000B2020000}"/>
    <cellStyle name="60% - Énfasis6 9 21" xfId="694" xr:uid="{00000000-0005-0000-0000-0000B3020000}"/>
    <cellStyle name="60% - Énfasis6 9 22" xfId="695" xr:uid="{00000000-0005-0000-0000-0000B4020000}"/>
    <cellStyle name="60% - Énfasis6 9 3" xfId="696" xr:uid="{00000000-0005-0000-0000-0000B5020000}"/>
    <cellStyle name="60% - Énfasis6 9 4" xfId="697" xr:uid="{00000000-0005-0000-0000-0000B6020000}"/>
    <cellStyle name="60% - Énfasis6 9 5" xfId="698" xr:uid="{00000000-0005-0000-0000-0000B7020000}"/>
    <cellStyle name="60% - Énfasis6 9 6" xfId="699" xr:uid="{00000000-0005-0000-0000-0000B8020000}"/>
    <cellStyle name="60% - Énfasis6 9 7" xfId="700" xr:uid="{00000000-0005-0000-0000-0000B9020000}"/>
    <cellStyle name="60% - Énfasis6 9 8" xfId="701" xr:uid="{00000000-0005-0000-0000-0000BA020000}"/>
    <cellStyle name="60% - Énfasis6 9 9" xfId="702" xr:uid="{00000000-0005-0000-0000-0000BB020000}"/>
    <cellStyle name="Buena 10" xfId="703" xr:uid="{00000000-0005-0000-0000-0000BC020000}"/>
    <cellStyle name="Buena 11" xfId="704" xr:uid="{00000000-0005-0000-0000-0000BD020000}"/>
    <cellStyle name="Buena 12" xfId="705" xr:uid="{00000000-0005-0000-0000-0000BE020000}"/>
    <cellStyle name="Buena 13" xfId="706" xr:uid="{00000000-0005-0000-0000-0000BF020000}"/>
    <cellStyle name="Buena 14" xfId="707" xr:uid="{00000000-0005-0000-0000-0000C0020000}"/>
    <cellStyle name="Buena 15" xfId="708" xr:uid="{00000000-0005-0000-0000-0000C1020000}"/>
    <cellStyle name="Buena 16" xfId="709" xr:uid="{00000000-0005-0000-0000-0000C2020000}"/>
    <cellStyle name="Buena 17" xfId="710" xr:uid="{00000000-0005-0000-0000-0000C3020000}"/>
    <cellStyle name="Buena 18" xfId="711" xr:uid="{00000000-0005-0000-0000-0000C4020000}"/>
    <cellStyle name="Buena 2" xfId="712" xr:uid="{00000000-0005-0000-0000-0000C5020000}"/>
    <cellStyle name="Buena 3" xfId="713" xr:uid="{00000000-0005-0000-0000-0000C6020000}"/>
    <cellStyle name="Buena 4" xfId="714" xr:uid="{00000000-0005-0000-0000-0000C7020000}"/>
    <cellStyle name="Buena 5" xfId="715" xr:uid="{00000000-0005-0000-0000-0000C8020000}"/>
    <cellStyle name="Buena 6" xfId="716" xr:uid="{00000000-0005-0000-0000-0000C9020000}"/>
    <cellStyle name="Buena 7" xfId="717" xr:uid="{00000000-0005-0000-0000-0000CA020000}"/>
    <cellStyle name="Buena 8" xfId="718" xr:uid="{00000000-0005-0000-0000-0000CB020000}"/>
    <cellStyle name="Buena 9" xfId="719" xr:uid="{00000000-0005-0000-0000-0000CC020000}"/>
    <cellStyle name="Buena 9 10" xfId="720" xr:uid="{00000000-0005-0000-0000-0000CD020000}"/>
    <cellStyle name="Buena 9 11" xfId="721" xr:uid="{00000000-0005-0000-0000-0000CE020000}"/>
    <cellStyle name="Buena 9 12" xfId="722" xr:uid="{00000000-0005-0000-0000-0000CF020000}"/>
    <cellStyle name="Buena 9 13" xfId="723" xr:uid="{00000000-0005-0000-0000-0000D0020000}"/>
    <cellStyle name="Buena 9 14" xfId="724" xr:uid="{00000000-0005-0000-0000-0000D1020000}"/>
    <cellStyle name="Buena 9 15" xfId="725" xr:uid="{00000000-0005-0000-0000-0000D2020000}"/>
    <cellStyle name="Buena 9 16" xfId="726" xr:uid="{00000000-0005-0000-0000-0000D3020000}"/>
    <cellStyle name="Buena 9 17" xfId="727" xr:uid="{00000000-0005-0000-0000-0000D4020000}"/>
    <cellStyle name="Buena 9 18" xfId="728" xr:uid="{00000000-0005-0000-0000-0000D5020000}"/>
    <cellStyle name="Buena 9 19" xfId="729" xr:uid="{00000000-0005-0000-0000-0000D6020000}"/>
    <cellStyle name="Buena 9 2" xfId="730" xr:uid="{00000000-0005-0000-0000-0000D7020000}"/>
    <cellStyle name="Buena 9 20" xfId="731" xr:uid="{00000000-0005-0000-0000-0000D8020000}"/>
    <cellStyle name="Buena 9 21" xfId="732" xr:uid="{00000000-0005-0000-0000-0000D9020000}"/>
    <cellStyle name="Buena 9 22" xfId="733" xr:uid="{00000000-0005-0000-0000-0000DA020000}"/>
    <cellStyle name="Buena 9 3" xfId="734" xr:uid="{00000000-0005-0000-0000-0000DB020000}"/>
    <cellStyle name="Buena 9 4" xfId="735" xr:uid="{00000000-0005-0000-0000-0000DC020000}"/>
    <cellStyle name="Buena 9 5" xfId="736" xr:uid="{00000000-0005-0000-0000-0000DD020000}"/>
    <cellStyle name="Buena 9 6" xfId="737" xr:uid="{00000000-0005-0000-0000-0000DE020000}"/>
    <cellStyle name="Buena 9 7" xfId="738" xr:uid="{00000000-0005-0000-0000-0000DF020000}"/>
    <cellStyle name="Buena 9 8" xfId="739" xr:uid="{00000000-0005-0000-0000-0000E0020000}"/>
    <cellStyle name="Buena 9 9" xfId="740" xr:uid="{00000000-0005-0000-0000-0000E1020000}"/>
    <cellStyle name="Cálculo 10" xfId="819" xr:uid="{00000000-0005-0000-0000-0000E2020000}"/>
    <cellStyle name="Cálculo 11" xfId="820" xr:uid="{00000000-0005-0000-0000-0000E3020000}"/>
    <cellStyle name="Cálculo 12" xfId="821" xr:uid="{00000000-0005-0000-0000-0000E4020000}"/>
    <cellStyle name="Cálculo 13" xfId="822" xr:uid="{00000000-0005-0000-0000-0000E5020000}"/>
    <cellStyle name="Cálculo 14" xfId="823" xr:uid="{00000000-0005-0000-0000-0000E6020000}"/>
    <cellStyle name="Cálculo 15" xfId="824" xr:uid="{00000000-0005-0000-0000-0000E7020000}"/>
    <cellStyle name="Cálculo 16" xfId="825" xr:uid="{00000000-0005-0000-0000-0000E8020000}"/>
    <cellStyle name="Cálculo 17" xfId="826" xr:uid="{00000000-0005-0000-0000-0000E9020000}"/>
    <cellStyle name="Cálculo 18" xfId="827" xr:uid="{00000000-0005-0000-0000-0000EA020000}"/>
    <cellStyle name="Cálculo 2" xfId="828" xr:uid="{00000000-0005-0000-0000-0000EB020000}"/>
    <cellStyle name="Cálculo 3" xfId="829" xr:uid="{00000000-0005-0000-0000-0000EC020000}"/>
    <cellStyle name="Cálculo 4" xfId="830" xr:uid="{00000000-0005-0000-0000-0000ED020000}"/>
    <cellStyle name="Cálculo 5" xfId="831" xr:uid="{00000000-0005-0000-0000-0000EE020000}"/>
    <cellStyle name="Cálculo 6" xfId="832" xr:uid="{00000000-0005-0000-0000-0000EF020000}"/>
    <cellStyle name="Cálculo 7" xfId="833" xr:uid="{00000000-0005-0000-0000-0000F0020000}"/>
    <cellStyle name="Cálculo 8" xfId="834" xr:uid="{00000000-0005-0000-0000-0000F1020000}"/>
    <cellStyle name="Cálculo 9" xfId="835" xr:uid="{00000000-0005-0000-0000-0000F2020000}"/>
    <cellStyle name="Cálculo 9 10" xfId="836" xr:uid="{00000000-0005-0000-0000-0000F3020000}"/>
    <cellStyle name="Cálculo 9 11" xfId="837" xr:uid="{00000000-0005-0000-0000-0000F4020000}"/>
    <cellStyle name="Cálculo 9 12" xfId="838" xr:uid="{00000000-0005-0000-0000-0000F5020000}"/>
    <cellStyle name="Cálculo 9 13" xfId="839" xr:uid="{00000000-0005-0000-0000-0000F6020000}"/>
    <cellStyle name="Cálculo 9 14" xfId="840" xr:uid="{00000000-0005-0000-0000-0000F7020000}"/>
    <cellStyle name="Cálculo 9 15" xfId="841" xr:uid="{00000000-0005-0000-0000-0000F8020000}"/>
    <cellStyle name="Cálculo 9 16" xfId="842" xr:uid="{00000000-0005-0000-0000-0000F9020000}"/>
    <cellStyle name="Cálculo 9 17" xfId="843" xr:uid="{00000000-0005-0000-0000-0000FA020000}"/>
    <cellStyle name="Cálculo 9 18" xfId="844" xr:uid="{00000000-0005-0000-0000-0000FB020000}"/>
    <cellStyle name="Cálculo 9 19" xfId="845" xr:uid="{00000000-0005-0000-0000-0000FC020000}"/>
    <cellStyle name="Cálculo 9 2" xfId="846" xr:uid="{00000000-0005-0000-0000-0000FD020000}"/>
    <cellStyle name="Cálculo 9 20" xfId="847" xr:uid="{00000000-0005-0000-0000-0000FE020000}"/>
    <cellStyle name="Cálculo 9 21" xfId="848" xr:uid="{00000000-0005-0000-0000-0000FF020000}"/>
    <cellStyle name="Cálculo 9 22" xfId="849" xr:uid="{00000000-0005-0000-0000-000000030000}"/>
    <cellStyle name="Cálculo 9 3" xfId="850" xr:uid="{00000000-0005-0000-0000-000001030000}"/>
    <cellStyle name="Cálculo 9 4" xfId="851" xr:uid="{00000000-0005-0000-0000-000002030000}"/>
    <cellStyle name="Cálculo 9 5" xfId="852" xr:uid="{00000000-0005-0000-0000-000003030000}"/>
    <cellStyle name="Cálculo 9 6" xfId="853" xr:uid="{00000000-0005-0000-0000-000004030000}"/>
    <cellStyle name="Cálculo 9 7" xfId="854" xr:uid="{00000000-0005-0000-0000-000005030000}"/>
    <cellStyle name="Cálculo 9 8" xfId="855" xr:uid="{00000000-0005-0000-0000-000006030000}"/>
    <cellStyle name="Cálculo 9 9" xfId="856" xr:uid="{00000000-0005-0000-0000-000007030000}"/>
    <cellStyle name="Celda de comprobación 10" xfId="741" xr:uid="{00000000-0005-0000-0000-000008030000}"/>
    <cellStyle name="Celda de comprobación 11" xfId="742" xr:uid="{00000000-0005-0000-0000-000009030000}"/>
    <cellStyle name="Celda de comprobación 12" xfId="743" xr:uid="{00000000-0005-0000-0000-00000A030000}"/>
    <cellStyle name="Celda de comprobación 13" xfId="744" xr:uid="{00000000-0005-0000-0000-00000B030000}"/>
    <cellStyle name="Celda de comprobación 14" xfId="745" xr:uid="{00000000-0005-0000-0000-00000C030000}"/>
    <cellStyle name="Celda de comprobación 15" xfId="746" xr:uid="{00000000-0005-0000-0000-00000D030000}"/>
    <cellStyle name="Celda de comprobación 16" xfId="747" xr:uid="{00000000-0005-0000-0000-00000E030000}"/>
    <cellStyle name="Celda de comprobación 17" xfId="748" xr:uid="{00000000-0005-0000-0000-00000F030000}"/>
    <cellStyle name="Celda de comprobación 18" xfId="749" xr:uid="{00000000-0005-0000-0000-000010030000}"/>
    <cellStyle name="Celda de comprobación 2" xfId="750" xr:uid="{00000000-0005-0000-0000-000011030000}"/>
    <cellStyle name="Celda de comprobación 3" xfId="751" xr:uid="{00000000-0005-0000-0000-000012030000}"/>
    <cellStyle name="Celda de comprobación 4" xfId="752" xr:uid="{00000000-0005-0000-0000-000013030000}"/>
    <cellStyle name="Celda de comprobación 5" xfId="753" xr:uid="{00000000-0005-0000-0000-000014030000}"/>
    <cellStyle name="Celda de comprobación 6" xfId="754" xr:uid="{00000000-0005-0000-0000-000015030000}"/>
    <cellStyle name="Celda de comprobación 7" xfId="755" xr:uid="{00000000-0005-0000-0000-000016030000}"/>
    <cellStyle name="Celda de comprobación 8" xfId="756" xr:uid="{00000000-0005-0000-0000-000017030000}"/>
    <cellStyle name="Celda de comprobación 9" xfId="757" xr:uid="{00000000-0005-0000-0000-000018030000}"/>
    <cellStyle name="Celda de comprobación 9 10" xfId="758" xr:uid="{00000000-0005-0000-0000-000019030000}"/>
    <cellStyle name="Celda de comprobación 9 11" xfId="759" xr:uid="{00000000-0005-0000-0000-00001A030000}"/>
    <cellStyle name="Celda de comprobación 9 12" xfId="760" xr:uid="{00000000-0005-0000-0000-00001B030000}"/>
    <cellStyle name="Celda de comprobación 9 13" xfId="761" xr:uid="{00000000-0005-0000-0000-00001C030000}"/>
    <cellStyle name="Celda de comprobación 9 14" xfId="762" xr:uid="{00000000-0005-0000-0000-00001D030000}"/>
    <cellStyle name="Celda de comprobación 9 15" xfId="763" xr:uid="{00000000-0005-0000-0000-00001E030000}"/>
    <cellStyle name="Celda de comprobación 9 16" xfId="764" xr:uid="{00000000-0005-0000-0000-00001F030000}"/>
    <cellStyle name="Celda de comprobación 9 17" xfId="765" xr:uid="{00000000-0005-0000-0000-000020030000}"/>
    <cellStyle name="Celda de comprobación 9 18" xfId="766" xr:uid="{00000000-0005-0000-0000-000021030000}"/>
    <cellStyle name="Celda de comprobación 9 19" xfId="767" xr:uid="{00000000-0005-0000-0000-000022030000}"/>
    <cellStyle name="Celda de comprobación 9 2" xfId="768" xr:uid="{00000000-0005-0000-0000-000023030000}"/>
    <cellStyle name="Celda de comprobación 9 20" xfId="769" xr:uid="{00000000-0005-0000-0000-000024030000}"/>
    <cellStyle name="Celda de comprobación 9 21" xfId="770" xr:uid="{00000000-0005-0000-0000-000025030000}"/>
    <cellStyle name="Celda de comprobación 9 22" xfId="771" xr:uid="{00000000-0005-0000-0000-000026030000}"/>
    <cellStyle name="Celda de comprobación 9 3" xfId="772" xr:uid="{00000000-0005-0000-0000-000027030000}"/>
    <cellStyle name="Celda de comprobación 9 4" xfId="773" xr:uid="{00000000-0005-0000-0000-000028030000}"/>
    <cellStyle name="Celda de comprobación 9 5" xfId="774" xr:uid="{00000000-0005-0000-0000-000029030000}"/>
    <cellStyle name="Celda de comprobación 9 6" xfId="775" xr:uid="{00000000-0005-0000-0000-00002A030000}"/>
    <cellStyle name="Celda de comprobación 9 7" xfId="776" xr:uid="{00000000-0005-0000-0000-00002B030000}"/>
    <cellStyle name="Celda de comprobación 9 8" xfId="777" xr:uid="{00000000-0005-0000-0000-00002C030000}"/>
    <cellStyle name="Celda de comprobación 9 9" xfId="778" xr:uid="{00000000-0005-0000-0000-00002D030000}"/>
    <cellStyle name="Celda vinculada 10" xfId="779" xr:uid="{00000000-0005-0000-0000-00002E030000}"/>
    <cellStyle name="Celda vinculada 11" xfId="780" xr:uid="{00000000-0005-0000-0000-00002F030000}"/>
    <cellStyle name="Celda vinculada 12" xfId="781" xr:uid="{00000000-0005-0000-0000-000030030000}"/>
    <cellStyle name="Celda vinculada 13" xfId="782" xr:uid="{00000000-0005-0000-0000-000031030000}"/>
    <cellStyle name="Celda vinculada 14" xfId="783" xr:uid="{00000000-0005-0000-0000-000032030000}"/>
    <cellStyle name="Celda vinculada 15" xfId="784" xr:uid="{00000000-0005-0000-0000-000033030000}"/>
    <cellStyle name="Celda vinculada 16" xfId="785" xr:uid="{00000000-0005-0000-0000-000034030000}"/>
    <cellStyle name="Celda vinculada 17" xfId="786" xr:uid="{00000000-0005-0000-0000-000035030000}"/>
    <cellStyle name="Celda vinculada 18" xfId="787" xr:uid="{00000000-0005-0000-0000-000036030000}"/>
    <cellStyle name="Celda vinculada 2" xfId="788" xr:uid="{00000000-0005-0000-0000-000037030000}"/>
    <cellStyle name="Celda vinculada 3" xfId="789" xr:uid="{00000000-0005-0000-0000-000038030000}"/>
    <cellStyle name="Celda vinculada 4" xfId="790" xr:uid="{00000000-0005-0000-0000-000039030000}"/>
    <cellStyle name="Celda vinculada 5" xfId="791" xr:uid="{00000000-0005-0000-0000-00003A030000}"/>
    <cellStyle name="Celda vinculada 6" xfId="792" xr:uid="{00000000-0005-0000-0000-00003B030000}"/>
    <cellStyle name="Celda vinculada 7" xfId="793" xr:uid="{00000000-0005-0000-0000-00003C030000}"/>
    <cellStyle name="Celda vinculada 8" xfId="794" xr:uid="{00000000-0005-0000-0000-00003D030000}"/>
    <cellStyle name="Celda vinculada 9" xfId="795" xr:uid="{00000000-0005-0000-0000-00003E030000}"/>
    <cellStyle name="Celda vinculada 9 10" xfId="796" xr:uid="{00000000-0005-0000-0000-00003F030000}"/>
    <cellStyle name="Celda vinculada 9 11" xfId="797" xr:uid="{00000000-0005-0000-0000-000040030000}"/>
    <cellStyle name="Celda vinculada 9 12" xfId="798" xr:uid="{00000000-0005-0000-0000-000041030000}"/>
    <cellStyle name="Celda vinculada 9 13" xfId="799" xr:uid="{00000000-0005-0000-0000-000042030000}"/>
    <cellStyle name="Celda vinculada 9 14" xfId="800" xr:uid="{00000000-0005-0000-0000-000043030000}"/>
    <cellStyle name="Celda vinculada 9 15" xfId="801" xr:uid="{00000000-0005-0000-0000-000044030000}"/>
    <cellStyle name="Celda vinculada 9 16" xfId="802" xr:uid="{00000000-0005-0000-0000-000045030000}"/>
    <cellStyle name="Celda vinculada 9 17" xfId="803" xr:uid="{00000000-0005-0000-0000-000046030000}"/>
    <cellStyle name="Celda vinculada 9 18" xfId="804" xr:uid="{00000000-0005-0000-0000-000047030000}"/>
    <cellStyle name="Celda vinculada 9 19" xfId="805" xr:uid="{00000000-0005-0000-0000-000048030000}"/>
    <cellStyle name="Celda vinculada 9 2" xfId="806" xr:uid="{00000000-0005-0000-0000-000049030000}"/>
    <cellStyle name="Celda vinculada 9 20" xfId="807" xr:uid="{00000000-0005-0000-0000-00004A030000}"/>
    <cellStyle name="Celda vinculada 9 21" xfId="808" xr:uid="{00000000-0005-0000-0000-00004B030000}"/>
    <cellStyle name="Celda vinculada 9 22" xfId="809" xr:uid="{00000000-0005-0000-0000-00004C030000}"/>
    <cellStyle name="Celda vinculada 9 3" xfId="810" xr:uid="{00000000-0005-0000-0000-00004D030000}"/>
    <cellStyle name="Celda vinculada 9 4" xfId="811" xr:uid="{00000000-0005-0000-0000-00004E030000}"/>
    <cellStyle name="Celda vinculada 9 5" xfId="812" xr:uid="{00000000-0005-0000-0000-00004F030000}"/>
    <cellStyle name="Celda vinculada 9 6" xfId="813" xr:uid="{00000000-0005-0000-0000-000050030000}"/>
    <cellStyle name="Celda vinculada 9 7" xfId="814" xr:uid="{00000000-0005-0000-0000-000051030000}"/>
    <cellStyle name="Celda vinculada 9 8" xfId="815" xr:uid="{00000000-0005-0000-0000-000052030000}"/>
    <cellStyle name="Celda vinculada 9 9" xfId="816" xr:uid="{00000000-0005-0000-0000-000053030000}"/>
    <cellStyle name="Coma 2" xfId="817" xr:uid="{00000000-0005-0000-0000-000054030000}"/>
    <cellStyle name="Coma 2 2" xfId="818" xr:uid="{00000000-0005-0000-0000-000055030000}"/>
    <cellStyle name="Encabezado 4 10" xfId="857" xr:uid="{00000000-0005-0000-0000-000056030000}"/>
    <cellStyle name="Encabezado 4 11" xfId="858" xr:uid="{00000000-0005-0000-0000-000057030000}"/>
    <cellStyle name="Encabezado 4 12" xfId="859" xr:uid="{00000000-0005-0000-0000-000058030000}"/>
    <cellStyle name="Encabezado 4 13" xfId="860" xr:uid="{00000000-0005-0000-0000-000059030000}"/>
    <cellStyle name="Encabezado 4 14" xfId="861" xr:uid="{00000000-0005-0000-0000-00005A030000}"/>
    <cellStyle name="Encabezado 4 15" xfId="862" xr:uid="{00000000-0005-0000-0000-00005B030000}"/>
    <cellStyle name="Encabezado 4 16" xfId="863" xr:uid="{00000000-0005-0000-0000-00005C030000}"/>
    <cellStyle name="Encabezado 4 17" xfId="864" xr:uid="{00000000-0005-0000-0000-00005D030000}"/>
    <cellStyle name="Encabezado 4 18" xfId="865" xr:uid="{00000000-0005-0000-0000-00005E030000}"/>
    <cellStyle name="Encabezado 4 2" xfId="866" xr:uid="{00000000-0005-0000-0000-00005F030000}"/>
    <cellStyle name="Encabezado 4 3" xfId="867" xr:uid="{00000000-0005-0000-0000-000060030000}"/>
    <cellStyle name="Encabezado 4 4" xfId="868" xr:uid="{00000000-0005-0000-0000-000061030000}"/>
    <cellStyle name="Encabezado 4 5" xfId="869" xr:uid="{00000000-0005-0000-0000-000062030000}"/>
    <cellStyle name="Encabezado 4 6" xfId="870" xr:uid="{00000000-0005-0000-0000-000063030000}"/>
    <cellStyle name="Encabezado 4 7" xfId="871" xr:uid="{00000000-0005-0000-0000-000064030000}"/>
    <cellStyle name="Encabezado 4 8" xfId="872" xr:uid="{00000000-0005-0000-0000-000065030000}"/>
    <cellStyle name="Encabezado 4 9" xfId="873" xr:uid="{00000000-0005-0000-0000-000066030000}"/>
    <cellStyle name="Encabezado 4 9 10" xfId="874" xr:uid="{00000000-0005-0000-0000-000067030000}"/>
    <cellStyle name="Encabezado 4 9 11" xfId="875" xr:uid="{00000000-0005-0000-0000-000068030000}"/>
    <cellStyle name="Encabezado 4 9 12" xfId="876" xr:uid="{00000000-0005-0000-0000-000069030000}"/>
    <cellStyle name="Encabezado 4 9 13" xfId="877" xr:uid="{00000000-0005-0000-0000-00006A030000}"/>
    <cellStyle name="Encabezado 4 9 14" xfId="878" xr:uid="{00000000-0005-0000-0000-00006B030000}"/>
    <cellStyle name="Encabezado 4 9 15" xfId="879" xr:uid="{00000000-0005-0000-0000-00006C030000}"/>
    <cellStyle name="Encabezado 4 9 16" xfId="880" xr:uid="{00000000-0005-0000-0000-00006D030000}"/>
    <cellStyle name="Encabezado 4 9 17" xfId="881" xr:uid="{00000000-0005-0000-0000-00006E030000}"/>
    <cellStyle name="Encabezado 4 9 18" xfId="882" xr:uid="{00000000-0005-0000-0000-00006F030000}"/>
    <cellStyle name="Encabezado 4 9 19" xfId="883" xr:uid="{00000000-0005-0000-0000-000070030000}"/>
    <cellStyle name="Encabezado 4 9 2" xfId="884" xr:uid="{00000000-0005-0000-0000-000071030000}"/>
    <cellStyle name="Encabezado 4 9 20" xfId="885" xr:uid="{00000000-0005-0000-0000-000072030000}"/>
    <cellStyle name="Encabezado 4 9 21" xfId="886" xr:uid="{00000000-0005-0000-0000-000073030000}"/>
    <cellStyle name="Encabezado 4 9 22" xfId="887" xr:uid="{00000000-0005-0000-0000-000074030000}"/>
    <cellStyle name="Encabezado 4 9 3" xfId="888" xr:uid="{00000000-0005-0000-0000-000075030000}"/>
    <cellStyle name="Encabezado 4 9 4" xfId="889" xr:uid="{00000000-0005-0000-0000-000076030000}"/>
    <cellStyle name="Encabezado 4 9 5" xfId="890" xr:uid="{00000000-0005-0000-0000-000077030000}"/>
    <cellStyle name="Encabezado 4 9 6" xfId="891" xr:uid="{00000000-0005-0000-0000-000078030000}"/>
    <cellStyle name="Encabezado 4 9 7" xfId="892" xr:uid="{00000000-0005-0000-0000-000079030000}"/>
    <cellStyle name="Encabezado 4 9 8" xfId="893" xr:uid="{00000000-0005-0000-0000-00007A030000}"/>
    <cellStyle name="Encabezado 4 9 9" xfId="894" xr:uid="{00000000-0005-0000-0000-00007B030000}"/>
    <cellStyle name="Énfasis1 10" xfId="1531" xr:uid="{00000000-0005-0000-0000-00007C030000}"/>
    <cellStyle name="Énfasis1 11" xfId="1532" xr:uid="{00000000-0005-0000-0000-00007D030000}"/>
    <cellStyle name="Énfasis1 12" xfId="1533" xr:uid="{00000000-0005-0000-0000-00007E030000}"/>
    <cellStyle name="Énfasis1 13" xfId="1534" xr:uid="{00000000-0005-0000-0000-00007F030000}"/>
    <cellStyle name="Énfasis1 14" xfId="1535" xr:uid="{00000000-0005-0000-0000-000080030000}"/>
    <cellStyle name="Énfasis1 15" xfId="1536" xr:uid="{00000000-0005-0000-0000-000081030000}"/>
    <cellStyle name="Énfasis1 16" xfId="1537" xr:uid="{00000000-0005-0000-0000-000082030000}"/>
    <cellStyle name="Énfasis1 17" xfId="1538" xr:uid="{00000000-0005-0000-0000-000083030000}"/>
    <cellStyle name="Énfasis1 18" xfId="1539" xr:uid="{00000000-0005-0000-0000-000084030000}"/>
    <cellStyle name="Énfasis1 2" xfId="1540" xr:uid="{00000000-0005-0000-0000-000085030000}"/>
    <cellStyle name="Énfasis1 3" xfId="1541" xr:uid="{00000000-0005-0000-0000-000086030000}"/>
    <cellStyle name="Énfasis1 4" xfId="1542" xr:uid="{00000000-0005-0000-0000-000087030000}"/>
    <cellStyle name="Énfasis1 5" xfId="1543" xr:uid="{00000000-0005-0000-0000-000088030000}"/>
    <cellStyle name="Énfasis1 6" xfId="1544" xr:uid="{00000000-0005-0000-0000-000089030000}"/>
    <cellStyle name="Énfasis1 7" xfId="1545" xr:uid="{00000000-0005-0000-0000-00008A030000}"/>
    <cellStyle name="Énfasis1 8" xfId="1546" xr:uid="{00000000-0005-0000-0000-00008B030000}"/>
    <cellStyle name="Énfasis1 9" xfId="1547" xr:uid="{00000000-0005-0000-0000-00008C030000}"/>
    <cellStyle name="Énfasis1 9 10" xfId="1548" xr:uid="{00000000-0005-0000-0000-00008D030000}"/>
    <cellStyle name="Énfasis1 9 11" xfId="1549" xr:uid="{00000000-0005-0000-0000-00008E030000}"/>
    <cellStyle name="Énfasis1 9 12" xfId="1550" xr:uid="{00000000-0005-0000-0000-00008F030000}"/>
    <cellStyle name="Énfasis1 9 13" xfId="1551" xr:uid="{00000000-0005-0000-0000-000090030000}"/>
    <cellStyle name="Énfasis1 9 14" xfId="1552" xr:uid="{00000000-0005-0000-0000-000091030000}"/>
    <cellStyle name="Énfasis1 9 15" xfId="1553" xr:uid="{00000000-0005-0000-0000-000092030000}"/>
    <cellStyle name="Énfasis1 9 16" xfId="1554" xr:uid="{00000000-0005-0000-0000-000093030000}"/>
    <cellStyle name="Énfasis1 9 17" xfId="1555" xr:uid="{00000000-0005-0000-0000-000094030000}"/>
    <cellStyle name="Énfasis1 9 18" xfId="1556" xr:uid="{00000000-0005-0000-0000-000095030000}"/>
    <cellStyle name="Énfasis1 9 19" xfId="1557" xr:uid="{00000000-0005-0000-0000-000096030000}"/>
    <cellStyle name="Énfasis1 9 2" xfId="1558" xr:uid="{00000000-0005-0000-0000-000097030000}"/>
    <cellStyle name="Énfasis1 9 20" xfId="1559" xr:uid="{00000000-0005-0000-0000-000098030000}"/>
    <cellStyle name="Énfasis1 9 21" xfId="1560" xr:uid="{00000000-0005-0000-0000-000099030000}"/>
    <cellStyle name="Énfasis1 9 22" xfId="1561" xr:uid="{00000000-0005-0000-0000-00009A030000}"/>
    <cellStyle name="Énfasis1 9 3" xfId="1562" xr:uid="{00000000-0005-0000-0000-00009B030000}"/>
    <cellStyle name="Énfasis1 9 4" xfId="1563" xr:uid="{00000000-0005-0000-0000-00009C030000}"/>
    <cellStyle name="Énfasis1 9 5" xfId="1564" xr:uid="{00000000-0005-0000-0000-00009D030000}"/>
    <cellStyle name="Énfasis1 9 6" xfId="1565" xr:uid="{00000000-0005-0000-0000-00009E030000}"/>
    <cellStyle name="Énfasis1 9 7" xfId="1566" xr:uid="{00000000-0005-0000-0000-00009F030000}"/>
    <cellStyle name="Énfasis1 9 8" xfId="1567" xr:uid="{00000000-0005-0000-0000-0000A0030000}"/>
    <cellStyle name="Énfasis1 9 9" xfId="1568" xr:uid="{00000000-0005-0000-0000-0000A1030000}"/>
    <cellStyle name="Énfasis2 10" xfId="1569" xr:uid="{00000000-0005-0000-0000-0000A2030000}"/>
    <cellStyle name="Énfasis2 11" xfId="1570" xr:uid="{00000000-0005-0000-0000-0000A3030000}"/>
    <cellStyle name="Énfasis2 12" xfId="1571" xr:uid="{00000000-0005-0000-0000-0000A4030000}"/>
    <cellStyle name="Énfasis2 13" xfId="1572" xr:uid="{00000000-0005-0000-0000-0000A5030000}"/>
    <cellStyle name="Énfasis2 14" xfId="1573" xr:uid="{00000000-0005-0000-0000-0000A6030000}"/>
    <cellStyle name="Énfasis2 15" xfId="1574" xr:uid="{00000000-0005-0000-0000-0000A7030000}"/>
    <cellStyle name="Énfasis2 16" xfId="1575" xr:uid="{00000000-0005-0000-0000-0000A8030000}"/>
    <cellStyle name="Énfasis2 17" xfId="1576" xr:uid="{00000000-0005-0000-0000-0000A9030000}"/>
    <cellStyle name="Énfasis2 18" xfId="1577" xr:uid="{00000000-0005-0000-0000-0000AA030000}"/>
    <cellStyle name="Énfasis2 2" xfId="1578" xr:uid="{00000000-0005-0000-0000-0000AB030000}"/>
    <cellStyle name="Énfasis2 3" xfId="1579" xr:uid="{00000000-0005-0000-0000-0000AC030000}"/>
    <cellStyle name="Énfasis2 4" xfId="1580" xr:uid="{00000000-0005-0000-0000-0000AD030000}"/>
    <cellStyle name="Énfasis2 5" xfId="1581" xr:uid="{00000000-0005-0000-0000-0000AE030000}"/>
    <cellStyle name="Énfasis2 6" xfId="1582" xr:uid="{00000000-0005-0000-0000-0000AF030000}"/>
    <cellStyle name="Énfasis2 7" xfId="1583" xr:uid="{00000000-0005-0000-0000-0000B0030000}"/>
    <cellStyle name="Énfasis2 8" xfId="1584" xr:uid="{00000000-0005-0000-0000-0000B1030000}"/>
    <cellStyle name="Énfasis2 9" xfId="1585" xr:uid="{00000000-0005-0000-0000-0000B2030000}"/>
    <cellStyle name="Énfasis2 9 10" xfId="1586" xr:uid="{00000000-0005-0000-0000-0000B3030000}"/>
    <cellStyle name="Énfasis2 9 11" xfId="1587" xr:uid="{00000000-0005-0000-0000-0000B4030000}"/>
    <cellStyle name="Énfasis2 9 12" xfId="1588" xr:uid="{00000000-0005-0000-0000-0000B5030000}"/>
    <cellStyle name="Énfasis2 9 13" xfId="1589" xr:uid="{00000000-0005-0000-0000-0000B6030000}"/>
    <cellStyle name="Énfasis2 9 14" xfId="1590" xr:uid="{00000000-0005-0000-0000-0000B7030000}"/>
    <cellStyle name="Énfasis2 9 15" xfId="1591" xr:uid="{00000000-0005-0000-0000-0000B8030000}"/>
    <cellStyle name="Énfasis2 9 16" xfId="1592" xr:uid="{00000000-0005-0000-0000-0000B9030000}"/>
    <cellStyle name="Énfasis2 9 17" xfId="1593" xr:uid="{00000000-0005-0000-0000-0000BA030000}"/>
    <cellStyle name="Énfasis2 9 18" xfId="1594" xr:uid="{00000000-0005-0000-0000-0000BB030000}"/>
    <cellStyle name="Énfasis2 9 19" xfId="1595" xr:uid="{00000000-0005-0000-0000-0000BC030000}"/>
    <cellStyle name="Énfasis2 9 2" xfId="1596" xr:uid="{00000000-0005-0000-0000-0000BD030000}"/>
    <cellStyle name="Énfasis2 9 20" xfId="1597" xr:uid="{00000000-0005-0000-0000-0000BE030000}"/>
    <cellStyle name="Énfasis2 9 21" xfId="1598" xr:uid="{00000000-0005-0000-0000-0000BF030000}"/>
    <cellStyle name="Énfasis2 9 22" xfId="1599" xr:uid="{00000000-0005-0000-0000-0000C0030000}"/>
    <cellStyle name="Énfasis2 9 3" xfId="1600" xr:uid="{00000000-0005-0000-0000-0000C1030000}"/>
    <cellStyle name="Énfasis2 9 4" xfId="1601" xr:uid="{00000000-0005-0000-0000-0000C2030000}"/>
    <cellStyle name="Énfasis2 9 5" xfId="1602" xr:uid="{00000000-0005-0000-0000-0000C3030000}"/>
    <cellStyle name="Énfasis2 9 6" xfId="1603" xr:uid="{00000000-0005-0000-0000-0000C4030000}"/>
    <cellStyle name="Énfasis2 9 7" xfId="1604" xr:uid="{00000000-0005-0000-0000-0000C5030000}"/>
    <cellStyle name="Énfasis2 9 8" xfId="1605" xr:uid="{00000000-0005-0000-0000-0000C6030000}"/>
    <cellStyle name="Énfasis2 9 9" xfId="1606" xr:uid="{00000000-0005-0000-0000-0000C7030000}"/>
    <cellStyle name="Énfasis3 10" xfId="1607" xr:uid="{00000000-0005-0000-0000-0000C8030000}"/>
    <cellStyle name="Énfasis3 11" xfId="1608" xr:uid="{00000000-0005-0000-0000-0000C9030000}"/>
    <cellStyle name="Énfasis3 12" xfId="1609" xr:uid="{00000000-0005-0000-0000-0000CA030000}"/>
    <cellStyle name="Énfasis3 13" xfId="1610" xr:uid="{00000000-0005-0000-0000-0000CB030000}"/>
    <cellStyle name="Énfasis3 14" xfId="1611" xr:uid="{00000000-0005-0000-0000-0000CC030000}"/>
    <cellStyle name="Énfasis3 15" xfId="1612" xr:uid="{00000000-0005-0000-0000-0000CD030000}"/>
    <cellStyle name="Énfasis3 16" xfId="1613" xr:uid="{00000000-0005-0000-0000-0000CE030000}"/>
    <cellStyle name="Énfasis3 17" xfId="1614" xr:uid="{00000000-0005-0000-0000-0000CF030000}"/>
    <cellStyle name="Énfasis3 18" xfId="1615" xr:uid="{00000000-0005-0000-0000-0000D0030000}"/>
    <cellStyle name="Énfasis3 2" xfId="1616" xr:uid="{00000000-0005-0000-0000-0000D1030000}"/>
    <cellStyle name="Énfasis3 3" xfId="1617" xr:uid="{00000000-0005-0000-0000-0000D2030000}"/>
    <cellStyle name="Énfasis3 4" xfId="1618" xr:uid="{00000000-0005-0000-0000-0000D3030000}"/>
    <cellStyle name="Énfasis3 5" xfId="1619" xr:uid="{00000000-0005-0000-0000-0000D4030000}"/>
    <cellStyle name="Énfasis3 6" xfId="1620" xr:uid="{00000000-0005-0000-0000-0000D5030000}"/>
    <cellStyle name="Énfasis3 7" xfId="1621" xr:uid="{00000000-0005-0000-0000-0000D6030000}"/>
    <cellStyle name="Énfasis3 8" xfId="1622" xr:uid="{00000000-0005-0000-0000-0000D7030000}"/>
    <cellStyle name="Énfasis3 9" xfId="1623" xr:uid="{00000000-0005-0000-0000-0000D8030000}"/>
    <cellStyle name="Énfasis3 9 10" xfId="1624" xr:uid="{00000000-0005-0000-0000-0000D9030000}"/>
    <cellStyle name="Énfasis3 9 11" xfId="1625" xr:uid="{00000000-0005-0000-0000-0000DA030000}"/>
    <cellStyle name="Énfasis3 9 12" xfId="1626" xr:uid="{00000000-0005-0000-0000-0000DB030000}"/>
    <cellStyle name="Énfasis3 9 13" xfId="1627" xr:uid="{00000000-0005-0000-0000-0000DC030000}"/>
    <cellStyle name="Énfasis3 9 14" xfId="1628" xr:uid="{00000000-0005-0000-0000-0000DD030000}"/>
    <cellStyle name="Énfasis3 9 15" xfId="1629" xr:uid="{00000000-0005-0000-0000-0000DE030000}"/>
    <cellStyle name="Énfasis3 9 16" xfId="1630" xr:uid="{00000000-0005-0000-0000-0000DF030000}"/>
    <cellStyle name="Énfasis3 9 17" xfId="1631" xr:uid="{00000000-0005-0000-0000-0000E0030000}"/>
    <cellStyle name="Énfasis3 9 18" xfId="1632" xr:uid="{00000000-0005-0000-0000-0000E1030000}"/>
    <cellStyle name="Énfasis3 9 19" xfId="1633" xr:uid="{00000000-0005-0000-0000-0000E2030000}"/>
    <cellStyle name="Énfasis3 9 2" xfId="1634" xr:uid="{00000000-0005-0000-0000-0000E3030000}"/>
    <cellStyle name="Énfasis3 9 20" xfId="1635" xr:uid="{00000000-0005-0000-0000-0000E4030000}"/>
    <cellStyle name="Énfasis3 9 21" xfId="1636" xr:uid="{00000000-0005-0000-0000-0000E5030000}"/>
    <cellStyle name="Énfasis3 9 22" xfId="1637" xr:uid="{00000000-0005-0000-0000-0000E6030000}"/>
    <cellStyle name="Énfasis3 9 3" xfId="1638" xr:uid="{00000000-0005-0000-0000-0000E7030000}"/>
    <cellStyle name="Énfasis3 9 4" xfId="1639" xr:uid="{00000000-0005-0000-0000-0000E8030000}"/>
    <cellStyle name="Énfasis3 9 5" xfId="1640" xr:uid="{00000000-0005-0000-0000-0000E9030000}"/>
    <cellStyle name="Énfasis3 9 6" xfId="1641" xr:uid="{00000000-0005-0000-0000-0000EA030000}"/>
    <cellStyle name="Énfasis3 9 7" xfId="1642" xr:uid="{00000000-0005-0000-0000-0000EB030000}"/>
    <cellStyle name="Énfasis3 9 8" xfId="1643" xr:uid="{00000000-0005-0000-0000-0000EC030000}"/>
    <cellStyle name="Énfasis3 9 9" xfId="1644" xr:uid="{00000000-0005-0000-0000-0000ED030000}"/>
    <cellStyle name="Énfasis4 10" xfId="1645" xr:uid="{00000000-0005-0000-0000-0000EE030000}"/>
    <cellStyle name="Énfasis4 11" xfId="1646" xr:uid="{00000000-0005-0000-0000-0000EF030000}"/>
    <cellStyle name="Énfasis4 12" xfId="1647" xr:uid="{00000000-0005-0000-0000-0000F0030000}"/>
    <cellStyle name="Énfasis4 13" xfId="1648" xr:uid="{00000000-0005-0000-0000-0000F1030000}"/>
    <cellStyle name="Énfasis4 14" xfId="1649" xr:uid="{00000000-0005-0000-0000-0000F2030000}"/>
    <cellStyle name="Énfasis4 15" xfId="1650" xr:uid="{00000000-0005-0000-0000-0000F3030000}"/>
    <cellStyle name="Énfasis4 16" xfId="1651" xr:uid="{00000000-0005-0000-0000-0000F4030000}"/>
    <cellStyle name="Énfasis4 17" xfId="1652" xr:uid="{00000000-0005-0000-0000-0000F5030000}"/>
    <cellStyle name="Énfasis4 18" xfId="1653" xr:uid="{00000000-0005-0000-0000-0000F6030000}"/>
    <cellStyle name="Énfasis4 2" xfId="1654" xr:uid="{00000000-0005-0000-0000-0000F7030000}"/>
    <cellStyle name="Énfasis4 3" xfId="1655" xr:uid="{00000000-0005-0000-0000-0000F8030000}"/>
    <cellStyle name="Énfasis4 4" xfId="1656" xr:uid="{00000000-0005-0000-0000-0000F9030000}"/>
    <cellStyle name="Énfasis4 5" xfId="1657" xr:uid="{00000000-0005-0000-0000-0000FA030000}"/>
    <cellStyle name="Énfasis4 6" xfId="1658" xr:uid="{00000000-0005-0000-0000-0000FB030000}"/>
    <cellStyle name="Énfasis4 7" xfId="1659" xr:uid="{00000000-0005-0000-0000-0000FC030000}"/>
    <cellStyle name="Énfasis4 8" xfId="1660" xr:uid="{00000000-0005-0000-0000-0000FD030000}"/>
    <cellStyle name="Énfasis4 9" xfId="1661" xr:uid="{00000000-0005-0000-0000-0000FE030000}"/>
    <cellStyle name="Énfasis4 9 10" xfId="1662" xr:uid="{00000000-0005-0000-0000-0000FF030000}"/>
    <cellStyle name="Énfasis4 9 11" xfId="1663" xr:uid="{00000000-0005-0000-0000-000000040000}"/>
    <cellStyle name="Énfasis4 9 12" xfId="1664" xr:uid="{00000000-0005-0000-0000-000001040000}"/>
    <cellStyle name="Énfasis4 9 13" xfId="1665" xr:uid="{00000000-0005-0000-0000-000002040000}"/>
    <cellStyle name="Énfasis4 9 14" xfId="1666" xr:uid="{00000000-0005-0000-0000-000003040000}"/>
    <cellStyle name="Énfasis4 9 15" xfId="1667" xr:uid="{00000000-0005-0000-0000-000004040000}"/>
    <cellStyle name="Énfasis4 9 16" xfId="1668" xr:uid="{00000000-0005-0000-0000-000005040000}"/>
    <cellStyle name="Énfasis4 9 17" xfId="1669" xr:uid="{00000000-0005-0000-0000-000006040000}"/>
    <cellStyle name="Énfasis4 9 18" xfId="1670" xr:uid="{00000000-0005-0000-0000-000007040000}"/>
    <cellStyle name="Énfasis4 9 19" xfId="1671" xr:uid="{00000000-0005-0000-0000-000008040000}"/>
    <cellStyle name="Énfasis4 9 2" xfId="1672" xr:uid="{00000000-0005-0000-0000-000009040000}"/>
    <cellStyle name="Énfasis4 9 20" xfId="1673" xr:uid="{00000000-0005-0000-0000-00000A040000}"/>
    <cellStyle name="Énfasis4 9 21" xfId="1674" xr:uid="{00000000-0005-0000-0000-00000B040000}"/>
    <cellStyle name="Énfasis4 9 22" xfId="1675" xr:uid="{00000000-0005-0000-0000-00000C040000}"/>
    <cellStyle name="Énfasis4 9 3" xfId="1676" xr:uid="{00000000-0005-0000-0000-00000D040000}"/>
    <cellStyle name="Énfasis4 9 4" xfId="1677" xr:uid="{00000000-0005-0000-0000-00000E040000}"/>
    <cellStyle name="Énfasis4 9 5" xfId="1678" xr:uid="{00000000-0005-0000-0000-00000F040000}"/>
    <cellStyle name="Énfasis4 9 6" xfId="1679" xr:uid="{00000000-0005-0000-0000-000010040000}"/>
    <cellStyle name="Énfasis4 9 7" xfId="1680" xr:uid="{00000000-0005-0000-0000-000011040000}"/>
    <cellStyle name="Énfasis4 9 8" xfId="1681" xr:uid="{00000000-0005-0000-0000-000012040000}"/>
    <cellStyle name="Énfasis4 9 9" xfId="1682" xr:uid="{00000000-0005-0000-0000-000013040000}"/>
    <cellStyle name="Énfasis5 10" xfId="1683" xr:uid="{00000000-0005-0000-0000-000014040000}"/>
    <cellStyle name="Énfasis5 11" xfId="1684" xr:uid="{00000000-0005-0000-0000-000015040000}"/>
    <cellStyle name="Énfasis5 12" xfId="1685" xr:uid="{00000000-0005-0000-0000-000016040000}"/>
    <cellStyle name="Énfasis5 13" xfId="1686" xr:uid="{00000000-0005-0000-0000-000017040000}"/>
    <cellStyle name="Énfasis5 14" xfId="1687" xr:uid="{00000000-0005-0000-0000-000018040000}"/>
    <cellStyle name="Énfasis5 15" xfId="1688" xr:uid="{00000000-0005-0000-0000-000019040000}"/>
    <cellStyle name="Énfasis5 16" xfId="1689" xr:uid="{00000000-0005-0000-0000-00001A040000}"/>
    <cellStyle name="Énfasis5 17" xfId="1690" xr:uid="{00000000-0005-0000-0000-00001B040000}"/>
    <cellStyle name="Énfasis5 18" xfId="1691" xr:uid="{00000000-0005-0000-0000-00001C040000}"/>
    <cellStyle name="Énfasis5 2" xfId="1692" xr:uid="{00000000-0005-0000-0000-00001D040000}"/>
    <cellStyle name="Énfasis5 3" xfId="1693" xr:uid="{00000000-0005-0000-0000-00001E040000}"/>
    <cellStyle name="Énfasis5 4" xfId="1694" xr:uid="{00000000-0005-0000-0000-00001F040000}"/>
    <cellStyle name="Énfasis5 5" xfId="1695" xr:uid="{00000000-0005-0000-0000-000020040000}"/>
    <cellStyle name="Énfasis5 6" xfId="1696" xr:uid="{00000000-0005-0000-0000-000021040000}"/>
    <cellStyle name="Énfasis5 7" xfId="1697" xr:uid="{00000000-0005-0000-0000-000022040000}"/>
    <cellStyle name="Énfasis5 8" xfId="1698" xr:uid="{00000000-0005-0000-0000-000023040000}"/>
    <cellStyle name="Énfasis5 9" xfId="1699" xr:uid="{00000000-0005-0000-0000-000024040000}"/>
    <cellStyle name="Énfasis5 9 10" xfId="1700" xr:uid="{00000000-0005-0000-0000-000025040000}"/>
    <cellStyle name="Énfasis5 9 11" xfId="1701" xr:uid="{00000000-0005-0000-0000-000026040000}"/>
    <cellStyle name="Énfasis5 9 12" xfId="1702" xr:uid="{00000000-0005-0000-0000-000027040000}"/>
    <cellStyle name="Énfasis5 9 13" xfId="1703" xr:uid="{00000000-0005-0000-0000-000028040000}"/>
    <cellStyle name="Énfasis5 9 14" xfId="1704" xr:uid="{00000000-0005-0000-0000-000029040000}"/>
    <cellStyle name="Énfasis5 9 15" xfId="1705" xr:uid="{00000000-0005-0000-0000-00002A040000}"/>
    <cellStyle name="Énfasis5 9 16" xfId="1706" xr:uid="{00000000-0005-0000-0000-00002B040000}"/>
    <cellStyle name="Énfasis5 9 17" xfId="1707" xr:uid="{00000000-0005-0000-0000-00002C040000}"/>
    <cellStyle name="Énfasis5 9 18" xfId="1708" xr:uid="{00000000-0005-0000-0000-00002D040000}"/>
    <cellStyle name="Énfasis5 9 19" xfId="1709" xr:uid="{00000000-0005-0000-0000-00002E040000}"/>
    <cellStyle name="Énfasis5 9 2" xfId="1710" xr:uid="{00000000-0005-0000-0000-00002F040000}"/>
    <cellStyle name="Énfasis5 9 20" xfId="1711" xr:uid="{00000000-0005-0000-0000-000030040000}"/>
    <cellStyle name="Énfasis5 9 21" xfId="1712" xr:uid="{00000000-0005-0000-0000-000031040000}"/>
    <cellStyle name="Énfasis5 9 22" xfId="1713" xr:uid="{00000000-0005-0000-0000-000032040000}"/>
    <cellStyle name="Énfasis5 9 3" xfId="1714" xr:uid="{00000000-0005-0000-0000-000033040000}"/>
    <cellStyle name="Énfasis5 9 4" xfId="1715" xr:uid="{00000000-0005-0000-0000-000034040000}"/>
    <cellStyle name="Énfasis5 9 5" xfId="1716" xr:uid="{00000000-0005-0000-0000-000035040000}"/>
    <cellStyle name="Énfasis5 9 6" xfId="1717" xr:uid="{00000000-0005-0000-0000-000036040000}"/>
    <cellStyle name="Énfasis5 9 7" xfId="1718" xr:uid="{00000000-0005-0000-0000-000037040000}"/>
    <cellStyle name="Énfasis5 9 8" xfId="1719" xr:uid="{00000000-0005-0000-0000-000038040000}"/>
    <cellStyle name="Énfasis5 9 9" xfId="1720" xr:uid="{00000000-0005-0000-0000-000039040000}"/>
    <cellStyle name="Énfasis6 10" xfId="1721" xr:uid="{00000000-0005-0000-0000-00003A040000}"/>
    <cellStyle name="Énfasis6 11" xfId="1722" xr:uid="{00000000-0005-0000-0000-00003B040000}"/>
    <cellStyle name="Énfasis6 12" xfId="1723" xr:uid="{00000000-0005-0000-0000-00003C040000}"/>
    <cellStyle name="Énfasis6 13" xfId="1724" xr:uid="{00000000-0005-0000-0000-00003D040000}"/>
    <cellStyle name="Énfasis6 14" xfId="1725" xr:uid="{00000000-0005-0000-0000-00003E040000}"/>
    <cellStyle name="Énfasis6 15" xfId="1726" xr:uid="{00000000-0005-0000-0000-00003F040000}"/>
    <cellStyle name="Énfasis6 16" xfId="1727" xr:uid="{00000000-0005-0000-0000-000040040000}"/>
    <cellStyle name="Énfasis6 17" xfId="1728" xr:uid="{00000000-0005-0000-0000-000041040000}"/>
    <cellStyle name="Énfasis6 18" xfId="1729" xr:uid="{00000000-0005-0000-0000-000042040000}"/>
    <cellStyle name="Énfasis6 2" xfId="1730" xr:uid="{00000000-0005-0000-0000-000043040000}"/>
    <cellStyle name="Énfasis6 3" xfId="1731" xr:uid="{00000000-0005-0000-0000-000044040000}"/>
    <cellStyle name="Énfasis6 4" xfId="1732" xr:uid="{00000000-0005-0000-0000-000045040000}"/>
    <cellStyle name="Énfasis6 5" xfId="1733" xr:uid="{00000000-0005-0000-0000-000046040000}"/>
    <cellStyle name="Énfasis6 6" xfId="1734" xr:uid="{00000000-0005-0000-0000-000047040000}"/>
    <cellStyle name="Énfasis6 7" xfId="1735" xr:uid="{00000000-0005-0000-0000-000048040000}"/>
    <cellStyle name="Énfasis6 8" xfId="1736" xr:uid="{00000000-0005-0000-0000-000049040000}"/>
    <cellStyle name="Énfasis6 9" xfId="1737" xr:uid="{00000000-0005-0000-0000-00004A040000}"/>
    <cellStyle name="Énfasis6 9 10" xfId="1738" xr:uid="{00000000-0005-0000-0000-00004B040000}"/>
    <cellStyle name="Énfasis6 9 11" xfId="1739" xr:uid="{00000000-0005-0000-0000-00004C040000}"/>
    <cellStyle name="Énfasis6 9 12" xfId="1740" xr:uid="{00000000-0005-0000-0000-00004D040000}"/>
    <cellStyle name="Énfasis6 9 13" xfId="1741" xr:uid="{00000000-0005-0000-0000-00004E040000}"/>
    <cellStyle name="Énfasis6 9 14" xfId="1742" xr:uid="{00000000-0005-0000-0000-00004F040000}"/>
    <cellStyle name="Énfasis6 9 15" xfId="1743" xr:uid="{00000000-0005-0000-0000-000050040000}"/>
    <cellStyle name="Énfasis6 9 16" xfId="1744" xr:uid="{00000000-0005-0000-0000-000051040000}"/>
    <cellStyle name="Énfasis6 9 17" xfId="1745" xr:uid="{00000000-0005-0000-0000-000052040000}"/>
    <cellStyle name="Énfasis6 9 18" xfId="1746" xr:uid="{00000000-0005-0000-0000-000053040000}"/>
    <cellStyle name="Énfasis6 9 19" xfId="1747" xr:uid="{00000000-0005-0000-0000-000054040000}"/>
    <cellStyle name="Énfasis6 9 2" xfId="1748" xr:uid="{00000000-0005-0000-0000-000055040000}"/>
    <cellStyle name="Énfasis6 9 20" xfId="1749" xr:uid="{00000000-0005-0000-0000-000056040000}"/>
    <cellStyle name="Énfasis6 9 21" xfId="1750" xr:uid="{00000000-0005-0000-0000-000057040000}"/>
    <cellStyle name="Énfasis6 9 22" xfId="1751" xr:uid="{00000000-0005-0000-0000-000058040000}"/>
    <cellStyle name="Énfasis6 9 3" xfId="1752" xr:uid="{00000000-0005-0000-0000-000059040000}"/>
    <cellStyle name="Énfasis6 9 4" xfId="1753" xr:uid="{00000000-0005-0000-0000-00005A040000}"/>
    <cellStyle name="Énfasis6 9 5" xfId="1754" xr:uid="{00000000-0005-0000-0000-00005B040000}"/>
    <cellStyle name="Énfasis6 9 6" xfId="1755" xr:uid="{00000000-0005-0000-0000-00005C040000}"/>
    <cellStyle name="Énfasis6 9 7" xfId="1756" xr:uid="{00000000-0005-0000-0000-00005D040000}"/>
    <cellStyle name="Énfasis6 9 8" xfId="1757" xr:uid="{00000000-0005-0000-0000-00005E040000}"/>
    <cellStyle name="Énfasis6 9 9" xfId="1758" xr:uid="{00000000-0005-0000-0000-00005F040000}"/>
    <cellStyle name="Entrada 10" xfId="895" xr:uid="{00000000-0005-0000-0000-000060040000}"/>
    <cellStyle name="Entrada 11" xfId="896" xr:uid="{00000000-0005-0000-0000-000061040000}"/>
    <cellStyle name="Entrada 12" xfId="897" xr:uid="{00000000-0005-0000-0000-000062040000}"/>
    <cellStyle name="Entrada 13" xfId="898" xr:uid="{00000000-0005-0000-0000-000063040000}"/>
    <cellStyle name="Entrada 14" xfId="899" xr:uid="{00000000-0005-0000-0000-000064040000}"/>
    <cellStyle name="Entrada 15" xfId="900" xr:uid="{00000000-0005-0000-0000-000065040000}"/>
    <cellStyle name="Entrada 16" xfId="901" xr:uid="{00000000-0005-0000-0000-000066040000}"/>
    <cellStyle name="Entrada 17" xfId="902" xr:uid="{00000000-0005-0000-0000-000067040000}"/>
    <cellStyle name="Entrada 18" xfId="903" xr:uid="{00000000-0005-0000-0000-000068040000}"/>
    <cellStyle name="Entrada 2" xfId="904" xr:uid="{00000000-0005-0000-0000-000069040000}"/>
    <cellStyle name="Entrada 3" xfId="905" xr:uid="{00000000-0005-0000-0000-00006A040000}"/>
    <cellStyle name="Entrada 4" xfId="906" xr:uid="{00000000-0005-0000-0000-00006B040000}"/>
    <cellStyle name="Entrada 5" xfId="907" xr:uid="{00000000-0005-0000-0000-00006C040000}"/>
    <cellStyle name="Entrada 6" xfId="908" xr:uid="{00000000-0005-0000-0000-00006D040000}"/>
    <cellStyle name="Entrada 7" xfId="909" xr:uid="{00000000-0005-0000-0000-00006E040000}"/>
    <cellStyle name="Entrada 8" xfId="910" xr:uid="{00000000-0005-0000-0000-00006F040000}"/>
    <cellStyle name="Entrada 9" xfId="911" xr:uid="{00000000-0005-0000-0000-000070040000}"/>
    <cellStyle name="Entrada 9 10" xfId="912" xr:uid="{00000000-0005-0000-0000-000071040000}"/>
    <cellStyle name="Entrada 9 11" xfId="913" xr:uid="{00000000-0005-0000-0000-000072040000}"/>
    <cellStyle name="Entrada 9 12" xfId="914" xr:uid="{00000000-0005-0000-0000-000073040000}"/>
    <cellStyle name="Entrada 9 13" xfId="915" xr:uid="{00000000-0005-0000-0000-000074040000}"/>
    <cellStyle name="Entrada 9 14" xfId="916" xr:uid="{00000000-0005-0000-0000-000075040000}"/>
    <cellStyle name="Entrada 9 15" xfId="917" xr:uid="{00000000-0005-0000-0000-000076040000}"/>
    <cellStyle name="Entrada 9 16" xfId="918" xr:uid="{00000000-0005-0000-0000-000077040000}"/>
    <cellStyle name="Entrada 9 17" xfId="919" xr:uid="{00000000-0005-0000-0000-000078040000}"/>
    <cellStyle name="Entrada 9 18" xfId="920" xr:uid="{00000000-0005-0000-0000-000079040000}"/>
    <cellStyle name="Entrada 9 19" xfId="921" xr:uid="{00000000-0005-0000-0000-00007A040000}"/>
    <cellStyle name="Entrada 9 2" xfId="922" xr:uid="{00000000-0005-0000-0000-00007B040000}"/>
    <cellStyle name="Entrada 9 20" xfId="923" xr:uid="{00000000-0005-0000-0000-00007C040000}"/>
    <cellStyle name="Entrada 9 21" xfId="924" xr:uid="{00000000-0005-0000-0000-00007D040000}"/>
    <cellStyle name="Entrada 9 22" xfId="925" xr:uid="{00000000-0005-0000-0000-00007E040000}"/>
    <cellStyle name="Entrada 9 3" xfId="926" xr:uid="{00000000-0005-0000-0000-00007F040000}"/>
    <cellStyle name="Entrada 9 4" xfId="927" xr:uid="{00000000-0005-0000-0000-000080040000}"/>
    <cellStyle name="Entrada 9 5" xfId="928" xr:uid="{00000000-0005-0000-0000-000081040000}"/>
    <cellStyle name="Entrada 9 6" xfId="929" xr:uid="{00000000-0005-0000-0000-000082040000}"/>
    <cellStyle name="Entrada 9 7" xfId="930" xr:uid="{00000000-0005-0000-0000-000083040000}"/>
    <cellStyle name="Entrada 9 8" xfId="931" xr:uid="{00000000-0005-0000-0000-000084040000}"/>
    <cellStyle name="Entrada 9 9" xfId="932" xr:uid="{00000000-0005-0000-0000-000085040000}"/>
    <cellStyle name="Euro" xfId="933" xr:uid="{00000000-0005-0000-0000-000086040000}"/>
    <cellStyle name="Euro 10" xfId="934" xr:uid="{00000000-0005-0000-0000-000087040000}"/>
    <cellStyle name="Euro 11" xfId="935" xr:uid="{00000000-0005-0000-0000-000088040000}"/>
    <cellStyle name="Euro 12" xfId="936" xr:uid="{00000000-0005-0000-0000-000089040000}"/>
    <cellStyle name="Euro 13" xfId="937" xr:uid="{00000000-0005-0000-0000-00008A040000}"/>
    <cellStyle name="Euro 14" xfId="938" xr:uid="{00000000-0005-0000-0000-00008B040000}"/>
    <cellStyle name="Euro 15" xfId="939" xr:uid="{00000000-0005-0000-0000-00008C040000}"/>
    <cellStyle name="Euro 16" xfId="940" xr:uid="{00000000-0005-0000-0000-00008D040000}"/>
    <cellStyle name="Euro 17" xfId="941" xr:uid="{00000000-0005-0000-0000-00008E040000}"/>
    <cellStyle name="Euro 18" xfId="942" xr:uid="{00000000-0005-0000-0000-00008F040000}"/>
    <cellStyle name="Euro 19" xfId="943" xr:uid="{00000000-0005-0000-0000-000090040000}"/>
    <cellStyle name="Euro 2" xfId="944" xr:uid="{00000000-0005-0000-0000-000091040000}"/>
    <cellStyle name="Euro 20" xfId="945" xr:uid="{00000000-0005-0000-0000-000092040000}"/>
    <cellStyle name="Euro 21" xfId="946" xr:uid="{00000000-0005-0000-0000-000093040000}"/>
    <cellStyle name="Euro 22" xfId="947" xr:uid="{00000000-0005-0000-0000-000094040000}"/>
    <cellStyle name="Euro 23" xfId="948" xr:uid="{00000000-0005-0000-0000-000095040000}"/>
    <cellStyle name="Euro 24" xfId="949" xr:uid="{00000000-0005-0000-0000-000096040000}"/>
    <cellStyle name="Euro 25" xfId="950" xr:uid="{00000000-0005-0000-0000-000097040000}"/>
    <cellStyle name="Euro 26" xfId="951" xr:uid="{00000000-0005-0000-0000-000098040000}"/>
    <cellStyle name="Euro 27" xfId="952" xr:uid="{00000000-0005-0000-0000-000099040000}"/>
    <cellStyle name="Euro 28" xfId="953" xr:uid="{00000000-0005-0000-0000-00009A040000}"/>
    <cellStyle name="Euro 29" xfId="954" xr:uid="{00000000-0005-0000-0000-00009B040000}"/>
    <cellStyle name="Euro 3" xfId="955" xr:uid="{00000000-0005-0000-0000-00009C040000}"/>
    <cellStyle name="Euro 4" xfId="956" xr:uid="{00000000-0005-0000-0000-00009D040000}"/>
    <cellStyle name="Euro 5" xfId="957" xr:uid="{00000000-0005-0000-0000-00009E040000}"/>
    <cellStyle name="Euro 6" xfId="958" xr:uid="{00000000-0005-0000-0000-00009F040000}"/>
    <cellStyle name="Euro 7" xfId="959" xr:uid="{00000000-0005-0000-0000-0000A0040000}"/>
    <cellStyle name="Euro 8" xfId="960" xr:uid="{00000000-0005-0000-0000-0000A1040000}"/>
    <cellStyle name="Euro 9" xfId="961" xr:uid="{00000000-0005-0000-0000-0000A2040000}"/>
    <cellStyle name="Hipervínculo 2" xfId="962" xr:uid="{00000000-0005-0000-0000-0000A3040000}"/>
    <cellStyle name="Hipervínculo 31" xfId="963" xr:uid="{00000000-0005-0000-0000-0000A4040000}"/>
    <cellStyle name="Incorrecto 10" xfId="964" xr:uid="{00000000-0005-0000-0000-0000A5040000}"/>
    <cellStyle name="Incorrecto 11" xfId="965" xr:uid="{00000000-0005-0000-0000-0000A6040000}"/>
    <cellStyle name="Incorrecto 12" xfId="966" xr:uid="{00000000-0005-0000-0000-0000A7040000}"/>
    <cellStyle name="Incorrecto 13" xfId="967" xr:uid="{00000000-0005-0000-0000-0000A8040000}"/>
    <cellStyle name="Incorrecto 14" xfId="968" xr:uid="{00000000-0005-0000-0000-0000A9040000}"/>
    <cellStyle name="Incorrecto 15" xfId="969" xr:uid="{00000000-0005-0000-0000-0000AA040000}"/>
    <cellStyle name="Incorrecto 16" xfId="970" xr:uid="{00000000-0005-0000-0000-0000AB040000}"/>
    <cellStyle name="Incorrecto 17" xfId="971" xr:uid="{00000000-0005-0000-0000-0000AC040000}"/>
    <cellStyle name="Incorrecto 18" xfId="972" xr:uid="{00000000-0005-0000-0000-0000AD040000}"/>
    <cellStyle name="Incorrecto 2" xfId="973" xr:uid="{00000000-0005-0000-0000-0000AE040000}"/>
    <cellStyle name="Incorrecto 3" xfId="974" xr:uid="{00000000-0005-0000-0000-0000AF040000}"/>
    <cellStyle name="Incorrecto 4" xfId="975" xr:uid="{00000000-0005-0000-0000-0000B0040000}"/>
    <cellStyle name="Incorrecto 5" xfId="976" xr:uid="{00000000-0005-0000-0000-0000B1040000}"/>
    <cellStyle name="Incorrecto 6" xfId="977" xr:uid="{00000000-0005-0000-0000-0000B2040000}"/>
    <cellStyle name="Incorrecto 7" xfId="978" xr:uid="{00000000-0005-0000-0000-0000B3040000}"/>
    <cellStyle name="Incorrecto 8" xfId="979" xr:uid="{00000000-0005-0000-0000-0000B4040000}"/>
    <cellStyle name="Incorrecto 9" xfId="980" xr:uid="{00000000-0005-0000-0000-0000B5040000}"/>
    <cellStyle name="Incorrecto 9 10" xfId="981" xr:uid="{00000000-0005-0000-0000-0000B6040000}"/>
    <cellStyle name="Incorrecto 9 11" xfId="982" xr:uid="{00000000-0005-0000-0000-0000B7040000}"/>
    <cellStyle name="Incorrecto 9 12" xfId="983" xr:uid="{00000000-0005-0000-0000-0000B8040000}"/>
    <cellStyle name="Incorrecto 9 13" xfId="984" xr:uid="{00000000-0005-0000-0000-0000B9040000}"/>
    <cellStyle name="Incorrecto 9 14" xfId="985" xr:uid="{00000000-0005-0000-0000-0000BA040000}"/>
    <cellStyle name="Incorrecto 9 15" xfId="986" xr:uid="{00000000-0005-0000-0000-0000BB040000}"/>
    <cellStyle name="Incorrecto 9 16" xfId="987" xr:uid="{00000000-0005-0000-0000-0000BC040000}"/>
    <cellStyle name="Incorrecto 9 17" xfId="988" xr:uid="{00000000-0005-0000-0000-0000BD040000}"/>
    <cellStyle name="Incorrecto 9 18" xfId="989" xr:uid="{00000000-0005-0000-0000-0000BE040000}"/>
    <cellStyle name="Incorrecto 9 19" xfId="990" xr:uid="{00000000-0005-0000-0000-0000BF040000}"/>
    <cellStyle name="Incorrecto 9 2" xfId="991" xr:uid="{00000000-0005-0000-0000-0000C0040000}"/>
    <cellStyle name="Incorrecto 9 20" xfId="992" xr:uid="{00000000-0005-0000-0000-0000C1040000}"/>
    <cellStyle name="Incorrecto 9 21" xfId="993" xr:uid="{00000000-0005-0000-0000-0000C2040000}"/>
    <cellStyle name="Incorrecto 9 22" xfId="994" xr:uid="{00000000-0005-0000-0000-0000C3040000}"/>
    <cellStyle name="Incorrecto 9 3" xfId="995" xr:uid="{00000000-0005-0000-0000-0000C4040000}"/>
    <cellStyle name="Incorrecto 9 4" xfId="996" xr:uid="{00000000-0005-0000-0000-0000C5040000}"/>
    <cellStyle name="Incorrecto 9 5" xfId="997" xr:uid="{00000000-0005-0000-0000-0000C6040000}"/>
    <cellStyle name="Incorrecto 9 6" xfId="998" xr:uid="{00000000-0005-0000-0000-0000C7040000}"/>
    <cellStyle name="Incorrecto 9 7" xfId="999" xr:uid="{00000000-0005-0000-0000-0000C8040000}"/>
    <cellStyle name="Incorrecto 9 8" xfId="1000" xr:uid="{00000000-0005-0000-0000-0000C9040000}"/>
    <cellStyle name="Incorrecto 9 9" xfId="1001" xr:uid="{00000000-0005-0000-0000-0000CA040000}"/>
    <cellStyle name="Millares" xfId="1" builtinId="3"/>
    <cellStyle name="Millares [0] 2" xfId="1034" xr:uid="{00000000-0005-0000-0000-0000CC040000}"/>
    <cellStyle name="Millares 2" xfId="1002" xr:uid="{00000000-0005-0000-0000-0000CD040000}"/>
    <cellStyle name="Millares 2 10" xfId="1003" xr:uid="{00000000-0005-0000-0000-0000CE040000}"/>
    <cellStyle name="Millares 2 11" xfId="1004" xr:uid="{00000000-0005-0000-0000-0000CF040000}"/>
    <cellStyle name="Millares 2 12" xfId="1005" xr:uid="{00000000-0005-0000-0000-0000D0040000}"/>
    <cellStyle name="Millares 2 13" xfId="1006" xr:uid="{00000000-0005-0000-0000-0000D1040000}"/>
    <cellStyle name="Millares 2 13 2" xfId="1007" xr:uid="{00000000-0005-0000-0000-0000D2040000}"/>
    <cellStyle name="Millares 2 13 2 2" xfId="1008" xr:uid="{00000000-0005-0000-0000-0000D3040000}"/>
    <cellStyle name="Millares 2 13 2 2 2" xfId="1009" xr:uid="{00000000-0005-0000-0000-0000D4040000}"/>
    <cellStyle name="Millares 2 14" xfId="1010" xr:uid="{00000000-0005-0000-0000-0000D5040000}"/>
    <cellStyle name="Millares 2 2" xfId="1011" xr:uid="{00000000-0005-0000-0000-0000D6040000}"/>
    <cellStyle name="Millares 2 2 2" xfId="1012" xr:uid="{00000000-0005-0000-0000-0000D7040000}"/>
    <cellStyle name="Millares 2 2 3" xfId="1013" xr:uid="{00000000-0005-0000-0000-0000D8040000}"/>
    <cellStyle name="Millares 2 2 4" xfId="1014" xr:uid="{00000000-0005-0000-0000-0000D9040000}"/>
    <cellStyle name="Millares 2 3" xfId="1015" xr:uid="{00000000-0005-0000-0000-0000DA040000}"/>
    <cellStyle name="Millares 2 4" xfId="1016" xr:uid="{00000000-0005-0000-0000-0000DB040000}"/>
    <cellStyle name="Millares 2 5" xfId="1017" xr:uid="{00000000-0005-0000-0000-0000DC040000}"/>
    <cellStyle name="Millares 2 6" xfId="1018" xr:uid="{00000000-0005-0000-0000-0000DD040000}"/>
    <cellStyle name="Millares 2 7" xfId="1019" xr:uid="{00000000-0005-0000-0000-0000DE040000}"/>
    <cellStyle name="Millares 2 8" xfId="1020" xr:uid="{00000000-0005-0000-0000-0000DF040000}"/>
    <cellStyle name="Millares 2 9" xfId="1021" xr:uid="{00000000-0005-0000-0000-0000E0040000}"/>
    <cellStyle name="Millares 3" xfId="1022" xr:uid="{00000000-0005-0000-0000-0000E1040000}"/>
    <cellStyle name="Millares 3 2" xfId="1023" xr:uid="{00000000-0005-0000-0000-0000E2040000}"/>
    <cellStyle name="Millares 3 3" xfId="1024" xr:uid="{00000000-0005-0000-0000-0000E3040000}"/>
    <cellStyle name="Millares 4" xfId="1025" xr:uid="{00000000-0005-0000-0000-0000E4040000}"/>
    <cellStyle name="Millares 4 2" xfId="1026" xr:uid="{00000000-0005-0000-0000-0000E5040000}"/>
    <cellStyle name="Millares 4 2 2" xfId="1027" xr:uid="{00000000-0005-0000-0000-0000E6040000}"/>
    <cellStyle name="Millares 4 2 2 2" xfId="1028" xr:uid="{00000000-0005-0000-0000-0000E7040000}"/>
    <cellStyle name="Millares 4 3" xfId="1029" xr:uid="{00000000-0005-0000-0000-0000E8040000}"/>
    <cellStyle name="Millares 5" xfId="1030" xr:uid="{00000000-0005-0000-0000-0000E9040000}"/>
    <cellStyle name="Millares 6" xfId="1031" xr:uid="{00000000-0005-0000-0000-0000EA040000}"/>
    <cellStyle name="Millares 7" xfId="1032" xr:uid="{00000000-0005-0000-0000-0000EB040000}"/>
    <cellStyle name="Millares 8" xfId="1033" xr:uid="{00000000-0005-0000-0000-0000EC040000}"/>
    <cellStyle name="Moneda 2" xfId="1035" xr:uid="{00000000-0005-0000-0000-0000ED040000}"/>
    <cellStyle name="Moneda 2 2" xfId="1036" xr:uid="{00000000-0005-0000-0000-0000EE040000}"/>
    <cellStyle name="Moneda 2 3" xfId="1037" xr:uid="{00000000-0005-0000-0000-0000EF040000}"/>
    <cellStyle name="Neutral 10" xfId="1038" xr:uid="{00000000-0005-0000-0000-0000F0040000}"/>
    <cellStyle name="Neutral 11" xfId="1039" xr:uid="{00000000-0005-0000-0000-0000F1040000}"/>
    <cellStyle name="Neutral 12" xfId="1040" xr:uid="{00000000-0005-0000-0000-0000F2040000}"/>
    <cellStyle name="Neutral 13" xfId="1041" xr:uid="{00000000-0005-0000-0000-0000F3040000}"/>
    <cellStyle name="Neutral 14" xfId="1042" xr:uid="{00000000-0005-0000-0000-0000F4040000}"/>
    <cellStyle name="Neutral 15" xfId="1043" xr:uid="{00000000-0005-0000-0000-0000F5040000}"/>
    <cellStyle name="Neutral 16" xfId="1044" xr:uid="{00000000-0005-0000-0000-0000F6040000}"/>
    <cellStyle name="Neutral 2" xfId="1045" xr:uid="{00000000-0005-0000-0000-0000F7040000}"/>
    <cellStyle name="Neutral 3" xfId="1046" xr:uid="{00000000-0005-0000-0000-0000F8040000}"/>
    <cellStyle name="Neutral 4" xfId="1047" xr:uid="{00000000-0005-0000-0000-0000F9040000}"/>
    <cellStyle name="Neutral 5" xfId="1048" xr:uid="{00000000-0005-0000-0000-0000FA040000}"/>
    <cellStyle name="Neutral 6" xfId="1049" xr:uid="{00000000-0005-0000-0000-0000FB040000}"/>
    <cellStyle name="Neutral 7" xfId="1050" xr:uid="{00000000-0005-0000-0000-0000FC040000}"/>
    <cellStyle name="Neutral 8" xfId="1051" xr:uid="{00000000-0005-0000-0000-0000FD040000}"/>
    <cellStyle name="Neutral 9" xfId="1052" xr:uid="{00000000-0005-0000-0000-0000FE040000}"/>
    <cellStyle name="Normal" xfId="0" builtinId="0"/>
    <cellStyle name="Normal 10" xfId="1053" xr:uid="{00000000-0005-0000-0000-000000050000}"/>
    <cellStyle name="Normal 10 2" xfId="1054" xr:uid="{00000000-0005-0000-0000-000001050000}"/>
    <cellStyle name="Normal 11" xfId="1055" xr:uid="{00000000-0005-0000-0000-000002050000}"/>
    <cellStyle name="Normal 11 2" xfId="1056" xr:uid="{00000000-0005-0000-0000-000003050000}"/>
    <cellStyle name="Normal 110" xfId="1057" xr:uid="{00000000-0005-0000-0000-000004050000}"/>
    <cellStyle name="Normal 112" xfId="1058" xr:uid="{00000000-0005-0000-0000-000005050000}"/>
    <cellStyle name="Normal 113" xfId="1059" xr:uid="{00000000-0005-0000-0000-000006050000}"/>
    <cellStyle name="Normal 115" xfId="1060" xr:uid="{00000000-0005-0000-0000-000007050000}"/>
    <cellStyle name="Normal 12" xfId="1061" xr:uid="{00000000-0005-0000-0000-000008050000}"/>
    <cellStyle name="Normal 12 2" xfId="1062" xr:uid="{00000000-0005-0000-0000-000009050000}"/>
    <cellStyle name="Normal 13" xfId="1063" xr:uid="{00000000-0005-0000-0000-00000A050000}"/>
    <cellStyle name="Normal 13 2" xfId="1064" xr:uid="{00000000-0005-0000-0000-00000B050000}"/>
    <cellStyle name="Normal 14" xfId="1065" xr:uid="{00000000-0005-0000-0000-00000C050000}"/>
    <cellStyle name="Normal 14 2" xfId="1066" xr:uid="{00000000-0005-0000-0000-00000D050000}"/>
    <cellStyle name="Normal 15" xfId="1067" xr:uid="{00000000-0005-0000-0000-00000E050000}"/>
    <cellStyle name="Normal 15 2" xfId="1068" xr:uid="{00000000-0005-0000-0000-00000F050000}"/>
    <cellStyle name="Normal 16" xfId="1069" xr:uid="{00000000-0005-0000-0000-000010050000}"/>
    <cellStyle name="Normal 16 2" xfId="1070" xr:uid="{00000000-0005-0000-0000-000011050000}"/>
    <cellStyle name="Normal 17" xfId="1071" xr:uid="{00000000-0005-0000-0000-000012050000}"/>
    <cellStyle name="Normal 17 2" xfId="1072" xr:uid="{00000000-0005-0000-0000-000013050000}"/>
    <cellStyle name="Normal 18 2" xfId="1073" xr:uid="{00000000-0005-0000-0000-000014050000}"/>
    <cellStyle name="Normal 19" xfId="1074" xr:uid="{00000000-0005-0000-0000-000015050000}"/>
    <cellStyle name="Normal 19 2" xfId="1075" xr:uid="{00000000-0005-0000-0000-000016050000}"/>
    <cellStyle name="Normal 2" xfId="1076" xr:uid="{00000000-0005-0000-0000-000017050000}"/>
    <cellStyle name="Normal 2 10" xfId="1077" xr:uid="{00000000-0005-0000-0000-000018050000}"/>
    <cellStyle name="Normal 2 11" xfId="1078" xr:uid="{00000000-0005-0000-0000-000019050000}"/>
    <cellStyle name="Normal 2 12" xfId="1079" xr:uid="{00000000-0005-0000-0000-00001A050000}"/>
    <cellStyle name="Normal 2 2" xfId="1080" xr:uid="{00000000-0005-0000-0000-00001B050000}"/>
    <cellStyle name="Normal 2 2 2" xfId="1081" xr:uid="{00000000-0005-0000-0000-00001C050000}"/>
    <cellStyle name="Normal 2 2 3" xfId="1082" xr:uid="{00000000-0005-0000-0000-00001D050000}"/>
    <cellStyle name="Normal 2 2 4" xfId="1083" xr:uid="{00000000-0005-0000-0000-00001E050000}"/>
    <cellStyle name="Normal 2 2 5" xfId="1084" xr:uid="{00000000-0005-0000-0000-00001F050000}"/>
    <cellStyle name="Normal 2 3" xfId="1085" xr:uid="{00000000-0005-0000-0000-000020050000}"/>
    <cellStyle name="Normal 2 4" xfId="1086" xr:uid="{00000000-0005-0000-0000-000021050000}"/>
    <cellStyle name="Normal 2 5" xfId="1087" xr:uid="{00000000-0005-0000-0000-000022050000}"/>
    <cellStyle name="Normal 2 6" xfId="1088" xr:uid="{00000000-0005-0000-0000-000023050000}"/>
    <cellStyle name="Normal 2 7" xfId="1089" xr:uid="{00000000-0005-0000-0000-000024050000}"/>
    <cellStyle name="Normal 2 8" xfId="1090" xr:uid="{00000000-0005-0000-0000-000025050000}"/>
    <cellStyle name="Normal 2 9" xfId="1091" xr:uid="{00000000-0005-0000-0000-000026050000}"/>
    <cellStyle name="Normal 20 2" xfId="1092" xr:uid="{00000000-0005-0000-0000-000027050000}"/>
    <cellStyle name="Normal 21 2" xfId="1093" xr:uid="{00000000-0005-0000-0000-000028050000}"/>
    <cellStyle name="Normal 22 2" xfId="1094" xr:uid="{00000000-0005-0000-0000-000029050000}"/>
    <cellStyle name="Normal 23 2" xfId="1095" xr:uid="{00000000-0005-0000-0000-00002A050000}"/>
    <cellStyle name="Normal 24 2" xfId="1096" xr:uid="{00000000-0005-0000-0000-00002B050000}"/>
    <cellStyle name="Normal 25 2" xfId="1097" xr:uid="{00000000-0005-0000-0000-00002C050000}"/>
    <cellStyle name="Normal 3" xfId="1098" xr:uid="{00000000-0005-0000-0000-00002D050000}"/>
    <cellStyle name="Normal 3 10" xfId="1099" xr:uid="{00000000-0005-0000-0000-00002E050000}"/>
    <cellStyle name="Normal 3 11" xfId="1100" xr:uid="{00000000-0005-0000-0000-00002F050000}"/>
    <cellStyle name="Normal 3 12" xfId="1101" xr:uid="{00000000-0005-0000-0000-000030050000}"/>
    <cellStyle name="Normal 3 13" xfId="1102" xr:uid="{00000000-0005-0000-0000-000031050000}"/>
    <cellStyle name="Normal 3 14" xfId="1103" xr:uid="{00000000-0005-0000-0000-000032050000}"/>
    <cellStyle name="Normal 3 15" xfId="1104" xr:uid="{00000000-0005-0000-0000-000033050000}"/>
    <cellStyle name="Normal 3 16" xfId="1105" xr:uid="{00000000-0005-0000-0000-000034050000}"/>
    <cellStyle name="Normal 3 17" xfId="1106" xr:uid="{00000000-0005-0000-0000-000035050000}"/>
    <cellStyle name="Normal 3 18" xfId="1107" xr:uid="{00000000-0005-0000-0000-000036050000}"/>
    <cellStyle name="Normal 3 19" xfId="1108" xr:uid="{00000000-0005-0000-0000-000037050000}"/>
    <cellStyle name="Normal 3 2" xfId="1109" xr:uid="{00000000-0005-0000-0000-000038050000}"/>
    <cellStyle name="Normal 3 20" xfId="1110" xr:uid="{00000000-0005-0000-0000-000039050000}"/>
    <cellStyle name="Normal 3 21" xfId="1111" xr:uid="{00000000-0005-0000-0000-00003A050000}"/>
    <cellStyle name="Normal 3 3" xfId="1112" xr:uid="{00000000-0005-0000-0000-00003B050000}"/>
    <cellStyle name="Normal 3 4" xfId="1113" xr:uid="{00000000-0005-0000-0000-00003C050000}"/>
    <cellStyle name="Normal 3 5" xfId="1114" xr:uid="{00000000-0005-0000-0000-00003D050000}"/>
    <cellStyle name="Normal 3 6" xfId="1115" xr:uid="{00000000-0005-0000-0000-00003E050000}"/>
    <cellStyle name="Normal 3 7" xfId="1116" xr:uid="{00000000-0005-0000-0000-00003F050000}"/>
    <cellStyle name="Normal 3 8" xfId="1117" xr:uid="{00000000-0005-0000-0000-000040050000}"/>
    <cellStyle name="Normal 3 9" xfId="1118" xr:uid="{00000000-0005-0000-0000-000041050000}"/>
    <cellStyle name="Normal 3_PLAN DE ACTIVIDADES 10 DE ABRIL RURALIDAD" xfId="1119" xr:uid="{00000000-0005-0000-0000-000042050000}"/>
    <cellStyle name="Normal 4" xfId="1120" xr:uid="{00000000-0005-0000-0000-000043050000}"/>
    <cellStyle name="Normal 4 10" xfId="1121" xr:uid="{00000000-0005-0000-0000-000044050000}"/>
    <cellStyle name="Normal 4 11" xfId="1122" xr:uid="{00000000-0005-0000-0000-000045050000}"/>
    <cellStyle name="Normal 4 12" xfId="1123" xr:uid="{00000000-0005-0000-0000-000046050000}"/>
    <cellStyle name="Normal 4 13" xfId="1124" xr:uid="{00000000-0005-0000-0000-000047050000}"/>
    <cellStyle name="Normal 4 14" xfId="1125" xr:uid="{00000000-0005-0000-0000-000048050000}"/>
    <cellStyle name="Normal 4 15" xfId="1126" xr:uid="{00000000-0005-0000-0000-000049050000}"/>
    <cellStyle name="Normal 4 16" xfId="1127" xr:uid="{00000000-0005-0000-0000-00004A050000}"/>
    <cellStyle name="Normal 4 17" xfId="1128" xr:uid="{00000000-0005-0000-0000-00004B050000}"/>
    <cellStyle name="Normal 4 18" xfId="1129" xr:uid="{00000000-0005-0000-0000-00004C050000}"/>
    <cellStyle name="Normal 4 19" xfId="1130" xr:uid="{00000000-0005-0000-0000-00004D050000}"/>
    <cellStyle name="Normal 4 2" xfId="1131" xr:uid="{00000000-0005-0000-0000-00004E050000}"/>
    <cellStyle name="Normal 4 20" xfId="1132" xr:uid="{00000000-0005-0000-0000-00004F050000}"/>
    <cellStyle name="Normal 4 21" xfId="1133" xr:uid="{00000000-0005-0000-0000-000050050000}"/>
    <cellStyle name="Normal 4 3" xfId="1134" xr:uid="{00000000-0005-0000-0000-000051050000}"/>
    <cellStyle name="Normal 4 4" xfId="1135" xr:uid="{00000000-0005-0000-0000-000052050000}"/>
    <cellStyle name="Normal 4 5" xfId="1136" xr:uid="{00000000-0005-0000-0000-000053050000}"/>
    <cellStyle name="Normal 4 6" xfId="1137" xr:uid="{00000000-0005-0000-0000-000054050000}"/>
    <cellStyle name="Normal 4 7" xfId="1138" xr:uid="{00000000-0005-0000-0000-000055050000}"/>
    <cellStyle name="Normal 4 8" xfId="1139" xr:uid="{00000000-0005-0000-0000-000056050000}"/>
    <cellStyle name="Normal 4 9" xfId="1140" xr:uid="{00000000-0005-0000-0000-000057050000}"/>
    <cellStyle name="Normal 47" xfId="1141" xr:uid="{00000000-0005-0000-0000-000058050000}"/>
    <cellStyle name="Normal 48" xfId="1142" xr:uid="{00000000-0005-0000-0000-000059050000}"/>
    <cellStyle name="Normal 5" xfId="1143" xr:uid="{00000000-0005-0000-0000-00005A050000}"/>
    <cellStyle name="Normal 5 10" xfId="1144" xr:uid="{00000000-0005-0000-0000-00005B050000}"/>
    <cellStyle name="Normal 5 11" xfId="1145" xr:uid="{00000000-0005-0000-0000-00005C050000}"/>
    <cellStyle name="Normal 5 12" xfId="1146" xr:uid="{00000000-0005-0000-0000-00005D050000}"/>
    <cellStyle name="Normal 5 13" xfId="1147" xr:uid="{00000000-0005-0000-0000-00005E050000}"/>
    <cellStyle name="Normal 5 14" xfId="1148" xr:uid="{00000000-0005-0000-0000-00005F050000}"/>
    <cellStyle name="Normal 5 15" xfId="1149" xr:uid="{00000000-0005-0000-0000-000060050000}"/>
    <cellStyle name="Normal 5 16" xfId="1150" xr:uid="{00000000-0005-0000-0000-000061050000}"/>
    <cellStyle name="Normal 5 17" xfId="1151" xr:uid="{00000000-0005-0000-0000-000062050000}"/>
    <cellStyle name="Normal 5 18" xfId="1152" xr:uid="{00000000-0005-0000-0000-000063050000}"/>
    <cellStyle name="Normal 5 19" xfId="1153" xr:uid="{00000000-0005-0000-0000-000064050000}"/>
    <cellStyle name="Normal 5 2" xfId="1154" xr:uid="{00000000-0005-0000-0000-000065050000}"/>
    <cellStyle name="Normal 5 20" xfId="1155" xr:uid="{00000000-0005-0000-0000-000066050000}"/>
    <cellStyle name="Normal 5 21" xfId="1156" xr:uid="{00000000-0005-0000-0000-000067050000}"/>
    <cellStyle name="Normal 5 3" xfId="1157" xr:uid="{00000000-0005-0000-0000-000068050000}"/>
    <cellStyle name="Normal 5 4" xfId="1158" xr:uid="{00000000-0005-0000-0000-000069050000}"/>
    <cellStyle name="Normal 5 5" xfId="1159" xr:uid="{00000000-0005-0000-0000-00006A050000}"/>
    <cellStyle name="Normal 5 6" xfId="1160" xr:uid="{00000000-0005-0000-0000-00006B050000}"/>
    <cellStyle name="Normal 5 7" xfId="1161" xr:uid="{00000000-0005-0000-0000-00006C050000}"/>
    <cellStyle name="Normal 5 8" xfId="1162" xr:uid="{00000000-0005-0000-0000-00006D050000}"/>
    <cellStyle name="Normal 5 9" xfId="1163" xr:uid="{00000000-0005-0000-0000-00006E050000}"/>
    <cellStyle name="Normal 53" xfId="1164" xr:uid="{00000000-0005-0000-0000-00006F050000}"/>
    <cellStyle name="Normal 54" xfId="1165" xr:uid="{00000000-0005-0000-0000-000070050000}"/>
    <cellStyle name="Normal 55" xfId="1166" xr:uid="{00000000-0005-0000-0000-000071050000}"/>
    <cellStyle name="Normal 56" xfId="1167" xr:uid="{00000000-0005-0000-0000-000072050000}"/>
    <cellStyle name="Normal 57" xfId="1168" xr:uid="{00000000-0005-0000-0000-000073050000}"/>
    <cellStyle name="Normal 58" xfId="1169" xr:uid="{00000000-0005-0000-0000-000074050000}"/>
    <cellStyle name="Normal 59" xfId="1170" xr:uid="{00000000-0005-0000-0000-000075050000}"/>
    <cellStyle name="Normal 6" xfId="1171" xr:uid="{00000000-0005-0000-0000-000076050000}"/>
    <cellStyle name="Normal 6 2" xfId="1172" xr:uid="{00000000-0005-0000-0000-000077050000}"/>
    <cellStyle name="Normal 61" xfId="1173" xr:uid="{00000000-0005-0000-0000-000078050000}"/>
    <cellStyle name="Normal 65" xfId="1174" xr:uid="{00000000-0005-0000-0000-000079050000}"/>
    <cellStyle name="Normal 66" xfId="1175" xr:uid="{00000000-0005-0000-0000-00007A050000}"/>
    <cellStyle name="Normal 69" xfId="1176" xr:uid="{00000000-0005-0000-0000-00007B050000}"/>
    <cellStyle name="Normal 7" xfId="1177" xr:uid="{00000000-0005-0000-0000-00007C050000}"/>
    <cellStyle name="Normal 7 2" xfId="1178" xr:uid="{00000000-0005-0000-0000-00007D050000}"/>
    <cellStyle name="Normal 70" xfId="1179" xr:uid="{00000000-0005-0000-0000-00007E050000}"/>
    <cellStyle name="Normal 75" xfId="1180" xr:uid="{00000000-0005-0000-0000-00007F050000}"/>
    <cellStyle name="Normal 76" xfId="1181" xr:uid="{00000000-0005-0000-0000-000080050000}"/>
    <cellStyle name="Normal 77" xfId="1182" xr:uid="{00000000-0005-0000-0000-000081050000}"/>
    <cellStyle name="Normal 78" xfId="1183" xr:uid="{00000000-0005-0000-0000-000082050000}"/>
    <cellStyle name="Normal 79" xfId="1184" xr:uid="{00000000-0005-0000-0000-000083050000}"/>
    <cellStyle name="Normal 8" xfId="1185" xr:uid="{00000000-0005-0000-0000-000084050000}"/>
    <cellStyle name="Normal 8 2" xfId="1186" xr:uid="{00000000-0005-0000-0000-000085050000}"/>
    <cellStyle name="Normal 8 3" xfId="1187" xr:uid="{00000000-0005-0000-0000-000086050000}"/>
    <cellStyle name="Normal 80" xfId="1188" xr:uid="{00000000-0005-0000-0000-000087050000}"/>
    <cellStyle name="Normal 81" xfId="1189" xr:uid="{00000000-0005-0000-0000-000088050000}"/>
    <cellStyle name="Normal 82" xfId="1190" xr:uid="{00000000-0005-0000-0000-000089050000}"/>
    <cellStyle name="Normal 87" xfId="1191" xr:uid="{00000000-0005-0000-0000-00008A050000}"/>
    <cellStyle name="Normal 89" xfId="1192" xr:uid="{00000000-0005-0000-0000-00008B050000}"/>
    <cellStyle name="Normal 9" xfId="1193" xr:uid="{00000000-0005-0000-0000-00008C050000}"/>
    <cellStyle name="Normal 9 2" xfId="1194" xr:uid="{00000000-0005-0000-0000-00008D050000}"/>
    <cellStyle name="Normal 97" xfId="1195" xr:uid="{00000000-0005-0000-0000-00008E050000}"/>
    <cellStyle name="Normal 99" xfId="1196" xr:uid="{00000000-0005-0000-0000-00008F050000}"/>
    <cellStyle name="Notas 10" xfId="1197" xr:uid="{00000000-0005-0000-0000-000090050000}"/>
    <cellStyle name="Notas 11" xfId="1198" xr:uid="{00000000-0005-0000-0000-000091050000}"/>
    <cellStyle name="Notas 12" xfId="1199" xr:uid="{00000000-0005-0000-0000-000092050000}"/>
    <cellStyle name="Notas 13" xfId="1200" xr:uid="{00000000-0005-0000-0000-000093050000}"/>
    <cellStyle name="Notas 14" xfId="1201" xr:uid="{00000000-0005-0000-0000-000094050000}"/>
    <cellStyle name="Notas 15" xfId="1202" xr:uid="{00000000-0005-0000-0000-000095050000}"/>
    <cellStyle name="Notas 16" xfId="1203" xr:uid="{00000000-0005-0000-0000-000096050000}"/>
    <cellStyle name="Notas 17" xfId="1204" xr:uid="{00000000-0005-0000-0000-000097050000}"/>
    <cellStyle name="Notas 18" xfId="1205" xr:uid="{00000000-0005-0000-0000-000098050000}"/>
    <cellStyle name="Notas 19" xfId="1206" xr:uid="{00000000-0005-0000-0000-000099050000}"/>
    <cellStyle name="Notas 2" xfId="1207" xr:uid="{00000000-0005-0000-0000-00009A050000}"/>
    <cellStyle name="Notas 2 2" xfId="1208" xr:uid="{00000000-0005-0000-0000-00009B050000}"/>
    <cellStyle name="Notas 2 3" xfId="1209" xr:uid="{00000000-0005-0000-0000-00009C050000}"/>
    <cellStyle name="Notas 2 4" xfId="1210" xr:uid="{00000000-0005-0000-0000-00009D050000}"/>
    <cellStyle name="Notas 20" xfId="1211" xr:uid="{00000000-0005-0000-0000-00009E050000}"/>
    <cellStyle name="Notas 21" xfId="1212" xr:uid="{00000000-0005-0000-0000-00009F050000}"/>
    <cellStyle name="Notas 22" xfId="1213" xr:uid="{00000000-0005-0000-0000-0000A0050000}"/>
    <cellStyle name="Notas 3" xfId="1214" xr:uid="{00000000-0005-0000-0000-0000A1050000}"/>
    <cellStyle name="Notas 4" xfId="1215" xr:uid="{00000000-0005-0000-0000-0000A2050000}"/>
    <cellStyle name="Notas 5" xfId="1216" xr:uid="{00000000-0005-0000-0000-0000A3050000}"/>
    <cellStyle name="Notas 6" xfId="1217" xr:uid="{00000000-0005-0000-0000-0000A4050000}"/>
    <cellStyle name="Notas 7" xfId="1218" xr:uid="{00000000-0005-0000-0000-0000A5050000}"/>
    <cellStyle name="Notas 8" xfId="1219" xr:uid="{00000000-0005-0000-0000-0000A6050000}"/>
    <cellStyle name="Notas 9" xfId="1220" xr:uid="{00000000-0005-0000-0000-0000A7050000}"/>
    <cellStyle name="Notas 9 10" xfId="1221" xr:uid="{00000000-0005-0000-0000-0000A8050000}"/>
    <cellStyle name="Notas 9 11" xfId="1222" xr:uid="{00000000-0005-0000-0000-0000A9050000}"/>
    <cellStyle name="Notas 9 12" xfId="1223" xr:uid="{00000000-0005-0000-0000-0000AA050000}"/>
    <cellStyle name="Notas 9 13" xfId="1224" xr:uid="{00000000-0005-0000-0000-0000AB050000}"/>
    <cellStyle name="Notas 9 14" xfId="1225" xr:uid="{00000000-0005-0000-0000-0000AC050000}"/>
    <cellStyle name="Notas 9 15" xfId="1226" xr:uid="{00000000-0005-0000-0000-0000AD050000}"/>
    <cellStyle name="Notas 9 16" xfId="1227" xr:uid="{00000000-0005-0000-0000-0000AE050000}"/>
    <cellStyle name="Notas 9 17" xfId="1228" xr:uid="{00000000-0005-0000-0000-0000AF050000}"/>
    <cellStyle name="Notas 9 18" xfId="1229" xr:uid="{00000000-0005-0000-0000-0000B0050000}"/>
    <cellStyle name="Notas 9 19" xfId="1230" xr:uid="{00000000-0005-0000-0000-0000B1050000}"/>
    <cellStyle name="Notas 9 2" xfId="1231" xr:uid="{00000000-0005-0000-0000-0000B2050000}"/>
    <cellStyle name="Notas 9 20" xfId="1232" xr:uid="{00000000-0005-0000-0000-0000B3050000}"/>
    <cellStyle name="Notas 9 21" xfId="1233" xr:uid="{00000000-0005-0000-0000-0000B4050000}"/>
    <cellStyle name="Notas 9 22" xfId="1234" xr:uid="{00000000-0005-0000-0000-0000B5050000}"/>
    <cellStyle name="Notas 9 3" xfId="1235" xr:uid="{00000000-0005-0000-0000-0000B6050000}"/>
    <cellStyle name="Notas 9 4" xfId="1236" xr:uid="{00000000-0005-0000-0000-0000B7050000}"/>
    <cellStyle name="Notas 9 5" xfId="1237" xr:uid="{00000000-0005-0000-0000-0000B8050000}"/>
    <cellStyle name="Notas 9 6" xfId="1238" xr:uid="{00000000-0005-0000-0000-0000B9050000}"/>
    <cellStyle name="Notas 9 7" xfId="1239" xr:uid="{00000000-0005-0000-0000-0000BA050000}"/>
    <cellStyle name="Notas 9 8" xfId="1240" xr:uid="{00000000-0005-0000-0000-0000BB050000}"/>
    <cellStyle name="Notas 9 9" xfId="1241" xr:uid="{00000000-0005-0000-0000-0000BC050000}"/>
    <cellStyle name="Porcentaje" xfId="2" builtinId="5"/>
    <cellStyle name="Porcentaje 2" xfId="1242" xr:uid="{00000000-0005-0000-0000-0000BE050000}"/>
    <cellStyle name="Porcentaje 3" xfId="1243" xr:uid="{00000000-0005-0000-0000-0000BF050000}"/>
    <cellStyle name="Porcentual 2" xfId="1244" xr:uid="{00000000-0005-0000-0000-0000C0050000}"/>
    <cellStyle name="Porcentual 2 2" xfId="1245" xr:uid="{00000000-0005-0000-0000-0000C1050000}"/>
    <cellStyle name="Porcentual 2 3" xfId="1246" xr:uid="{00000000-0005-0000-0000-0000C2050000}"/>
    <cellStyle name="Porcentual 2 4" xfId="1247" xr:uid="{00000000-0005-0000-0000-0000C3050000}"/>
    <cellStyle name="Porcentual 3" xfId="1248" xr:uid="{00000000-0005-0000-0000-0000C4050000}"/>
    <cellStyle name="Salida 10" xfId="1249" xr:uid="{00000000-0005-0000-0000-0000C5050000}"/>
    <cellStyle name="Salida 11" xfId="1250" xr:uid="{00000000-0005-0000-0000-0000C6050000}"/>
    <cellStyle name="Salida 12" xfId="1251" xr:uid="{00000000-0005-0000-0000-0000C7050000}"/>
    <cellStyle name="Salida 13" xfId="1252" xr:uid="{00000000-0005-0000-0000-0000C8050000}"/>
    <cellStyle name="Salida 14" xfId="1253" xr:uid="{00000000-0005-0000-0000-0000C9050000}"/>
    <cellStyle name="Salida 15" xfId="1254" xr:uid="{00000000-0005-0000-0000-0000CA050000}"/>
    <cellStyle name="Salida 16" xfId="1255" xr:uid="{00000000-0005-0000-0000-0000CB050000}"/>
    <cellStyle name="Salida 17" xfId="1256" xr:uid="{00000000-0005-0000-0000-0000CC050000}"/>
    <cellStyle name="Salida 18" xfId="1257" xr:uid="{00000000-0005-0000-0000-0000CD050000}"/>
    <cellStyle name="Salida 2" xfId="1258" xr:uid="{00000000-0005-0000-0000-0000CE050000}"/>
    <cellStyle name="Salida 3" xfId="1259" xr:uid="{00000000-0005-0000-0000-0000CF050000}"/>
    <cellStyle name="Salida 4" xfId="1260" xr:uid="{00000000-0005-0000-0000-0000D0050000}"/>
    <cellStyle name="Salida 5" xfId="1261" xr:uid="{00000000-0005-0000-0000-0000D1050000}"/>
    <cellStyle name="Salida 6" xfId="1262" xr:uid="{00000000-0005-0000-0000-0000D2050000}"/>
    <cellStyle name="Salida 7" xfId="1263" xr:uid="{00000000-0005-0000-0000-0000D3050000}"/>
    <cellStyle name="Salida 8" xfId="1264" xr:uid="{00000000-0005-0000-0000-0000D4050000}"/>
    <cellStyle name="Salida 9" xfId="1265" xr:uid="{00000000-0005-0000-0000-0000D5050000}"/>
    <cellStyle name="Salida 9 10" xfId="1266" xr:uid="{00000000-0005-0000-0000-0000D6050000}"/>
    <cellStyle name="Salida 9 11" xfId="1267" xr:uid="{00000000-0005-0000-0000-0000D7050000}"/>
    <cellStyle name="Salida 9 12" xfId="1268" xr:uid="{00000000-0005-0000-0000-0000D8050000}"/>
    <cellStyle name="Salida 9 13" xfId="1269" xr:uid="{00000000-0005-0000-0000-0000D9050000}"/>
    <cellStyle name="Salida 9 14" xfId="1270" xr:uid="{00000000-0005-0000-0000-0000DA050000}"/>
    <cellStyle name="Salida 9 15" xfId="1271" xr:uid="{00000000-0005-0000-0000-0000DB050000}"/>
    <cellStyle name="Salida 9 16" xfId="1272" xr:uid="{00000000-0005-0000-0000-0000DC050000}"/>
    <cellStyle name="Salida 9 17" xfId="1273" xr:uid="{00000000-0005-0000-0000-0000DD050000}"/>
    <cellStyle name="Salida 9 18" xfId="1274" xr:uid="{00000000-0005-0000-0000-0000DE050000}"/>
    <cellStyle name="Salida 9 19" xfId="1275" xr:uid="{00000000-0005-0000-0000-0000DF050000}"/>
    <cellStyle name="Salida 9 2" xfId="1276" xr:uid="{00000000-0005-0000-0000-0000E0050000}"/>
    <cellStyle name="Salida 9 20" xfId="1277" xr:uid="{00000000-0005-0000-0000-0000E1050000}"/>
    <cellStyle name="Salida 9 21" xfId="1278" xr:uid="{00000000-0005-0000-0000-0000E2050000}"/>
    <cellStyle name="Salida 9 22" xfId="1279" xr:uid="{00000000-0005-0000-0000-0000E3050000}"/>
    <cellStyle name="Salida 9 3" xfId="1280" xr:uid="{00000000-0005-0000-0000-0000E4050000}"/>
    <cellStyle name="Salida 9 4" xfId="1281" xr:uid="{00000000-0005-0000-0000-0000E5050000}"/>
    <cellStyle name="Salida 9 5" xfId="1282" xr:uid="{00000000-0005-0000-0000-0000E6050000}"/>
    <cellStyle name="Salida 9 6" xfId="1283" xr:uid="{00000000-0005-0000-0000-0000E7050000}"/>
    <cellStyle name="Salida 9 7" xfId="1284" xr:uid="{00000000-0005-0000-0000-0000E8050000}"/>
    <cellStyle name="Salida 9 8" xfId="1285" xr:uid="{00000000-0005-0000-0000-0000E9050000}"/>
    <cellStyle name="Salida 9 9" xfId="1286" xr:uid="{00000000-0005-0000-0000-0000EA050000}"/>
    <cellStyle name="Texto de advertencia 10" xfId="1287" xr:uid="{00000000-0005-0000-0000-0000EB050000}"/>
    <cellStyle name="Texto de advertencia 11" xfId="1288" xr:uid="{00000000-0005-0000-0000-0000EC050000}"/>
    <cellStyle name="Texto de advertencia 12" xfId="1289" xr:uid="{00000000-0005-0000-0000-0000ED050000}"/>
    <cellStyle name="Texto de advertencia 13" xfId="1290" xr:uid="{00000000-0005-0000-0000-0000EE050000}"/>
    <cellStyle name="Texto de advertencia 14" xfId="1291" xr:uid="{00000000-0005-0000-0000-0000EF050000}"/>
    <cellStyle name="Texto de advertencia 15" xfId="1292" xr:uid="{00000000-0005-0000-0000-0000F0050000}"/>
    <cellStyle name="Texto de advertencia 16" xfId="1293" xr:uid="{00000000-0005-0000-0000-0000F1050000}"/>
    <cellStyle name="Texto de advertencia 17" xfId="1294" xr:uid="{00000000-0005-0000-0000-0000F2050000}"/>
    <cellStyle name="Texto de advertencia 18" xfId="1295" xr:uid="{00000000-0005-0000-0000-0000F3050000}"/>
    <cellStyle name="Texto de advertencia 2" xfId="1296" xr:uid="{00000000-0005-0000-0000-0000F4050000}"/>
    <cellStyle name="Texto de advertencia 3" xfId="1297" xr:uid="{00000000-0005-0000-0000-0000F5050000}"/>
    <cellStyle name="Texto de advertencia 4" xfId="1298" xr:uid="{00000000-0005-0000-0000-0000F6050000}"/>
    <cellStyle name="Texto de advertencia 5" xfId="1299" xr:uid="{00000000-0005-0000-0000-0000F7050000}"/>
    <cellStyle name="Texto de advertencia 6" xfId="1300" xr:uid="{00000000-0005-0000-0000-0000F8050000}"/>
    <cellStyle name="Texto de advertencia 7" xfId="1301" xr:uid="{00000000-0005-0000-0000-0000F9050000}"/>
    <cellStyle name="Texto de advertencia 8" xfId="1302" xr:uid="{00000000-0005-0000-0000-0000FA050000}"/>
    <cellStyle name="Texto de advertencia 9" xfId="1303" xr:uid="{00000000-0005-0000-0000-0000FB050000}"/>
    <cellStyle name="Texto de advertencia 9 10" xfId="1304" xr:uid="{00000000-0005-0000-0000-0000FC050000}"/>
    <cellStyle name="Texto de advertencia 9 11" xfId="1305" xr:uid="{00000000-0005-0000-0000-0000FD050000}"/>
    <cellStyle name="Texto de advertencia 9 12" xfId="1306" xr:uid="{00000000-0005-0000-0000-0000FE050000}"/>
    <cellStyle name="Texto de advertencia 9 13" xfId="1307" xr:uid="{00000000-0005-0000-0000-0000FF050000}"/>
    <cellStyle name="Texto de advertencia 9 14" xfId="1308" xr:uid="{00000000-0005-0000-0000-000000060000}"/>
    <cellStyle name="Texto de advertencia 9 15" xfId="1309" xr:uid="{00000000-0005-0000-0000-000001060000}"/>
    <cellStyle name="Texto de advertencia 9 16" xfId="1310" xr:uid="{00000000-0005-0000-0000-000002060000}"/>
    <cellStyle name="Texto de advertencia 9 17" xfId="1311" xr:uid="{00000000-0005-0000-0000-000003060000}"/>
    <cellStyle name="Texto de advertencia 9 18" xfId="1312" xr:uid="{00000000-0005-0000-0000-000004060000}"/>
    <cellStyle name="Texto de advertencia 9 19" xfId="1313" xr:uid="{00000000-0005-0000-0000-000005060000}"/>
    <cellStyle name="Texto de advertencia 9 2" xfId="1314" xr:uid="{00000000-0005-0000-0000-000006060000}"/>
    <cellStyle name="Texto de advertencia 9 20" xfId="1315" xr:uid="{00000000-0005-0000-0000-000007060000}"/>
    <cellStyle name="Texto de advertencia 9 21" xfId="1316" xr:uid="{00000000-0005-0000-0000-000008060000}"/>
    <cellStyle name="Texto de advertencia 9 22" xfId="1317" xr:uid="{00000000-0005-0000-0000-000009060000}"/>
    <cellStyle name="Texto de advertencia 9 3" xfId="1318" xr:uid="{00000000-0005-0000-0000-00000A060000}"/>
    <cellStyle name="Texto de advertencia 9 4" xfId="1319" xr:uid="{00000000-0005-0000-0000-00000B060000}"/>
    <cellStyle name="Texto de advertencia 9 5" xfId="1320" xr:uid="{00000000-0005-0000-0000-00000C060000}"/>
    <cellStyle name="Texto de advertencia 9 6" xfId="1321" xr:uid="{00000000-0005-0000-0000-00000D060000}"/>
    <cellStyle name="Texto de advertencia 9 7" xfId="1322" xr:uid="{00000000-0005-0000-0000-00000E060000}"/>
    <cellStyle name="Texto de advertencia 9 8" xfId="1323" xr:uid="{00000000-0005-0000-0000-00000F060000}"/>
    <cellStyle name="Texto de advertencia 9 9" xfId="1324" xr:uid="{00000000-0005-0000-0000-000010060000}"/>
    <cellStyle name="Texto explicativo 10" xfId="1325" xr:uid="{00000000-0005-0000-0000-000011060000}"/>
    <cellStyle name="Texto explicativo 11" xfId="1326" xr:uid="{00000000-0005-0000-0000-000012060000}"/>
    <cellStyle name="Texto explicativo 12" xfId="1327" xr:uid="{00000000-0005-0000-0000-000013060000}"/>
    <cellStyle name="Texto explicativo 13" xfId="1328" xr:uid="{00000000-0005-0000-0000-000014060000}"/>
    <cellStyle name="Texto explicativo 14" xfId="1329" xr:uid="{00000000-0005-0000-0000-000015060000}"/>
    <cellStyle name="Texto explicativo 15" xfId="1330" xr:uid="{00000000-0005-0000-0000-000016060000}"/>
    <cellStyle name="Texto explicativo 16" xfId="1331" xr:uid="{00000000-0005-0000-0000-000017060000}"/>
    <cellStyle name="Texto explicativo 17" xfId="1332" xr:uid="{00000000-0005-0000-0000-000018060000}"/>
    <cellStyle name="Texto explicativo 18" xfId="1333" xr:uid="{00000000-0005-0000-0000-000019060000}"/>
    <cellStyle name="Texto explicativo 2" xfId="1334" xr:uid="{00000000-0005-0000-0000-00001A060000}"/>
    <cellStyle name="Texto explicativo 3" xfId="1335" xr:uid="{00000000-0005-0000-0000-00001B060000}"/>
    <cellStyle name="Texto explicativo 4" xfId="1336" xr:uid="{00000000-0005-0000-0000-00001C060000}"/>
    <cellStyle name="Texto explicativo 5" xfId="1337" xr:uid="{00000000-0005-0000-0000-00001D060000}"/>
    <cellStyle name="Texto explicativo 6" xfId="1338" xr:uid="{00000000-0005-0000-0000-00001E060000}"/>
    <cellStyle name="Texto explicativo 7" xfId="1339" xr:uid="{00000000-0005-0000-0000-00001F060000}"/>
    <cellStyle name="Texto explicativo 8" xfId="1340" xr:uid="{00000000-0005-0000-0000-000020060000}"/>
    <cellStyle name="Texto explicativo 9" xfId="1341" xr:uid="{00000000-0005-0000-0000-000021060000}"/>
    <cellStyle name="Texto explicativo 9 10" xfId="1342" xr:uid="{00000000-0005-0000-0000-000022060000}"/>
    <cellStyle name="Texto explicativo 9 11" xfId="1343" xr:uid="{00000000-0005-0000-0000-000023060000}"/>
    <cellStyle name="Texto explicativo 9 12" xfId="1344" xr:uid="{00000000-0005-0000-0000-000024060000}"/>
    <cellStyle name="Texto explicativo 9 13" xfId="1345" xr:uid="{00000000-0005-0000-0000-000025060000}"/>
    <cellStyle name="Texto explicativo 9 14" xfId="1346" xr:uid="{00000000-0005-0000-0000-000026060000}"/>
    <cellStyle name="Texto explicativo 9 15" xfId="1347" xr:uid="{00000000-0005-0000-0000-000027060000}"/>
    <cellStyle name="Texto explicativo 9 16" xfId="1348" xr:uid="{00000000-0005-0000-0000-000028060000}"/>
    <cellStyle name="Texto explicativo 9 17" xfId="1349" xr:uid="{00000000-0005-0000-0000-000029060000}"/>
    <cellStyle name="Texto explicativo 9 18" xfId="1350" xr:uid="{00000000-0005-0000-0000-00002A060000}"/>
    <cellStyle name="Texto explicativo 9 19" xfId="1351" xr:uid="{00000000-0005-0000-0000-00002B060000}"/>
    <cellStyle name="Texto explicativo 9 2" xfId="1352" xr:uid="{00000000-0005-0000-0000-00002C060000}"/>
    <cellStyle name="Texto explicativo 9 20" xfId="1353" xr:uid="{00000000-0005-0000-0000-00002D060000}"/>
    <cellStyle name="Texto explicativo 9 21" xfId="1354" xr:uid="{00000000-0005-0000-0000-00002E060000}"/>
    <cellStyle name="Texto explicativo 9 22" xfId="1355" xr:uid="{00000000-0005-0000-0000-00002F060000}"/>
    <cellStyle name="Texto explicativo 9 3" xfId="1356" xr:uid="{00000000-0005-0000-0000-000030060000}"/>
    <cellStyle name="Texto explicativo 9 4" xfId="1357" xr:uid="{00000000-0005-0000-0000-000031060000}"/>
    <cellStyle name="Texto explicativo 9 5" xfId="1358" xr:uid="{00000000-0005-0000-0000-000032060000}"/>
    <cellStyle name="Texto explicativo 9 6" xfId="1359" xr:uid="{00000000-0005-0000-0000-000033060000}"/>
    <cellStyle name="Texto explicativo 9 7" xfId="1360" xr:uid="{00000000-0005-0000-0000-000034060000}"/>
    <cellStyle name="Texto explicativo 9 8" xfId="1361" xr:uid="{00000000-0005-0000-0000-000035060000}"/>
    <cellStyle name="Texto explicativo 9 9" xfId="1362" xr:uid="{00000000-0005-0000-0000-000036060000}"/>
    <cellStyle name="Título 1 10" xfId="1378" xr:uid="{00000000-0005-0000-0000-000037060000}"/>
    <cellStyle name="Título 1 11" xfId="1379" xr:uid="{00000000-0005-0000-0000-000038060000}"/>
    <cellStyle name="Título 1 12" xfId="1380" xr:uid="{00000000-0005-0000-0000-000039060000}"/>
    <cellStyle name="Título 1 13" xfId="1381" xr:uid="{00000000-0005-0000-0000-00003A060000}"/>
    <cellStyle name="Título 1 14" xfId="1382" xr:uid="{00000000-0005-0000-0000-00003B060000}"/>
    <cellStyle name="Título 1 15" xfId="1383" xr:uid="{00000000-0005-0000-0000-00003C060000}"/>
    <cellStyle name="Título 1 16" xfId="1384" xr:uid="{00000000-0005-0000-0000-00003D060000}"/>
    <cellStyle name="Título 1 17" xfId="1385" xr:uid="{00000000-0005-0000-0000-00003E060000}"/>
    <cellStyle name="Título 1 18" xfId="1386" xr:uid="{00000000-0005-0000-0000-00003F060000}"/>
    <cellStyle name="Título 1 2" xfId="1387" xr:uid="{00000000-0005-0000-0000-000040060000}"/>
    <cellStyle name="Título 1 3" xfId="1388" xr:uid="{00000000-0005-0000-0000-000041060000}"/>
    <cellStyle name="Título 1 4" xfId="1389" xr:uid="{00000000-0005-0000-0000-000042060000}"/>
    <cellStyle name="Título 1 5" xfId="1390" xr:uid="{00000000-0005-0000-0000-000043060000}"/>
    <cellStyle name="Título 1 6" xfId="1391" xr:uid="{00000000-0005-0000-0000-000044060000}"/>
    <cellStyle name="Título 1 7" xfId="1392" xr:uid="{00000000-0005-0000-0000-000045060000}"/>
    <cellStyle name="Título 1 8" xfId="1393" xr:uid="{00000000-0005-0000-0000-000046060000}"/>
    <cellStyle name="Título 1 9" xfId="1394" xr:uid="{00000000-0005-0000-0000-000047060000}"/>
    <cellStyle name="Título 1 9 10" xfId="1395" xr:uid="{00000000-0005-0000-0000-000048060000}"/>
    <cellStyle name="Título 1 9 11" xfId="1396" xr:uid="{00000000-0005-0000-0000-000049060000}"/>
    <cellStyle name="Título 1 9 12" xfId="1397" xr:uid="{00000000-0005-0000-0000-00004A060000}"/>
    <cellStyle name="Título 1 9 13" xfId="1398" xr:uid="{00000000-0005-0000-0000-00004B060000}"/>
    <cellStyle name="Título 1 9 14" xfId="1399" xr:uid="{00000000-0005-0000-0000-00004C060000}"/>
    <cellStyle name="Título 1 9 15" xfId="1400" xr:uid="{00000000-0005-0000-0000-00004D060000}"/>
    <cellStyle name="Título 1 9 16" xfId="1401" xr:uid="{00000000-0005-0000-0000-00004E060000}"/>
    <cellStyle name="Título 1 9 17" xfId="1402" xr:uid="{00000000-0005-0000-0000-00004F060000}"/>
    <cellStyle name="Título 1 9 18" xfId="1403" xr:uid="{00000000-0005-0000-0000-000050060000}"/>
    <cellStyle name="Título 1 9 19" xfId="1404" xr:uid="{00000000-0005-0000-0000-000051060000}"/>
    <cellStyle name="Título 1 9 2" xfId="1405" xr:uid="{00000000-0005-0000-0000-000052060000}"/>
    <cellStyle name="Título 1 9 20" xfId="1406" xr:uid="{00000000-0005-0000-0000-000053060000}"/>
    <cellStyle name="Título 1 9 21" xfId="1407" xr:uid="{00000000-0005-0000-0000-000054060000}"/>
    <cellStyle name="Título 1 9 22" xfId="1408" xr:uid="{00000000-0005-0000-0000-000055060000}"/>
    <cellStyle name="Título 1 9 3" xfId="1409" xr:uid="{00000000-0005-0000-0000-000056060000}"/>
    <cellStyle name="Título 1 9 4" xfId="1410" xr:uid="{00000000-0005-0000-0000-000057060000}"/>
    <cellStyle name="Título 1 9 5" xfId="1411" xr:uid="{00000000-0005-0000-0000-000058060000}"/>
    <cellStyle name="Título 1 9 6" xfId="1412" xr:uid="{00000000-0005-0000-0000-000059060000}"/>
    <cellStyle name="Título 1 9 7" xfId="1413" xr:uid="{00000000-0005-0000-0000-00005A060000}"/>
    <cellStyle name="Título 1 9 8" xfId="1414" xr:uid="{00000000-0005-0000-0000-00005B060000}"/>
    <cellStyle name="Título 1 9 9" xfId="1415" xr:uid="{00000000-0005-0000-0000-00005C060000}"/>
    <cellStyle name="Título 10" xfId="1416" xr:uid="{00000000-0005-0000-0000-00005D060000}"/>
    <cellStyle name="Título 11" xfId="1417" xr:uid="{00000000-0005-0000-0000-00005E060000}"/>
    <cellStyle name="Título 11 10" xfId="1418" xr:uid="{00000000-0005-0000-0000-00005F060000}"/>
    <cellStyle name="Título 11 11" xfId="1419" xr:uid="{00000000-0005-0000-0000-000060060000}"/>
    <cellStyle name="Título 11 12" xfId="1420" xr:uid="{00000000-0005-0000-0000-000061060000}"/>
    <cellStyle name="Título 11 13" xfId="1421" xr:uid="{00000000-0005-0000-0000-000062060000}"/>
    <cellStyle name="Título 11 14" xfId="1422" xr:uid="{00000000-0005-0000-0000-000063060000}"/>
    <cellStyle name="Título 11 15" xfId="1423" xr:uid="{00000000-0005-0000-0000-000064060000}"/>
    <cellStyle name="Título 11 16" xfId="1424" xr:uid="{00000000-0005-0000-0000-000065060000}"/>
    <cellStyle name="Título 11 17" xfId="1425" xr:uid="{00000000-0005-0000-0000-000066060000}"/>
    <cellStyle name="Título 11 18" xfId="1426" xr:uid="{00000000-0005-0000-0000-000067060000}"/>
    <cellStyle name="Título 11 19" xfId="1427" xr:uid="{00000000-0005-0000-0000-000068060000}"/>
    <cellStyle name="Título 11 2" xfId="1428" xr:uid="{00000000-0005-0000-0000-000069060000}"/>
    <cellStyle name="Título 11 20" xfId="1429" xr:uid="{00000000-0005-0000-0000-00006A060000}"/>
    <cellStyle name="Título 11 21" xfId="1430" xr:uid="{00000000-0005-0000-0000-00006B060000}"/>
    <cellStyle name="Título 11 22" xfId="1431" xr:uid="{00000000-0005-0000-0000-00006C060000}"/>
    <cellStyle name="Título 11 3" xfId="1432" xr:uid="{00000000-0005-0000-0000-00006D060000}"/>
    <cellStyle name="Título 11 4" xfId="1433" xr:uid="{00000000-0005-0000-0000-00006E060000}"/>
    <cellStyle name="Título 11 5" xfId="1434" xr:uid="{00000000-0005-0000-0000-00006F060000}"/>
    <cellStyle name="Título 11 6" xfId="1435" xr:uid="{00000000-0005-0000-0000-000070060000}"/>
    <cellStyle name="Título 11 7" xfId="1436" xr:uid="{00000000-0005-0000-0000-000071060000}"/>
    <cellStyle name="Título 11 8" xfId="1437" xr:uid="{00000000-0005-0000-0000-000072060000}"/>
    <cellStyle name="Título 11 9" xfId="1438" xr:uid="{00000000-0005-0000-0000-000073060000}"/>
    <cellStyle name="Título 12" xfId="1439" xr:uid="{00000000-0005-0000-0000-000074060000}"/>
    <cellStyle name="Título 13" xfId="1440" xr:uid="{00000000-0005-0000-0000-000075060000}"/>
    <cellStyle name="Título 14" xfId="1441" xr:uid="{00000000-0005-0000-0000-000076060000}"/>
    <cellStyle name="Título 15" xfId="1442" xr:uid="{00000000-0005-0000-0000-000077060000}"/>
    <cellStyle name="Título 16" xfId="1443" xr:uid="{00000000-0005-0000-0000-000078060000}"/>
    <cellStyle name="Título 17" xfId="1444" xr:uid="{00000000-0005-0000-0000-000079060000}"/>
    <cellStyle name="Título 18" xfId="1445" xr:uid="{00000000-0005-0000-0000-00007A060000}"/>
    <cellStyle name="Título 19" xfId="1446" xr:uid="{00000000-0005-0000-0000-00007B060000}"/>
    <cellStyle name="Título 2 10" xfId="1447" xr:uid="{00000000-0005-0000-0000-00007C060000}"/>
    <cellStyle name="Título 2 11" xfId="1448" xr:uid="{00000000-0005-0000-0000-00007D060000}"/>
    <cellStyle name="Título 2 12" xfId="1449" xr:uid="{00000000-0005-0000-0000-00007E060000}"/>
    <cellStyle name="Título 2 13" xfId="1450" xr:uid="{00000000-0005-0000-0000-00007F060000}"/>
    <cellStyle name="Título 2 14" xfId="1451" xr:uid="{00000000-0005-0000-0000-000080060000}"/>
    <cellStyle name="Título 2 15" xfId="1452" xr:uid="{00000000-0005-0000-0000-000081060000}"/>
    <cellStyle name="Título 2 16" xfId="1453" xr:uid="{00000000-0005-0000-0000-000082060000}"/>
    <cellStyle name="Título 2 17" xfId="1454" xr:uid="{00000000-0005-0000-0000-000083060000}"/>
    <cellStyle name="Título 2 18" xfId="1455" xr:uid="{00000000-0005-0000-0000-000084060000}"/>
    <cellStyle name="Título 2 2" xfId="1456" xr:uid="{00000000-0005-0000-0000-000085060000}"/>
    <cellStyle name="Título 2 3" xfId="1457" xr:uid="{00000000-0005-0000-0000-000086060000}"/>
    <cellStyle name="Título 2 4" xfId="1458" xr:uid="{00000000-0005-0000-0000-000087060000}"/>
    <cellStyle name="Título 2 5" xfId="1459" xr:uid="{00000000-0005-0000-0000-000088060000}"/>
    <cellStyle name="Título 2 6" xfId="1460" xr:uid="{00000000-0005-0000-0000-000089060000}"/>
    <cellStyle name="Título 2 7" xfId="1461" xr:uid="{00000000-0005-0000-0000-00008A060000}"/>
    <cellStyle name="Título 2 8" xfId="1462" xr:uid="{00000000-0005-0000-0000-00008B060000}"/>
    <cellStyle name="Título 2 9" xfId="1463" xr:uid="{00000000-0005-0000-0000-00008C060000}"/>
    <cellStyle name="Título 2 9 10" xfId="1464" xr:uid="{00000000-0005-0000-0000-00008D060000}"/>
    <cellStyle name="Título 2 9 11" xfId="1465" xr:uid="{00000000-0005-0000-0000-00008E060000}"/>
    <cellStyle name="Título 2 9 12" xfId="1466" xr:uid="{00000000-0005-0000-0000-00008F060000}"/>
    <cellStyle name="Título 2 9 13" xfId="1467" xr:uid="{00000000-0005-0000-0000-000090060000}"/>
    <cellStyle name="Título 2 9 14" xfId="1468" xr:uid="{00000000-0005-0000-0000-000091060000}"/>
    <cellStyle name="Título 2 9 15" xfId="1469" xr:uid="{00000000-0005-0000-0000-000092060000}"/>
    <cellStyle name="Título 2 9 16" xfId="1470" xr:uid="{00000000-0005-0000-0000-000093060000}"/>
    <cellStyle name="Título 2 9 17" xfId="1471" xr:uid="{00000000-0005-0000-0000-000094060000}"/>
    <cellStyle name="Título 2 9 18" xfId="1472" xr:uid="{00000000-0005-0000-0000-000095060000}"/>
    <cellStyle name="Título 2 9 19" xfId="1473" xr:uid="{00000000-0005-0000-0000-000096060000}"/>
    <cellStyle name="Título 2 9 2" xfId="1474" xr:uid="{00000000-0005-0000-0000-000097060000}"/>
    <cellStyle name="Título 2 9 20" xfId="1475" xr:uid="{00000000-0005-0000-0000-000098060000}"/>
    <cellStyle name="Título 2 9 21" xfId="1476" xr:uid="{00000000-0005-0000-0000-000099060000}"/>
    <cellStyle name="Título 2 9 22" xfId="1477" xr:uid="{00000000-0005-0000-0000-00009A060000}"/>
    <cellStyle name="Título 2 9 3" xfId="1478" xr:uid="{00000000-0005-0000-0000-00009B060000}"/>
    <cellStyle name="Título 2 9 4" xfId="1479" xr:uid="{00000000-0005-0000-0000-00009C060000}"/>
    <cellStyle name="Título 2 9 5" xfId="1480" xr:uid="{00000000-0005-0000-0000-00009D060000}"/>
    <cellStyle name="Título 2 9 6" xfId="1481" xr:uid="{00000000-0005-0000-0000-00009E060000}"/>
    <cellStyle name="Título 2 9 7" xfId="1482" xr:uid="{00000000-0005-0000-0000-00009F060000}"/>
    <cellStyle name="Título 2 9 8" xfId="1483" xr:uid="{00000000-0005-0000-0000-0000A0060000}"/>
    <cellStyle name="Título 2 9 9" xfId="1484" xr:uid="{00000000-0005-0000-0000-0000A1060000}"/>
    <cellStyle name="Título 20" xfId="1485" xr:uid="{00000000-0005-0000-0000-0000A2060000}"/>
    <cellStyle name="Título 21" xfId="1486" xr:uid="{00000000-0005-0000-0000-0000A3060000}"/>
    <cellStyle name="Título 3 10" xfId="1487" xr:uid="{00000000-0005-0000-0000-0000A4060000}"/>
    <cellStyle name="Título 3 11" xfId="1488" xr:uid="{00000000-0005-0000-0000-0000A5060000}"/>
    <cellStyle name="Título 3 12" xfId="1489" xr:uid="{00000000-0005-0000-0000-0000A6060000}"/>
    <cellStyle name="Título 3 13" xfId="1490" xr:uid="{00000000-0005-0000-0000-0000A7060000}"/>
    <cellStyle name="Título 3 14" xfId="1491" xr:uid="{00000000-0005-0000-0000-0000A8060000}"/>
    <cellStyle name="Título 3 15" xfId="1492" xr:uid="{00000000-0005-0000-0000-0000A9060000}"/>
    <cellStyle name="Título 3 16" xfId="1493" xr:uid="{00000000-0005-0000-0000-0000AA060000}"/>
    <cellStyle name="Título 3 17" xfId="1494" xr:uid="{00000000-0005-0000-0000-0000AB060000}"/>
    <cellStyle name="Título 3 18" xfId="1495" xr:uid="{00000000-0005-0000-0000-0000AC060000}"/>
    <cellStyle name="Título 3 2" xfId="1496" xr:uid="{00000000-0005-0000-0000-0000AD060000}"/>
    <cellStyle name="Título 3 3" xfId="1497" xr:uid="{00000000-0005-0000-0000-0000AE060000}"/>
    <cellStyle name="Título 3 4" xfId="1498" xr:uid="{00000000-0005-0000-0000-0000AF060000}"/>
    <cellStyle name="Título 3 5" xfId="1499" xr:uid="{00000000-0005-0000-0000-0000B0060000}"/>
    <cellStyle name="Título 3 6" xfId="1500" xr:uid="{00000000-0005-0000-0000-0000B1060000}"/>
    <cellStyle name="Título 3 7" xfId="1501" xr:uid="{00000000-0005-0000-0000-0000B2060000}"/>
    <cellStyle name="Título 3 8" xfId="1502" xr:uid="{00000000-0005-0000-0000-0000B3060000}"/>
    <cellStyle name="Título 3 9" xfId="1503" xr:uid="{00000000-0005-0000-0000-0000B4060000}"/>
    <cellStyle name="Título 3 9 10" xfId="1504" xr:uid="{00000000-0005-0000-0000-0000B5060000}"/>
    <cellStyle name="Título 3 9 11" xfId="1505" xr:uid="{00000000-0005-0000-0000-0000B6060000}"/>
    <cellStyle name="Título 3 9 12" xfId="1506" xr:uid="{00000000-0005-0000-0000-0000B7060000}"/>
    <cellStyle name="Título 3 9 13" xfId="1507" xr:uid="{00000000-0005-0000-0000-0000B8060000}"/>
    <cellStyle name="Título 3 9 14" xfId="1508" xr:uid="{00000000-0005-0000-0000-0000B9060000}"/>
    <cellStyle name="Título 3 9 15" xfId="1509" xr:uid="{00000000-0005-0000-0000-0000BA060000}"/>
    <cellStyle name="Título 3 9 16" xfId="1510" xr:uid="{00000000-0005-0000-0000-0000BB060000}"/>
    <cellStyle name="Título 3 9 17" xfId="1511" xr:uid="{00000000-0005-0000-0000-0000BC060000}"/>
    <cellStyle name="Título 3 9 18" xfId="1512" xr:uid="{00000000-0005-0000-0000-0000BD060000}"/>
    <cellStyle name="Título 3 9 19" xfId="1513" xr:uid="{00000000-0005-0000-0000-0000BE060000}"/>
    <cellStyle name="Título 3 9 2" xfId="1514" xr:uid="{00000000-0005-0000-0000-0000BF060000}"/>
    <cellStyle name="Título 3 9 20" xfId="1515" xr:uid="{00000000-0005-0000-0000-0000C0060000}"/>
    <cellStyle name="Título 3 9 21" xfId="1516" xr:uid="{00000000-0005-0000-0000-0000C1060000}"/>
    <cellStyle name="Título 3 9 22" xfId="1517" xr:uid="{00000000-0005-0000-0000-0000C2060000}"/>
    <cellStyle name="Título 3 9 3" xfId="1518" xr:uid="{00000000-0005-0000-0000-0000C3060000}"/>
    <cellStyle name="Título 3 9 4" xfId="1519" xr:uid="{00000000-0005-0000-0000-0000C4060000}"/>
    <cellStyle name="Título 3 9 5" xfId="1520" xr:uid="{00000000-0005-0000-0000-0000C5060000}"/>
    <cellStyle name="Título 3 9 6" xfId="1521" xr:uid="{00000000-0005-0000-0000-0000C6060000}"/>
    <cellStyle name="Título 3 9 7" xfId="1522" xr:uid="{00000000-0005-0000-0000-0000C7060000}"/>
    <cellStyle name="Título 3 9 8" xfId="1523" xr:uid="{00000000-0005-0000-0000-0000C8060000}"/>
    <cellStyle name="Título 3 9 9" xfId="1524" xr:uid="{00000000-0005-0000-0000-0000C9060000}"/>
    <cellStyle name="Título 4" xfId="1525" xr:uid="{00000000-0005-0000-0000-0000CA060000}"/>
    <cellStyle name="Título 5" xfId="1526" xr:uid="{00000000-0005-0000-0000-0000CB060000}"/>
    <cellStyle name="Título 6" xfId="1527" xr:uid="{00000000-0005-0000-0000-0000CC060000}"/>
    <cellStyle name="Título 7" xfId="1528" xr:uid="{00000000-0005-0000-0000-0000CD060000}"/>
    <cellStyle name="Título 8" xfId="1529" xr:uid="{00000000-0005-0000-0000-0000CE060000}"/>
    <cellStyle name="Título 9" xfId="1530" xr:uid="{00000000-0005-0000-0000-0000CF060000}"/>
    <cellStyle name="Total 10" xfId="1363" xr:uid="{00000000-0005-0000-0000-0000D0060000}"/>
    <cellStyle name="Total 11" xfId="1364" xr:uid="{00000000-0005-0000-0000-0000D1060000}"/>
    <cellStyle name="Total 12" xfId="1365" xr:uid="{00000000-0005-0000-0000-0000D2060000}"/>
    <cellStyle name="Total 13" xfId="1366" xr:uid="{00000000-0005-0000-0000-0000D3060000}"/>
    <cellStyle name="Total 14" xfId="1367" xr:uid="{00000000-0005-0000-0000-0000D4060000}"/>
    <cellStyle name="Total 15" xfId="1368" xr:uid="{00000000-0005-0000-0000-0000D5060000}"/>
    <cellStyle name="Total 16" xfId="1369" xr:uid="{00000000-0005-0000-0000-0000D6060000}"/>
    <cellStyle name="Total 2" xfId="1370" xr:uid="{00000000-0005-0000-0000-0000D7060000}"/>
    <cellStyle name="Total 3" xfId="1371" xr:uid="{00000000-0005-0000-0000-0000D8060000}"/>
    <cellStyle name="Total 4" xfId="1372" xr:uid="{00000000-0005-0000-0000-0000D9060000}"/>
    <cellStyle name="Total 5" xfId="1373" xr:uid="{00000000-0005-0000-0000-0000DA060000}"/>
    <cellStyle name="Total 6" xfId="1374" xr:uid="{00000000-0005-0000-0000-0000DB060000}"/>
    <cellStyle name="Total 7" xfId="1375" xr:uid="{00000000-0005-0000-0000-0000DC060000}"/>
    <cellStyle name="Total 8" xfId="1376" xr:uid="{00000000-0005-0000-0000-0000DD060000}"/>
    <cellStyle name="Total 9" xfId="1377" xr:uid="{00000000-0005-0000-0000-0000DE06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93CDDD"/>
      <rgbColor rgb="FFC6EFCE"/>
      <rgbColor rgb="FF0A562A"/>
      <rgbColor rgb="FFF8EEE6"/>
      <rgbColor rgb="FF828282"/>
      <rgbColor rgb="FFE7DDD4"/>
      <rgbColor rgb="FFB9CDE5"/>
      <rgbColor rgb="FFC0C0C0"/>
      <rgbColor rgb="FF7F7F7F"/>
      <rgbColor rgb="FF96B5D8"/>
      <rgbColor rgb="FFD99694"/>
      <rgbColor rgb="FFFFFFCC"/>
      <rgbColor rgb="FFCCFFFF"/>
      <rgbColor rgb="FF80004E"/>
      <rgbColor rgb="FFFF8080"/>
      <rgbColor rgb="FF0066CC"/>
      <rgbColor rgb="FFCCCCFF"/>
      <rgbColor rgb="FFF2F2F2"/>
      <rgbColor rgb="FFC6D9F1"/>
      <rgbColor rgb="FFFCD5B5"/>
      <rgbColor rgb="FFB7DEE8"/>
      <rgbColor rgb="FFE0E0DF"/>
      <rgbColor rgb="FFDDE9EE"/>
      <rgbColor rgb="FFCCC1DA"/>
      <rgbColor rgb="FFFDEADA"/>
      <rgbColor rgb="FF00C6FD"/>
      <rgbColor rgb="FFDBEDF4"/>
      <rgbColor rgb="FFCCFFCC"/>
      <rgbColor rgb="FFFFFF99"/>
      <rgbColor rgb="FF99CCFF"/>
      <rgbColor rgb="FFFF99CC"/>
      <rgbColor rgb="FFCC99FF"/>
      <rgbColor rgb="FFFFCC99"/>
      <rgbColor rgb="FFB2B2B2"/>
      <rgbColor rgb="FF33CCCC"/>
      <rgbColor rgb="FFC3D69B"/>
      <rgbColor rgb="FFFFCC00"/>
      <rgbColor rgb="FFFF9600"/>
      <rgbColor rgb="FFF37203"/>
      <rgbColor rgb="FF4E81BD"/>
      <rgbColor rgb="FF969696"/>
      <rgbColor rgb="FF00356D"/>
      <rgbColor rgb="FFA5A5A5"/>
      <rgbColor rgb="FF132B3A"/>
      <rgbColor rgb="FF3A3D3E"/>
      <rgbColor rgb="FFF23D0A"/>
      <rgbColor rgb="FFE6B9B8"/>
      <rgbColor rgb="FF29358B"/>
      <rgbColor rgb="FF2A343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8.8062507343437901E-2"/>
          <c:y val="5.0941945405613198E-2"/>
          <c:w val="0.52755257901539199"/>
          <c:h val="0.79450211457131903"/>
        </c:manualLayout>
      </c:layout>
      <c:lineChart>
        <c:grouping val="standard"/>
        <c:varyColors val="0"/>
        <c:ser>
          <c:idx val="0"/>
          <c:order val="0"/>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0</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0-D7E7-45D3-B72C-B442CFFF9CD6}"/>
            </c:ext>
          </c:extLst>
        </c:ser>
        <c:ser>
          <c:idx val="1"/>
          <c:order val="1"/>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val>
            <c:numRef>
              <c:f>1</c:f>
              <c:numCache>
                <c:formatCode>General</c:formatCode>
                <c:ptCount val="1"/>
                <c:pt idx="0">
                  <c:v>0</c:v>
                </c:pt>
              </c:numCache>
            </c:numRef>
          </c:val>
          <c:smooth val="0"/>
          <c:extLst>
            <c:ext xmlns:c15="http://schemas.microsoft.com/office/drawing/2012/chart" uri="{02D57815-91ED-43cb-92C2-25804820EDAC}">
              <c15:filteredCategoryTitle>
                <c15:cat>
                  <c:strRef>
                    <c:extLst>
                      <c:ext uri="{02D57815-91ED-43cb-92C2-25804820EDAC}">
                        <c15:formulaRef>
                          <c15:sqref>categories</c15:sqref>
                        </c15:formulaRef>
                      </c:ext>
                    </c:extLst>
                    <c:strCache>
                      <c:ptCount val="1"/>
                      <c:pt idx="0">
                        <c:v>1</c:v>
                      </c:pt>
                    </c:strCache>
                  </c:strRef>
                </c15:cat>
              </c15:filteredCategoryTitle>
            </c:ext>
            <c:ext xmlns:c16="http://schemas.microsoft.com/office/drawing/2014/chart" uri="{C3380CC4-5D6E-409C-BE32-E72D297353CC}">
              <c16:uniqueId val="{00000001-D7E7-45D3-B72C-B442CFFF9CD6}"/>
            </c:ext>
          </c:extLst>
        </c:ser>
        <c:dLbls>
          <c:showLegendKey val="0"/>
          <c:showVal val="0"/>
          <c:showCatName val="0"/>
          <c:showSerName val="0"/>
          <c:showPercent val="0"/>
          <c:showBubbleSize val="0"/>
        </c:dLbls>
        <c:hiLowLines>
          <c:spPr>
            <a:ln>
              <a:noFill/>
            </a:ln>
          </c:spPr>
        </c:hiLowLines>
        <c:marker val="1"/>
        <c:smooth val="0"/>
        <c:axId val="17716413"/>
        <c:axId val="31934249"/>
      </c:lineChart>
      <c:catAx>
        <c:axId val="17716413"/>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1934249"/>
        <c:crosses val="autoZero"/>
        <c:auto val="1"/>
        <c:lblAlgn val="ctr"/>
        <c:lblOffset val="100"/>
        <c:noMultiLvlLbl val="0"/>
      </c:catAx>
      <c:valAx>
        <c:axId val="31934249"/>
        <c:scaling>
          <c:orientation val="minMax"/>
        </c:scaling>
        <c:delete val="0"/>
        <c:axPos val="l"/>
        <c:majorGridlines>
          <c:spPr>
            <a:ln w="9360">
              <a:solidFill>
                <a:srgbClr val="878787"/>
              </a:solidFill>
              <a:round/>
            </a:ln>
          </c:spPr>
        </c:majorGridlines>
        <c:numFmt formatCode="General"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17716413"/>
        <c:crosses val="autoZero"/>
        <c:crossBetween val="between"/>
      </c:valAx>
      <c:spPr>
        <a:solidFill>
          <a:srgbClr val="FFFFFF"/>
        </a:solidFill>
        <a:ln>
          <a:noFill/>
        </a:ln>
      </c:spPr>
    </c:plotArea>
    <c:legend>
      <c:legendPos val="r"/>
      <c:layout>
        <c:manualLayout>
          <c:xMode val="edge"/>
          <c:yMode val="edge"/>
          <c:x val="0.78570834645669296"/>
          <c:y val="0.35543120561706398"/>
          <c:w val="0.198330708661417"/>
          <c:h val="0.43703585275190898"/>
        </c:manualLayout>
      </c:layout>
      <c:overlay val="0"/>
      <c:spPr>
        <a:noFill/>
        <a:ln>
          <a:noFill/>
        </a:ln>
      </c:spPr>
      <c:txPr>
        <a:bodyPr/>
        <a:lstStyle/>
        <a:p>
          <a:pPr>
            <a:defRPr sz="675"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1'!$D$26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1'!$D$27:$D$38</c:f>
              <c:numCache>
                <c:formatCode>#,##0.00</c:formatCode>
                <c:ptCount val="12"/>
                <c:pt idx="0">
                  <c:v>0.45</c:v>
                </c:pt>
                <c:pt idx="1">
                  <c:v>0.35</c:v>
                </c:pt>
                <c:pt idx="2">
                  <c:v>0.2</c:v>
                </c:pt>
                <c:pt idx="3">
                  <c:v>0.8</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3FCF-4282-932A-AFAD5A5B4A60}"/>
            </c:ext>
          </c:extLst>
        </c:ser>
        <c:ser>
          <c:idx val="1"/>
          <c:order val="1"/>
          <c:tx>
            <c:strRef>
              <c:f>'META No. 1'!$C$26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1'!$C$27:$C$38</c:f>
              <c:numCache>
                <c:formatCode>#,##0.00</c:formatCode>
                <c:ptCount val="12"/>
                <c:pt idx="0">
                  <c:v>0.45000000000000007</c:v>
                </c:pt>
                <c:pt idx="1">
                  <c:v>0.35</c:v>
                </c:pt>
                <c:pt idx="2">
                  <c:v>0.2</c:v>
                </c:pt>
                <c:pt idx="3">
                  <c:v>0.8</c:v>
                </c:pt>
                <c:pt idx="4">
                  <c:v>0.2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FCF-4282-932A-AFAD5A5B4A60}"/>
            </c:ext>
          </c:extLst>
        </c:ser>
        <c:dLbls>
          <c:showLegendKey val="0"/>
          <c:showVal val="0"/>
          <c:showCatName val="0"/>
          <c:showSerName val="0"/>
          <c:showPercent val="0"/>
          <c:showBubbleSize val="0"/>
        </c:dLbls>
        <c:gapWidth val="150"/>
        <c:axId val="22506095"/>
        <c:axId val="95528629"/>
      </c:barChart>
      <c:lineChart>
        <c:grouping val="standard"/>
        <c:varyColors val="0"/>
        <c:ser>
          <c:idx val="2"/>
          <c:order val="2"/>
          <c:tx>
            <c:strRef>
              <c:f>'META No. 1'!$H$26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1'!$H$27:$H$38</c:f>
              <c:numCache>
                <c:formatCode>0.00%</c:formatCode>
                <c:ptCount val="12"/>
                <c:pt idx="0">
                  <c:v>0.22500000000000001</c:v>
                </c:pt>
                <c:pt idx="1">
                  <c:v>0.4</c:v>
                </c:pt>
                <c:pt idx="2">
                  <c:v>0.5</c:v>
                </c:pt>
                <c:pt idx="3">
                  <c:v>0.9</c:v>
                </c:pt>
                <c:pt idx="4">
                  <c:v>1</c:v>
                </c:pt>
                <c:pt idx="5" formatCode="0%">
                  <c:v>0</c:v>
                </c:pt>
                <c:pt idx="6" formatCode="0%">
                  <c:v>0</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3FCF-4282-932A-AFAD5A5B4A60}"/>
            </c:ext>
          </c:extLst>
        </c:ser>
        <c:dLbls>
          <c:showLegendKey val="0"/>
          <c:showVal val="0"/>
          <c:showCatName val="0"/>
          <c:showSerName val="0"/>
          <c:showPercent val="0"/>
          <c:showBubbleSize val="0"/>
        </c:dLbls>
        <c:hiLowLines>
          <c:spPr>
            <a:ln>
              <a:noFill/>
            </a:ln>
          </c:spPr>
        </c:hiLowLines>
        <c:marker val="1"/>
        <c:smooth val="0"/>
        <c:axId val="10604097"/>
        <c:axId val="89928823"/>
      </c:lineChart>
      <c:catAx>
        <c:axId val="22506095"/>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5528629"/>
        <c:crosses val="autoZero"/>
        <c:auto val="1"/>
        <c:lblAlgn val="ctr"/>
        <c:lblOffset val="100"/>
        <c:noMultiLvlLbl val="0"/>
      </c:catAx>
      <c:valAx>
        <c:axId val="95528629"/>
        <c:scaling>
          <c:orientation val="minMax"/>
          <c:max val="4"/>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2506095"/>
        <c:crosses val="autoZero"/>
        <c:crossBetween val="between"/>
        <c:majorUnit val="1"/>
      </c:valAx>
      <c:catAx>
        <c:axId val="10604097"/>
        <c:scaling>
          <c:orientation val="minMax"/>
        </c:scaling>
        <c:delete val="1"/>
        <c:axPos val="b"/>
        <c:numFmt formatCode="General" sourceLinked="1"/>
        <c:majorTickMark val="out"/>
        <c:minorTickMark val="none"/>
        <c:tickLblPos val="nextTo"/>
        <c:crossAx val="89928823"/>
        <c:crosses val="autoZero"/>
        <c:auto val="1"/>
        <c:lblAlgn val="ctr"/>
        <c:lblOffset val="100"/>
        <c:noMultiLvlLbl val="0"/>
      </c:catAx>
      <c:valAx>
        <c:axId val="89928823"/>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10604097"/>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2'!$D$26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2'!$D$27:$D$38</c:f>
              <c:numCache>
                <c:formatCode>#,##0.00</c:formatCode>
                <c:ptCount val="12"/>
                <c:pt idx="0" formatCode="0.00">
                  <c:v>0.1618</c:v>
                </c:pt>
                <c:pt idx="1">
                  <c:v>0.1618</c:v>
                </c:pt>
                <c:pt idx="2">
                  <c:v>0.1618</c:v>
                </c:pt>
                <c:pt idx="3">
                  <c:v>0.1618</c:v>
                </c:pt>
                <c:pt idx="4">
                  <c:v>0.35289999999999999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8EF-482D-B812-5AC09D0E1BA9}"/>
            </c:ext>
          </c:extLst>
        </c:ser>
        <c:ser>
          <c:idx val="1"/>
          <c:order val="1"/>
          <c:tx>
            <c:strRef>
              <c:f>'META No. 2'!$C$26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2'!$C$27:$C$38</c:f>
              <c:numCache>
                <c:formatCode>#,##0.00</c:formatCode>
                <c:ptCount val="12"/>
                <c:pt idx="0">
                  <c:v>0.1618</c:v>
                </c:pt>
                <c:pt idx="1">
                  <c:v>0.1618</c:v>
                </c:pt>
                <c:pt idx="2">
                  <c:v>0.1618</c:v>
                </c:pt>
                <c:pt idx="3">
                  <c:v>0.1618</c:v>
                </c:pt>
                <c:pt idx="4">
                  <c:v>0.35289999999999999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8EF-482D-B812-5AC09D0E1BA9}"/>
            </c:ext>
          </c:extLst>
        </c:ser>
        <c:dLbls>
          <c:showLegendKey val="0"/>
          <c:showVal val="0"/>
          <c:showCatName val="0"/>
          <c:showSerName val="0"/>
          <c:showPercent val="0"/>
          <c:showBubbleSize val="0"/>
        </c:dLbls>
        <c:gapWidth val="150"/>
        <c:axId val="82608259"/>
        <c:axId val="97098173"/>
      </c:barChart>
      <c:lineChart>
        <c:grouping val="standard"/>
        <c:varyColors val="0"/>
        <c:ser>
          <c:idx val="2"/>
          <c:order val="2"/>
          <c:tx>
            <c:strRef>
              <c:f>'META No. 2'!$H$26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2'!$H$27:$H$38</c:f>
              <c:numCache>
                <c:formatCode>0.00%</c:formatCode>
                <c:ptCount val="12"/>
                <c:pt idx="0">
                  <c:v>0.1618</c:v>
                </c:pt>
                <c:pt idx="1">
                  <c:v>0.3236</c:v>
                </c:pt>
                <c:pt idx="2">
                  <c:v>0.4854</c:v>
                </c:pt>
                <c:pt idx="3">
                  <c:v>0.6472</c:v>
                </c:pt>
                <c:pt idx="4">
                  <c:v>1</c:v>
                </c:pt>
                <c:pt idx="5" formatCode="0%">
                  <c:v>0</c:v>
                </c:pt>
                <c:pt idx="6" formatCode="0%">
                  <c:v>0</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08EF-482D-B812-5AC09D0E1BA9}"/>
            </c:ext>
          </c:extLst>
        </c:ser>
        <c:dLbls>
          <c:showLegendKey val="0"/>
          <c:showVal val="0"/>
          <c:showCatName val="0"/>
          <c:showSerName val="0"/>
          <c:showPercent val="0"/>
          <c:showBubbleSize val="0"/>
        </c:dLbls>
        <c:hiLowLines>
          <c:spPr>
            <a:ln>
              <a:noFill/>
            </a:ln>
          </c:spPr>
        </c:hiLowLines>
        <c:marker val="1"/>
        <c:smooth val="0"/>
        <c:axId val="45104181"/>
        <c:axId val="20624789"/>
      </c:lineChart>
      <c:catAx>
        <c:axId val="82608259"/>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97098173"/>
        <c:crosses val="autoZero"/>
        <c:auto val="1"/>
        <c:lblAlgn val="ctr"/>
        <c:lblOffset val="100"/>
        <c:noMultiLvlLbl val="0"/>
      </c:catAx>
      <c:valAx>
        <c:axId val="97098173"/>
        <c:scaling>
          <c:orientation val="minMax"/>
          <c:max val="1"/>
          <c:min val="0"/>
        </c:scaling>
        <c:delete val="0"/>
        <c:axPos val="l"/>
        <c:majorGridlines>
          <c:spPr>
            <a:ln w="12600">
              <a:solidFill>
                <a:srgbClr val="B3B3B3"/>
              </a:solidFill>
              <a:round/>
            </a:ln>
          </c:spPr>
        </c:majorGridlines>
        <c:numFmt formatCode="#,##0.0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2608259"/>
        <c:crosses val="autoZero"/>
        <c:crossBetween val="between"/>
        <c:majorUnit val="0.5"/>
      </c:valAx>
      <c:catAx>
        <c:axId val="45104181"/>
        <c:scaling>
          <c:orientation val="minMax"/>
        </c:scaling>
        <c:delete val="1"/>
        <c:axPos val="b"/>
        <c:numFmt formatCode="General" sourceLinked="1"/>
        <c:majorTickMark val="out"/>
        <c:minorTickMark val="none"/>
        <c:tickLblPos val="nextTo"/>
        <c:crossAx val="20624789"/>
        <c:crosses val="autoZero"/>
        <c:auto val="1"/>
        <c:lblAlgn val="ctr"/>
        <c:lblOffset val="100"/>
        <c:noMultiLvlLbl val="0"/>
      </c:catAx>
      <c:valAx>
        <c:axId val="2062478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45104181"/>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3'!$D$26:$D$26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3'!$D$27:$D$38</c:f>
              <c:numCache>
                <c:formatCode>0.00</c:formatCode>
                <c:ptCount val="12"/>
                <c:pt idx="0">
                  <c:v>0.25</c:v>
                </c:pt>
                <c:pt idx="1">
                  <c:v>0.21879999999999999</c:v>
                </c:pt>
                <c:pt idx="2">
                  <c:v>0.21879999999999999</c:v>
                </c:pt>
                <c:pt idx="3">
                  <c:v>0.1875</c:v>
                </c:pt>
                <c:pt idx="4">
                  <c:v>0.125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460-46AC-86E6-070CEF2A627F}"/>
            </c:ext>
          </c:extLst>
        </c:ser>
        <c:ser>
          <c:idx val="1"/>
          <c:order val="1"/>
          <c:tx>
            <c:strRef>
              <c:f>'META No. 3'!$C$26:$C$26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3'!$C$27:$C$38</c:f>
              <c:numCache>
                <c:formatCode>0.00</c:formatCode>
                <c:ptCount val="12"/>
                <c:pt idx="0">
                  <c:v>0.25</c:v>
                </c:pt>
                <c:pt idx="1">
                  <c:v>0.21879999999999999</c:v>
                </c:pt>
                <c:pt idx="2">
                  <c:v>0.21879999999999999</c:v>
                </c:pt>
                <c:pt idx="3">
                  <c:v>0.1875</c:v>
                </c:pt>
                <c:pt idx="4">
                  <c:v>0.125</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B460-46AC-86E6-070CEF2A627F}"/>
            </c:ext>
          </c:extLst>
        </c:ser>
        <c:dLbls>
          <c:showLegendKey val="0"/>
          <c:showVal val="0"/>
          <c:showCatName val="0"/>
          <c:showSerName val="0"/>
          <c:showPercent val="0"/>
          <c:showBubbleSize val="0"/>
        </c:dLbls>
        <c:gapWidth val="150"/>
        <c:axId val="80528128"/>
        <c:axId val="82867796"/>
      </c:barChart>
      <c:lineChart>
        <c:grouping val="standard"/>
        <c:varyColors val="0"/>
        <c:ser>
          <c:idx val="2"/>
          <c:order val="2"/>
          <c:tx>
            <c:strRef>
              <c:f>'META No. 3'!$H$26:$H$26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3'!$H$27:$H$38</c:f>
              <c:numCache>
                <c:formatCode>0.00%</c:formatCode>
                <c:ptCount val="12"/>
                <c:pt idx="0">
                  <c:v>0.25</c:v>
                </c:pt>
                <c:pt idx="1">
                  <c:v>0.46879999999999999</c:v>
                </c:pt>
                <c:pt idx="2">
                  <c:v>0.68759999999999999</c:v>
                </c:pt>
                <c:pt idx="3">
                  <c:v>0.87509999999999999</c:v>
                </c:pt>
                <c:pt idx="4" formatCode="0.0%">
                  <c:v>1.0001</c:v>
                </c:pt>
                <c:pt idx="5" formatCode="0%">
                  <c:v>0</c:v>
                </c:pt>
                <c:pt idx="6" formatCode="0%">
                  <c:v>0</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B460-46AC-86E6-070CEF2A627F}"/>
            </c:ext>
          </c:extLst>
        </c:ser>
        <c:dLbls>
          <c:showLegendKey val="0"/>
          <c:showVal val="0"/>
          <c:showCatName val="0"/>
          <c:showSerName val="0"/>
          <c:showPercent val="0"/>
          <c:showBubbleSize val="0"/>
        </c:dLbls>
        <c:hiLowLines>
          <c:spPr>
            <a:ln>
              <a:noFill/>
            </a:ln>
          </c:spPr>
        </c:hiLowLines>
        <c:marker val="1"/>
        <c:smooth val="0"/>
        <c:axId val="30457123"/>
        <c:axId val="32914269"/>
      </c:lineChart>
      <c:catAx>
        <c:axId val="80528128"/>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82867796"/>
        <c:crosses val="autoZero"/>
        <c:auto val="1"/>
        <c:lblAlgn val="ctr"/>
        <c:lblOffset val="100"/>
        <c:noMultiLvlLbl val="0"/>
      </c:catAx>
      <c:valAx>
        <c:axId val="82867796"/>
        <c:scaling>
          <c:orientation val="minMax"/>
          <c:max val="2"/>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80528128"/>
        <c:crosses val="autoZero"/>
        <c:crossBetween val="between"/>
        <c:majorUnit val="1"/>
      </c:valAx>
      <c:catAx>
        <c:axId val="30457123"/>
        <c:scaling>
          <c:orientation val="minMax"/>
        </c:scaling>
        <c:delete val="1"/>
        <c:axPos val="b"/>
        <c:numFmt formatCode="General" sourceLinked="1"/>
        <c:majorTickMark val="out"/>
        <c:minorTickMark val="none"/>
        <c:tickLblPos val="nextTo"/>
        <c:crossAx val="32914269"/>
        <c:crosses val="autoZero"/>
        <c:auto val="1"/>
        <c:lblAlgn val="ctr"/>
        <c:lblOffset val="100"/>
        <c:noMultiLvlLbl val="0"/>
      </c:catAx>
      <c:valAx>
        <c:axId val="32914269"/>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30457123"/>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4'!$D$26:$D$26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4'!$D$27:$D$38</c:f>
              <c:numCache>
                <c:formatCode>0.00</c:formatCode>
                <c:ptCount val="12"/>
                <c:pt idx="0">
                  <c:v>0.35289999999999999</c:v>
                </c:pt>
                <c:pt idx="1">
                  <c:v>0.20880000000000001</c:v>
                </c:pt>
                <c:pt idx="2">
                  <c:v>0.20880000000000001</c:v>
                </c:pt>
                <c:pt idx="3">
                  <c:v>0.18529999999999999</c:v>
                </c:pt>
                <c:pt idx="4">
                  <c:v>4.4150000000000002E-2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77D-416E-8FF3-7EC5D2F068D3}"/>
            </c:ext>
          </c:extLst>
        </c:ser>
        <c:ser>
          <c:idx val="1"/>
          <c:order val="1"/>
          <c:tx>
            <c:strRef>
              <c:f>'META No. 4'!$C$26:$C$26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4'!$C$27:$C$38</c:f>
              <c:numCache>
                <c:formatCode>0.00</c:formatCode>
                <c:ptCount val="12"/>
                <c:pt idx="0">
                  <c:v>0.35289999999999999</c:v>
                </c:pt>
                <c:pt idx="1">
                  <c:v>0.20880000000000001</c:v>
                </c:pt>
                <c:pt idx="2">
                  <c:v>0.20880000000000001</c:v>
                </c:pt>
                <c:pt idx="3">
                  <c:v>0.18529999999999999</c:v>
                </c:pt>
                <c:pt idx="4">
                  <c:v>4.41E-2</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77D-416E-8FF3-7EC5D2F068D3}"/>
            </c:ext>
          </c:extLst>
        </c:ser>
        <c:dLbls>
          <c:showLegendKey val="0"/>
          <c:showVal val="0"/>
          <c:showCatName val="0"/>
          <c:showSerName val="0"/>
          <c:showPercent val="0"/>
          <c:showBubbleSize val="0"/>
        </c:dLbls>
        <c:gapWidth val="150"/>
        <c:axId val="99021013"/>
        <c:axId val="33987115"/>
      </c:barChart>
      <c:lineChart>
        <c:grouping val="standard"/>
        <c:varyColors val="0"/>
        <c:ser>
          <c:idx val="2"/>
          <c:order val="2"/>
          <c:tx>
            <c:strRef>
              <c:f>'META No. 4'!$H$26:$H$26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4'!$H$27:$H$38</c:f>
              <c:numCache>
                <c:formatCode>0.00%</c:formatCode>
                <c:ptCount val="12"/>
                <c:pt idx="0">
                  <c:v>0.35289999999999999</c:v>
                </c:pt>
                <c:pt idx="1">
                  <c:v>0.56169999999999998</c:v>
                </c:pt>
                <c:pt idx="2">
                  <c:v>0.77049999999999996</c:v>
                </c:pt>
                <c:pt idx="3">
                  <c:v>0.95579999999999998</c:v>
                </c:pt>
                <c:pt idx="4">
                  <c:v>0.99995000000000001</c:v>
                </c:pt>
                <c:pt idx="5" formatCode="0%">
                  <c:v>0</c:v>
                </c:pt>
                <c:pt idx="6" formatCode="0%">
                  <c:v>0</c:v>
                </c:pt>
                <c:pt idx="7" formatCode="0%">
                  <c:v>0</c:v>
                </c:pt>
                <c:pt idx="8" formatCode="0%">
                  <c:v>0</c:v>
                </c:pt>
                <c:pt idx="9" formatCode="0%">
                  <c:v>0</c:v>
                </c:pt>
                <c:pt idx="10" formatCode="0%">
                  <c:v>0</c:v>
                </c:pt>
                <c:pt idx="11" formatCode="0%">
                  <c:v>0</c:v>
                </c:pt>
              </c:numCache>
            </c:numRef>
          </c:val>
          <c:smooth val="0"/>
          <c:extLst>
            <c:ext xmlns:c16="http://schemas.microsoft.com/office/drawing/2014/chart" uri="{C3380CC4-5D6E-409C-BE32-E72D297353CC}">
              <c16:uniqueId val="{00000002-777D-416E-8FF3-7EC5D2F068D3}"/>
            </c:ext>
          </c:extLst>
        </c:ser>
        <c:dLbls>
          <c:showLegendKey val="0"/>
          <c:showVal val="0"/>
          <c:showCatName val="0"/>
          <c:showSerName val="0"/>
          <c:showPercent val="0"/>
          <c:showBubbleSize val="0"/>
        </c:dLbls>
        <c:hiLowLines>
          <c:spPr>
            <a:ln>
              <a:noFill/>
            </a:ln>
          </c:spPr>
        </c:hiLowLines>
        <c:marker val="1"/>
        <c:smooth val="0"/>
        <c:axId val="85893620"/>
        <c:axId val="83632248"/>
      </c:lineChart>
      <c:catAx>
        <c:axId val="99021013"/>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33987115"/>
        <c:crosses val="autoZero"/>
        <c:auto val="1"/>
        <c:lblAlgn val="ctr"/>
        <c:lblOffset val="100"/>
        <c:noMultiLvlLbl val="0"/>
      </c:catAx>
      <c:valAx>
        <c:axId val="33987115"/>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9021013"/>
        <c:crosses val="autoZero"/>
        <c:crossBetween val="between"/>
        <c:majorUnit val="1"/>
      </c:valAx>
      <c:catAx>
        <c:axId val="85893620"/>
        <c:scaling>
          <c:orientation val="minMax"/>
        </c:scaling>
        <c:delete val="1"/>
        <c:axPos val="b"/>
        <c:numFmt formatCode="General" sourceLinked="1"/>
        <c:majorTickMark val="out"/>
        <c:minorTickMark val="none"/>
        <c:tickLblPos val="nextTo"/>
        <c:crossAx val="83632248"/>
        <c:crosses val="autoZero"/>
        <c:auto val="1"/>
        <c:lblAlgn val="ctr"/>
        <c:lblOffset val="100"/>
        <c:noMultiLvlLbl val="0"/>
      </c:catAx>
      <c:valAx>
        <c:axId val="83632248"/>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85893620"/>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00046998002585"/>
          <c:y val="4.9980776624375198E-3"/>
          <c:w val="0.51556808835624501"/>
          <c:h val="0.54728950403690901"/>
        </c:manualLayout>
      </c:layout>
      <c:lineChart>
        <c:grouping val="standard"/>
        <c:varyColors val="0"/>
        <c:ser>
          <c:idx val="0"/>
          <c:order val="0"/>
          <c:tx>
            <c:strRef>
              <c:f>'HV 14'!$F$29:$F$29</c:f>
              <c:strCache>
                <c:ptCount val="1"/>
                <c:pt idx="0">
                  <c:v>Denominador Acumulado (Variable 2)</c:v>
                </c:pt>
              </c:strCache>
            </c:strRef>
          </c:tx>
          <c:spPr>
            <a:ln w="28440">
              <a:solidFill>
                <a:srgbClr val="4A7EBB"/>
              </a:solidFill>
              <a:round/>
            </a:ln>
          </c:spPr>
          <c:marker>
            <c:symbol val="square"/>
            <c:size val="5"/>
            <c:spPr>
              <a:solidFill>
                <a:srgbClr val="4A7EBB"/>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1E2-40BC-ADF7-3B5CD87F6F4E}"/>
            </c:ext>
          </c:extLst>
        </c:ser>
        <c:ser>
          <c:idx val="1"/>
          <c:order val="1"/>
          <c:tx>
            <c:strRef>
              <c:f>'HV 14'!$D$29:$D$29</c:f>
              <c:strCache>
                <c:ptCount val="1"/>
                <c:pt idx="0">
                  <c:v>Numerador Acumulado (Variable 1)</c:v>
                </c:pt>
              </c:strCache>
            </c:strRef>
          </c:tx>
          <c:spPr>
            <a:ln w="28440">
              <a:solidFill>
                <a:srgbClr val="BE4B48"/>
              </a:solidFill>
              <a:round/>
            </a:ln>
          </c:spPr>
          <c:marker>
            <c:symbol val="square"/>
            <c:size val="5"/>
            <c:spPr>
              <a:solidFill>
                <a:srgbClr val="BE4B48"/>
              </a:solidFill>
            </c:spPr>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1E2-40BC-ADF7-3B5CD87F6F4E}"/>
            </c:ext>
          </c:extLst>
        </c:ser>
        <c:dLbls>
          <c:showLegendKey val="0"/>
          <c:showVal val="0"/>
          <c:showCatName val="0"/>
          <c:showSerName val="0"/>
          <c:showPercent val="0"/>
          <c:showBubbleSize val="0"/>
        </c:dLbls>
        <c:hiLowLines>
          <c:spPr>
            <a:ln>
              <a:noFill/>
            </a:ln>
          </c:spPr>
        </c:hiLowLines>
        <c:marker val="1"/>
        <c:smooth val="0"/>
        <c:axId val="55351624"/>
        <c:axId val="38451795"/>
      </c:lineChart>
      <c:catAx>
        <c:axId val="55351624"/>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8451795"/>
        <c:crosses val="autoZero"/>
        <c:auto val="1"/>
        <c:lblAlgn val="ctr"/>
        <c:lblOffset val="100"/>
        <c:noMultiLvlLbl val="0"/>
      </c:catAx>
      <c:valAx>
        <c:axId val="38451795"/>
        <c:scaling>
          <c:orientation val="minMax"/>
        </c:scaling>
        <c:delete val="0"/>
        <c:axPos val="l"/>
        <c:majorGridlines>
          <c:spPr>
            <a:ln w="9360">
              <a:solidFill>
                <a:srgbClr val="878787"/>
              </a:solidFill>
              <a:round/>
            </a:ln>
          </c:spPr>
        </c:majorGridlines>
        <c:numFmt formatCode="_(* #,##0.00_);_(* \(#,##0.00\);_(* \-??_);_(@_)"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55351624"/>
        <c:crosses val="autoZero"/>
        <c:crossBetween val="between"/>
      </c:valAx>
      <c:spPr>
        <a:solidFill>
          <a:srgbClr val="FFFFFF"/>
        </a:solidFill>
        <a:ln>
          <a:noFill/>
        </a:ln>
      </c:spPr>
    </c:plotArea>
    <c:legend>
      <c:legendPos val="r"/>
      <c:overlay val="0"/>
      <c:spPr>
        <a:noFill/>
        <a:ln>
          <a:noFill/>
        </a:ln>
      </c:spPr>
      <c:txPr>
        <a:bodyPr/>
        <a:lstStyle/>
        <a:p>
          <a:pPr>
            <a:defRPr sz="24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5'!$D$26:$D$26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5'!$D$27:$D$38</c:f>
              <c:numCache>
                <c:formatCode>0.00</c:formatCode>
                <c:ptCount val="12"/>
                <c:pt idx="0">
                  <c:v>3</c:v>
                </c:pt>
                <c:pt idx="1">
                  <c:v>3</c:v>
                </c:pt>
                <c:pt idx="2">
                  <c:v>3</c:v>
                </c:pt>
                <c:pt idx="3">
                  <c:v>3</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4A7B-423F-8900-89FF1B5EF672}"/>
            </c:ext>
          </c:extLst>
        </c:ser>
        <c:ser>
          <c:idx val="1"/>
          <c:order val="1"/>
          <c:tx>
            <c:strRef>
              <c:f>'META No. 5'!$C$26:$C$26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5'!$C$27:$C$38</c:f>
              <c:numCache>
                <c:formatCode>0.00</c:formatCode>
                <c:ptCount val="12"/>
                <c:pt idx="0">
                  <c:v>3</c:v>
                </c:pt>
                <c:pt idx="1">
                  <c:v>3</c:v>
                </c:pt>
                <c:pt idx="2">
                  <c:v>3</c:v>
                </c:pt>
                <c:pt idx="3">
                  <c:v>3</c:v>
                </c:pt>
                <c:pt idx="4">
                  <c:v>3</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A7B-423F-8900-89FF1B5EF672}"/>
            </c:ext>
          </c:extLst>
        </c:ser>
        <c:dLbls>
          <c:showLegendKey val="0"/>
          <c:showVal val="0"/>
          <c:showCatName val="0"/>
          <c:showSerName val="0"/>
          <c:showPercent val="0"/>
          <c:showBubbleSize val="0"/>
        </c:dLbls>
        <c:gapWidth val="150"/>
        <c:axId val="26128556"/>
        <c:axId val="62000961"/>
      </c:barChart>
      <c:lineChart>
        <c:grouping val="standard"/>
        <c:varyColors val="0"/>
        <c:ser>
          <c:idx val="2"/>
          <c:order val="2"/>
          <c:tx>
            <c:strRef>
              <c:f>'META No. 5'!$H$26:$H$26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5'!$H$27:$H$38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4A7B-423F-8900-89FF1B5EF672}"/>
            </c:ext>
          </c:extLst>
        </c:ser>
        <c:dLbls>
          <c:showLegendKey val="0"/>
          <c:showVal val="0"/>
          <c:showCatName val="0"/>
          <c:showSerName val="0"/>
          <c:showPercent val="0"/>
          <c:showBubbleSize val="0"/>
        </c:dLbls>
        <c:hiLowLines>
          <c:spPr>
            <a:ln>
              <a:noFill/>
            </a:ln>
          </c:spPr>
        </c:hiLowLines>
        <c:marker val="1"/>
        <c:smooth val="0"/>
        <c:axId val="50634798"/>
        <c:axId val="63335517"/>
      </c:lineChart>
      <c:catAx>
        <c:axId val="26128556"/>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62000961"/>
        <c:crosses val="autoZero"/>
        <c:auto val="1"/>
        <c:lblAlgn val="ctr"/>
        <c:lblOffset val="100"/>
        <c:noMultiLvlLbl val="0"/>
      </c:catAx>
      <c:valAx>
        <c:axId val="62000961"/>
        <c:scaling>
          <c:orientation val="minMax"/>
          <c:max val="3"/>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26128556"/>
        <c:crosses val="autoZero"/>
        <c:crossBetween val="between"/>
        <c:majorUnit val="1"/>
      </c:valAx>
      <c:catAx>
        <c:axId val="50634798"/>
        <c:scaling>
          <c:orientation val="minMax"/>
        </c:scaling>
        <c:delete val="1"/>
        <c:axPos val="b"/>
        <c:numFmt formatCode="General" sourceLinked="1"/>
        <c:majorTickMark val="out"/>
        <c:minorTickMark val="none"/>
        <c:tickLblPos val="nextTo"/>
        <c:crossAx val="63335517"/>
        <c:crosses val="autoZero"/>
        <c:auto val="1"/>
        <c:lblAlgn val="ctr"/>
        <c:lblOffset val="100"/>
        <c:noMultiLvlLbl val="0"/>
      </c:catAx>
      <c:valAx>
        <c:axId val="63335517"/>
        <c:scaling>
          <c:orientation val="minMax"/>
          <c:max val="1"/>
        </c:scaling>
        <c:delete val="0"/>
        <c:axPos val="r"/>
        <c:numFmt formatCode="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50634798"/>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manualLayout>
          <c:layoutTarget val="inner"/>
          <c:xMode val="edge"/>
          <c:yMode val="edge"/>
          <c:x val="0.15563474387527801"/>
          <c:y val="6.6455138374757597E-2"/>
          <c:w val="0.46289532293986602"/>
          <c:h val="0.54891591750396596"/>
        </c:manualLayout>
      </c:layout>
      <c:barChart>
        <c:barDir val="col"/>
        <c:grouping val="clustered"/>
        <c:varyColors val="0"/>
        <c:ser>
          <c:idx val="0"/>
          <c:order val="0"/>
          <c:tx>
            <c:strRef>
              <c:f>'META No. 6'!$C$26</c:f>
              <c:strCache>
                <c:ptCount val="1"/>
                <c:pt idx="0">
                  <c:v>Magnitud programada mensual</c:v>
                </c:pt>
              </c:strCache>
            </c:strRef>
          </c:tx>
          <c:spPr>
            <a:solidFill>
              <a:srgbClr val="4F81B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6CC-46F0-BCFF-BE9B44F2EA4C}"/>
            </c:ext>
          </c:extLst>
        </c:ser>
        <c:ser>
          <c:idx val="1"/>
          <c:order val="1"/>
          <c:tx>
            <c:strRef>
              <c:f>'META No. 6'!$D$26</c:f>
              <c:strCache>
                <c:ptCount val="1"/>
                <c:pt idx="0">
                  <c:v>Magnitud ejecutada mensual</c:v>
                </c:pt>
              </c:strCache>
            </c:strRef>
          </c:tx>
          <c:spPr>
            <a:solidFill>
              <a:srgbClr val="C0504D"/>
            </a:solidFill>
            <a:ln>
              <a:noFill/>
            </a:ln>
          </c:spPr>
          <c:invertIfNegative val="0"/>
          <c:dLbls>
            <c:spPr>
              <a:noFill/>
              <a:ln>
                <a:noFill/>
              </a:ln>
              <a:effectLst/>
            </c:spPr>
            <c:txPr>
              <a:bodyPr/>
              <a:lstStyle/>
              <a:p>
                <a:pPr>
                  <a:defRPr sz="1000" b="0" strike="noStrike" spc="-1">
                    <a:solidFill>
                      <a:srgbClr val="000000"/>
                    </a:solidFill>
                    <a:latin typeface="Calibri"/>
                    <a:ea typeface="Calibri"/>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6CC-46F0-BCFF-BE9B44F2EA4C}"/>
            </c:ext>
          </c:extLst>
        </c:ser>
        <c:dLbls>
          <c:showLegendKey val="0"/>
          <c:showVal val="0"/>
          <c:showCatName val="0"/>
          <c:showSerName val="0"/>
          <c:showPercent val="0"/>
          <c:showBubbleSize val="0"/>
        </c:dLbls>
        <c:gapWidth val="150"/>
        <c:axId val="61676936"/>
        <c:axId val="32446685"/>
      </c:barChart>
      <c:lineChart>
        <c:grouping val="standard"/>
        <c:varyColors val="0"/>
        <c:ser>
          <c:idx val="2"/>
          <c:order val="2"/>
          <c:tx>
            <c:strRef>
              <c:f>'META No. 6'!$E$26</c:f>
              <c:strCache>
                <c:ptCount val="1"/>
                <c:pt idx="0">
                  <c:v>% Avance frente a la meta mensual</c:v>
                </c:pt>
              </c:strCache>
            </c:strRef>
          </c:tx>
          <c:spPr>
            <a:ln w="28440">
              <a:solidFill>
                <a:srgbClr val="98B855"/>
              </a:solidFill>
              <a:round/>
            </a:ln>
          </c:spPr>
          <c:marker>
            <c:symbol val="none"/>
          </c:marker>
          <c:dLbls>
            <c:spPr>
              <a:noFill/>
              <a:ln>
                <a:noFill/>
              </a:ln>
              <a:effectLst/>
            </c:spPr>
            <c:txPr>
              <a:bodyPr/>
              <a:lstStyle/>
              <a:p>
                <a:pPr>
                  <a:defRPr sz="1000" b="0" strike="noStrike" spc="-1">
                    <a:solidFill>
                      <a:srgbClr val="000000"/>
                    </a:solidFill>
                    <a:latin typeface="Calibri"/>
                    <a:ea typeface="Calibri"/>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6'!$E$27:$E$38</c:f>
              <c:numCache>
                <c:formatCode>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6CC-46F0-BCFF-BE9B44F2EA4C}"/>
            </c:ext>
          </c:extLst>
        </c:ser>
        <c:dLbls>
          <c:showLegendKey val="0"/>
          <c:showVal val="0"/>
          <c:showCatName val="0"/>
          <c:showSerName val="0"/>
          <c:showPercent val="0"/>
          <c:showBubbleSize val="0"/>
        </c:dLbls>
        <c:hiLowLines>
          <c:spPr>
            <a:ln>
              <a:noFill/>
            </a:ln>
          </c:spPr>
        </c:hiLowLines>
        <c:marker val="1"/>
        <c:smooth val="0"/>
        <c:axId val="61676936"/>
        <c:axId val="32446685"/>
      </c:lineChart>
      <c:catAx>
        <c:axId val="61676936"/>
        <c:scaling>
          <c:orientation val="minMax"/>
        </c:scaling>
        <c:delete val="0"/>
        <c:axPos val="b"/>
        <c:numFmt formatCode="General" sourceLinked="1"/>
        <c:majorTickMark val="out"/>
        <c:minorTickMark val="none"/>
        <c:tickLblPos val="nextTo"/>
        <c:spPr>
          <a:ln w="9360">
            <a:solidFill>
              <a:srgbClr val="878787"/>
            </a:solidFill>
            <a:round/>
          </a:ln>
        </c:spPr>
        <c:txPr>
          <a:bodyPr rot="-5400000"/>
          <a:lstStyle/>
          <a:p>
            <a:pPr>
              <a:defRPr sz="1000" b="0" strike="noStrike" spc="-1">
                <a:solidFill>
                  <a:srgbClr val="000000"/>
                </a:solidFill>
                <a:latin typeface="Calibri"/>
                <a:ea typeface="Calibri"/>
              </a:defRPr>
            </a:pPr>
            <a:endParaRPr lang="es-CO"/>
          </a:p>
        </c:txPr>
        <c:crossAx val="32446685"/>
        <c:crosses val="autoZero"/>
        <c:auto val="1"/>
        <c:lblAlgn val="ctr"/>
        <c:lblOffset val="100"/>
        <c:noMultiLvlLbl val="0"/>
      </c:catAx>
      <c:valAx>
        <c:axId val="32446685"/>
        <c:scaling>
          <c:orientation val="minMax"/>
          <c:max val="1"/>
        </c:scaling>
        <c:delete val="0"/>
        <c:axPos val="l"/>
        <c:majorGridlines>
          <c:spPr>
            <a:ln w="9360">
              <a:solidFill>
                <a:srgbClr val="878787"/>
              </a:solidFill>
              <a:round/>
            </a:ln>
          </c:spPr>
        </c:majorGridlines>
        <c:numFmt formatCode="0"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ea typeface="Calibri"/>
              </a:defRPr>
            </a:pPr>
            <a:endParaRPr lang="es-CO"/>
          </a:p>
        </c:txPr>
        <c:crossAx val="61676936"/>
        <c:crosses val="autoZero"/>
        <c:crossBetween val="between"/>
      </c:valAx>
      <c:spPr>
        <a:solidFill>
          <a:srgbClr val="FFFFFF"/>
        </a:solidFill>
        <a:ln>
          <a:noFill/>
        </a:ln>
      </c:spPr>
    </c:plotArea>
    <c:legend>
      <c:legendPos val="r"/>
      <c:layout>
        <c:manualLayout>
          <c:xMode val="edge"/>
          <c:yMode val="edge"/>
          <c:x val="0.67638938368364798"/>
          <c:y val="0.24486543909348399"/>
          <c:w val="0.30674682698730799"/>
          <c:h val="0.35204533380556002"/>
        </c:manualLayout>
      </c:layout>
      <c:overlay val="0"/>
      <c:spPr>
        <a:noFill/>
        <a:ln>
          <a:noFill/>
        </a:ln>
      </c:spPr>
      <c:txPr>
        <a:bodyPr/>
        <a:lstStyle/>
        <a:p>
          <a:pPr>
            <a:defRPr sz="800" b="0" strike="noStrike" spc="-1">
              <a:solidFill>
                <a:srgbClr val="000000"/>
              </a:solidFill>
              <a:latin typeface="Calibri"/>
              <a:ea typeface="Calibri"/>
            </a:defRPr>
          </a:pPr>
          <a:endParaRPr lang="es-CO"/>
        </a:p>
      </c:txPr>
    </c:legend>
    <c:plotVisOnly val="1"/>
    <c:dispBlanksAs val="gap"/>
    <c:showDLblsOverMax val="1"/>
  </c:chart>
  <c:spPr>
    <a:solidFill>
      <a:srgbClr val="FFFFFF"/>
    </a:solidFill>
    <a:ln w="9360">
      <a:solidFill>
        <a:srgbClr val="D9D9D9"/>
      </a:solidFill>
      <a:round/>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tx>
            <c:strRef>
              <c:f>'META No. 6'!$D$26</c:f>
              <c:strCache>
                <c:ptCount val="1"/>
                <c:pt idx="0">
                  <c:v>Magnitud ejecutada mensual</c:v>
                </c:pt>
              </c:strCache>
            </c:strRef>
          </c:tx>
          <c:spPr>
            <a:solidFill>
              <a:srgbClr val="004586"/>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6'!$D$27:$D$38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EE9B-4B80-AF98-AA41C3C9536A}"/>
            </c:ext>
          </c:extLst>
        </c:ser>
        <c:ser>
          <c:idx val="1"/>
          <c:order val="1"/>
          <c:tx>
            <c:strRef>
              <c:f>'META No. 6'!$C$26</c:f>
              <c:strCache>
                <c:ptCount val="1"/>
                <c:pt idx="0">
                  <c:v>Magnitud programada mensual</c:v>
                </c:pt>
              </c:strCache>
            </c:strRef>
          </c:tx>
          <c:spPr>
            <a:solidFill>
              <a:srgbClr val="FF420E"/>
            </a:solidFill>
            <a:ln w="25560">
              <a:noFill/>
            </a:ln>
          </c:spPr>
          <c:invertIfNegative val="0"/>
          <c:dLbls>
            <c:spPr>
              <a:noFill/>
              <a:ln>
                <a:noFill/>
              </a:ln>
              <a:effectLst/>
            </c:spPr>
            <c:txPr>
              <a:bodyPr/>
              <a:lstStyle/>
              <a:p>
                <a:pPr>
                  <a:defRPr sz="1100" b="0" strike="noStrike" spc="-1">
                    <a:solidFill>
                      <a:srgbClr val="000000"/>
                    </a:solidFill>
                    <a:latin typeface="Arial1"/>
                    <a:ea typeface="Arial1"/>
                  </a:defRPr>
                </a:pPr>
                <a:endParaRPr lang="es-CO"/>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6'!$C$27:$C$38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EE9B-4B80-AF98-AA41C3C9536A}"/>
            </c:ext>
          </c:extLst>
        </c:ser>
        <c:dLbls>
          <c:showLegendKey val="0"/>
          <c:showVal val="0"/>
          <c:showCatName val="0"/>
          <c:showSerName val="0"/>
          <c:showPercent val="0"/>
          <c:showBubbleSize val="0"/>
        </c:dLbls>
        <c:gapWidth val="150"/>
        <c:axId val="90526652"/>
        <c:axId val="15080133"/>
      </c:barChart>
      <c:lineChart>
        <c:grouping val="standard"/>
        <c:varyColors val="0"/>
        <c:ser>
          <c:idx val="2"/>
          <c:order val="2"/>
          <c:tx>
            <c:strRef>
              <c:f>'META No. 6'!$H$26</c:f>
              <c:strCache>
                <c:ptCount val="1"/>
                <c:pt idx="0">
                  <c:v>% Avance acumulado</c:v>
                </c:pt>
              </c:strCache>
            </c:strRef>
          </c:tx>
          <c:spPr>
            <a:ln w="38160">
              <a:solidFill>
                <a:srgbClr val="FFD320"/>
              </a:solidFill>
              <a:round/>
            </a:ln>
          </c:spPr>
          <c:marker>
            <c:symbol val="none"/>
          </c:marker>
          <c:dLbls>
            <c:spPr>
              <a:noFill/>
              <a:ln>
                <a:noFill/>
              </a:ln>
              <a:effectLst/>
            </c:spPr>
            <c:txPr>
              <a:bodyPr/>
              <a:lstStyle/>
              <a:p>
                <a:pPr>
                  <a:defRPr sz="1100" b="0" strike="noStrike" spc="-1">
                    <a:solidFill>
                      <a:srgbClr val="000000"/>
                    </a:solidFill>
                    <a:latin typeface="Arial1"/>
                    <a:ea typeface="Arial1"/>
                  </a:defRPr>
                </a:pPr>
                <a:endParaRPr lang="es-CO"/>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numRef>
              <c:f>[6]REPORTES!$B$22:$B$33</c:f>
              <c:numCache>
                <c:formatCode>General</c:formatCode>
                <c:ptCount val="12"/>
              </c:numCache>
            </c:numRef>
          </c:cat>
          <c:val>
            <c:numRef>
              <c:f>'META No. 6'!$H$27:$H$38</c:f>
              <c:numCache>
                <c:formatCode>0.00%</c:formatCode>
                <c:ptCount val="12"/>
                <c:pt idx="0">
                  <c:v>1</c:v>
                </c:pt>
                <c:pt idx="1">
                  <c:v>1</c:v>
                </c:pt>
                <c:pt idx="2">
                  <c:v>1</c:v>
                </c:pt>
                <c:pt idx="3">
                  <c:v>1</c:v>
                </c:pt>
                <c:pt idx="4">
                  <c:v>1</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EE9B-4B80-AF98-AA41C3C9536A}"/>
            </c:ext>
          </c:extLst>
        </c:ser>
        <c:dLbls>
          <c:showLegendKey val="0"/>
          <c:showVal val="0"/>
          <c:showCatName val="0"/>
          <c:showSerName val="0"/>
          <c:showPercent val="0"/>
          <c:showBubbleSize val="0"/>
        </c:dLbls>
        <c:hiLowLines>
          <c:spPr>
            <a:ln>
              <a:noFill/>
            </a:ln>
          </c:spPr>
        </c:hiLowLines>
        <c:marker val="1"/>
        <c:smooth val="0"/>
        <c:axId val="14915742"/>
        <c:axId val="40774540"/>
      </c:lineChart>
      <c:catAx>
        <c:axId val="90526652"/>
        <c:scaling>
          <c:orientation val="minMax"/>
        </c:scaling>
        <c:delete val="0"/>
        <c:axPos val="b"/>
        <c:numFmt formatCode="General" sourceLinked="1"/>
        <c:majorTickMark val="none"/>
        <c:minorTickMark val="none"/>
        <c:tickLblPos val="low"/>
        <c:spPr>
          <a:ln w="12600">
            <a:solidFill>
              <a:srgbClr val="B3B3B3"/>
            </a:solidFill>
            <a:round/>
          </a:ln>
        </c:spPr>
        <c:txPr>
          <a:bodyPr rot="-5400000"/>
          <a:lstStyle/>
          <a:p>
            <a:pPr>
              <a:defRPr sz="800" b="0" strike="noStrike" spc="-1">
                <a:solidFill>
                  <a:srgbClr val="000000"/>
                </a:solidFill>
                <a:latin typeface="Arial"/>
                <a:ea typeface="Calibri"/>
              </a:defRPr>
            </a:pPr>
            <a:endParaRPr lang="es-CO"/>
          </a:p>
        </c:txPr>
        <c:crossAx val="15080133"/>
        <c:crosses val="autoZero"/>
        <c:auto val="1"/>
        <c:lblAlgn val="ctr"/>
        <c:lblOffset val="100"/>
        <c:noMultiLvlLbl val="0"/>
      </c:catAx>
      <c:valAx>
        <c:axId val="15080133"/>
        <c:scaling>
          <c:orientation val="minMax"/>
          <c:max val="1"/>
          <c:min val="0"/>
        </c:scaling>
        <c:delete val="0"/>
        <c:axPos val="l"/>
        <c:majorGridlines>
          <c:spPr>
            <a:ln w="12600">
              <a:solidFill>
                <a:srgbClr val="B3B3B3"/>
              </a:solidFill>
              <a:round/>
            </a:ln>
          </c:spPr>
        </c:majorGridlines>
        <c:numFmt formatCode="#,##0" sourceLinked="0"/>
        <c:majorTickMark val="none"/>
        <c:minorTickMark val="none"/>
        <c:tickLblPos val="nextTo"/>
        <c:spPr>
          <a:ln w="12600">
            <a:solidFill>
              <a:srgbClr val="B3B3B3"/>
            </a:solidFill>
            <a:round/>
          </a:ln>
        </c:spPr>
        <c:txPr>
          <a:bodyPr/>
          <a:lstStyle/>
          <a:p>
            <a:pPr>
              <a:defRPr sz="1000" b="0" strike="noStrike" spc="-1">
                <a:solidFill>
                  <a:srgbClr val="000000"/>
                </a:solidFill>
                <a:latin typeface="Calibri"/>
                <a:ea typeface="Calibri"/>
              </a:defRPr>
            </a:pPr>
            <a:endParaRPr lang="es-CO"/>
          </a:p>
        </c:txPr>
        <c:crossAx val="90526652"/>
        <c:crosses val="autoZero"/>
        <c:crossBetween val="between"/>
        <c:majorUnit val="1"/>
      </c:valAx>
      <c:catAx>
        <c:axId val="14915742"/>
        <c:scaling>
          <c:orientation val="minMax"/>
        </c:scaling>
        <c:delete val="1"/>
        <c:axPos val="b"/>
        <c:numFmt formatCode="General" sourceLinked="1"/>
        <c:majorTickMark val="out"/>
        <c:minorTickMark val="none"/>
        <c:tickLblPos val="nextTo"/>
        <c:crossAx val="40774540"/>
        <c:crosses val="autoZero"/>
        <c:auto val="1"/>
        <c:lblAlgn val="ctr"/>
        <c:lblOffset val="100"/>
        <c:noMultiLvlLbl val="0"/>
      </c:catAx>
      <c:valAx>
        <c:axId val="40774540"/>
        <c:scaling>
          <c:orientation val="minMax"/>
          <c:max val="1"/>
        </c:scaling>
        <c:delete val="0"/>
        <c:axPos val="r"/>
        <c:numFmt formatCode="0.00%" sourceLinked="0"/>
        <c:majorTickMark val="out"/>
        <c:minorTickMark val="none"/>
        <c:tickLblPos val="nextTo"/>
        <c:spPr>
          <a:ln w="9360">
            <a:solidFill>
              <a:srgbClr val="878787"/>
            </a:solidFill>
            <a:round/>
          </a:ln>
        </c:spPr>
        <c:txPr>
          <a:bodyPr/>
          <a:lstStyle/>
          <a:p>
            <a:pPr>
              <a:defRPr sz="1100" b="0" strike="noStrike" spc="-1">
                <a:solidFill>
                  <a:srgbClr val="000000"/>
                </a:solidFill>
                <a:latin typeface="Arial1"/>
                <a:ea typeface="Arial1"/>
              </a:defRPr>
            </a:pPr>
            <a:endParaRPr lang="es-CO"/>
          </a:p>
        </c:txPr>
        <c:crossAx val="14915742"/>
        <c:crosses val="max"/>
        <c:crossBetween val="between"/>
        <c:majorUnit val="0.25"/>
      </c:valAx>
      <c:spPr>
        <a:noFill/>
        <a:ln w="12600">
          <a:solidFill>
            <a:srgbClr val="B3B3B3"/>
          </a:solidFill>
          <a:round/>
        </a:ln>
      </c:spPr>
    </c:plotArea>
    <c:legend>
      <c:legendPos val="r"/>
      <c:overlay val="0"/>
      <c:spPr>
        <a:noFill/>
        <a:ln w="25560">
          <a:noFill/>
        </a:ln>
      </c:spPr>
      <c:txPr>
        <a:bodyPr/>
        <a:lstStyle/>
        <a:p>
          <a:pPr>
            <a:defRPr sz="775" b="0" strike="noStrike" spc="-1">
              <a:solidFill>
                <a:srgbClr val="000000"/>
              </a:solidFill>
              <a:latin typeface="Calibri"/>
              <a:ea typeface="Calibri"/>
            </a:defRPr>
          </a:pPr>
          <a:endParaRPr lang="es-CO"/>
        </a:p>
      </c:txPr>
    </c:legend>
    <c:plotVisOnly val="0"/>
    <c:dispBlanksAs val="gap"/>
    <c:showDLblsOverMax val="1"/>
  </c:chart>
  <c:spPr>
    <a:solidFill>
      <a:srgbClr val="FFFFFF"/>
    </a:solidFill>
    <a:ln w="9360">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7.xml"/><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3.png"/><Relationship Id="rId4" Type="http://schemas.openxmlformats.org/officeDocument/2006/relationships/image" Target="../media/image4.w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w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2.xml"/><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3.xml"/><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4.xml"/><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chart" Target="../charts/chart5.xml"/><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2.wmf"/><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0</xdr:col>
      <xdr:colOff>438120</xdr:colOff>
      <xdr:row>1</xdr:row>
      <xdr:rowOff>85680</xdr:rowOff>
    </xdr:from>
    <xdr:to>
      <xdr:col>1</xdr:col>
      <xdr:colOff>1015200</xdr:colOff>
      <xdr:row>3</xdr:row>
      <xdr:rowOff>529560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l="19054" t="6873" r="17611" b="9760"/>
        <a:stretch/>
      </xdr:blipFill>
      <xdr:spPr>
        <a:xfrm>
          <a:off x="438120" y="276120"/>
          <a:ext cx="1986480" cy="1605960"/>
        </a:xfrm>
        <a:prstGeom prst="rect">
          <a:avLst/>
        </a:prstGeom>
        <a:ln w="9360">
          <a:noFill/>
        </a:ln>
      </xdr:spPr>
    </xdr:pic>
    <xdr:clientData/>
  </xdr:twoCellAnchor>
  <xdr:twoCellAnchor>
    <xdr:from>
      <xdr:col>31</xdr:col>
      <xdr:colOff>1876320</xdr:colOff>
      <xdr:row>1</xdr:row>
      <xdr:rowOff>38160</xdr:rowOff>
    </xdr:from>
    <xdr:to>
      <xdr:col>31</xdr:col>
      <xdr:colOff>3901320</xdr:colOff>
      <xdr:row>4</xdr:row>
      <xdr:rowOff>310320</xdr:rowOff>
    </xdr:to>
    <xdr:pic>
      <xdr:nvPicPr>
        <xdr:cNvPr id="3" name="Imagen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6048" t="5249" r="18559" b="1998"/>
        <a:stretch/>
      </xdr:blipFill>
      <xdr:spPr>
        <a:xfrm>
          <a:off x="55562040" y="228600"/>
          <a:ext cx="2025000" cy="2015280"/>
        </a:xfrm>
        <a:prstGeom prst="rect">
          <a:avLst/>
        </a:prstGeom>
        <a:ln w="9360">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9" name="Imagen 4" descr="escudo_negro">
          <a:extLst>
            <a:ext uri="{FF2B5EF4-FFF2-40B4-BE49-F238E27FC236}">
              <a16:creationId xmlns:a16="http://schemas.microsoft.com/office/drawing/2014/main" id="{00000000-0008-0000-0B00-000077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10080</xdr:colOff>
      <xdr:row>39</xdr:row>
      <xdr:rowOff>19440</xdr:rowOff>
    </xdr:from>
    <xdr:to>
      <xdr:col>8</xdr:col>
      <xdr:colOff>1485360</xdr:colOff>
      <xdr:row>43</xdr:row>
      <xdr:rowOff>283320</xdr:rowOff>
    </xdr:to>
    <xdr:graphicFrame macro="">
      <xdr:nvGraphicFramePr>
        <xdr:cNvPr id="120" name="Gráfico 3">
          <a:extLst>
            <a:ext uri="{FF2B5EF4-FFF2-40B4-BE49-F238E27FC236}">
              <a16:creationId xmlns:a16="http://schemas.microsoft.com/office/drawing/2014/main" id="{00000000-0008-0000-0B00-00007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21" name="Picture 1">
          <a:extLst>
            <a:ext uri="{FF2B5EF4-FFF2-40B4-BE49-F238E27FC236}">
              <a16:creationId xmlns:a16="http://schemas.microsoft.com/office/drawing/2014/main" id="{00000000-0008-0000-0B00-000079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49" name="Imagen 4_0" descr="escudo_negro">
          <a:extLst>
            <a:ext uri="{FF2B5EF4-FFF2-40B4-BE49-F238E27FC236}">
              <a16:creationId xmlns:a16="http://schemas.microsoft.com/office/drawing/2014/main" id="{00000000-0008-0000-0C00-000095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3</xdr:col>
      <xdr:colOff>181800</xdr:colOff>
      <xdr:row>39</xdr:row>
      <xdr:rowOff>86040</xdr:rowOff>
    </xdr:from>
    <xdr:to>
      <xdr:col>7</xdr:col>
      <xdr:colOff>832680</xdr:colOff>
      <xdr:row>43</xdr:row>
      <xdr:rowOff>268560</xdr:rowOff>
    </xdr:to>
    <xdr:graphicFrame macro="">
      <xdr:nvGraphicFramePr>
        <xdr:cNvPr id="150" name="3 Gráfico_0">
          <a:extLst>
            <a:ext uri="{FF2B5EF4-FFF2-40B4-BE49-F238E27FC236}">
              <a16:creationId xmlns:a16="http://schemas.microsoft.com/office/drawing/2014/main" id="{00000000-0008-0000-0C00-00009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1080</xdr:colOff>
      <xdr:row>39</xdr:row>
      <xdr:rowOff>9720</xdr:rowOff>
    </xdr:from>
    <xdr:to>
      <xdr:col>8</xdr:col>
      <xdr:colOff>1476360</xdr:colOff>
      <xdr:row>43</xdr:row>
      <xdr:rowOff>321840</xdr:rowOff>
    </xdr:to>
    <xdr:graphicFrame macro="">
      <xdr:nvGraphicFramePr>
        <xdr:cNvPr id="151" name="Gráfico 3_0">
          <a:extLst>
            <a:ext uri="{FF2B5EF4-FFF2-40B4-BE49-F238E27FC236}">
              <a16:creationId xmlns:a16="http://schemas.microsoft.com/office/drawing/2014/main" id="{00000000-0008-0000-0C00-00009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52" name="Picture 1_0">
          <a:extLst>
            <a:ext uri="{FF2B5EF4-FFF2-40B4-BE49-F238E27FC236}">
              <a16:creationId xmlns:a16="http://schemas.microsoft.com/office/drawing/2014/main" id="{00000000-0008-0000-0C00-000098000000}"/>
            </a:ext>
          </a:extLst>
        </xdr:cNvPr>
        <xdr:cNvPicPr/>
      </xdr:nvPicPr>
      <xdr:blipFill>
        <a:blip xmlns:r="http://schemas.openxmlformats.org/officeDocument/2006/relationships" r:embed="rId4"/>
        <a:stretch/>
      </xdr:blipFill>
      <xdr:spPr>
        <a:xfrm>
          <a:off x="12926520" y="495000"/>
          <a:ext cx="1396800" cy="4251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142920</xdr:colOff>
      <xdr:row>0</xdr:row>
      <xdr:rowOff>28440</xdr:rowOff>
    </xdr:from>
    <xdr:to>
      <xdr:col>1</xdr:col>
      <xdr:colOff>1139040</xdr:colOff>
      <xdr:row>3</xdr:row>
      <xdr:rowOff>167400</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 name="Imagen 1">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 name="Imagen 1">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 name="Imagen 1">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 name="Imagen 1">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stretch/>
      </xdr:blipFill>
      <xdr:spPr>
        <a:xfrm>
          <a:off x="231480" y="28440"/>
          <a:ext cx="996120" cy="862560"/>
        </a:xfrm>
        <a:prstGeom prst="rect">
          <a:avLst/>
        </a:prstGeom>
        <a:ln w="9360">
          <a:noFill/>
        </a:ln>
      </xdr:spPr>
    </xdr:pic>
    <xdr:clientData/>
  </xdr:twoCellAnchor>
  <xdr:twoCellAnchor>
    <xdr:from>
      <xdr:col>1</xdr:col>
      <xdr:colOff>343080</xdr:colOff>
      <xdr:row>1</xdr:row>
      <xdr:rowOff>47520</xdr:rowOff>
    </xdr:from>
    <xdr:to>
      <xdr:col>1</xdr:col>
      <xdr:colOff>1329840</xdr:colOff>
      <xdr:row>4</xdr:row>
      <xdr:rowOff>243720</xdr:rowOff>
    </xdr:to>
    <xdr:pic>
      <xdr:nvPicPr>
        <xdr:cNvPr id="8" name="Imagen 1">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9" name="Imagen 2">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0" name="3 Gráfico">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1" name="Imagen 2">
          <a:extLst>
            <a:ext uri="{FF2B5EF4-FFF2-40B4-BE49-F238E27FC236}">
              <a16:creationId xmlns:a16="http://schemas.microsoft.com/office/drawing/2014/main" id="{00000000-0008-0000-0200-00000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 name="Imagen 1">
          <a:extLst>
            <a:ext uri="{FF2B5EF4-FFF2-40B4-BE49-F238E27FC236}">
              <a16:creationId xmlns:a16="http://schemas.microsoft.com/office/drawing/2014/main" id="{00000000-0008-0000-0200-00000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 name="Imagen 2">
          <a:extLst>
            <a:ext uri="{FF2B5EF4-FFF2-40B4-BE49-F238E27FC236}">
              <a16:creationId xmlns:a16="http://schemas.microsoft.com/office/drawing/2014/main" id="{00000000-0008-0000-0200-00000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 name="Imagen 1">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5" name="Imagen 2">
          <a:extLst>
            <a:ext uri="{FF2B5EF4-FFF2-40B4-BE49-F238E27FC236}">
              <a16:creationId xmlns:a16="http://schemas.microsoft.com/office/drawing/2014/main" id="{00000000-0008-0000-0200-00000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6" name="Imagen 1">
          <a:extLst>
            <a:ext uri="{FF2B5EF4-FFF2-40B4-BE49-F238E27FC236}">
              <a16:creationId xmlns:a16="http://schemas.microsoft.com/office/drawing/2014/main" id="{00000000-0008-0000-0200-00001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7" name="Imagen 2">
          <a:extLst>
            <a:ext uri="{FF2B5EF4-FFF2-40B4-BE49-F238E27FC236}">
              <a16:creationId xmlns:a16="http://schemas.microsoft.com/office/drawing/2014/main" id="{00000000-0008-0000-0200-00001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8" name="Imagen 1">
          <a:extLst>
            <a:ext uri="{FF2B5EF4-FFF2-40B4-BE49-F238E27FC236}">
              <a16:creationId xmlns:a16="http://schemas.microsoft.com/office/drawing/2014/main" id="{00000000-0008-0000-0200-00001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9" name="Imagen 2">
          <a:extLst>
            <a:ext uri="{FF2B5EF4-FFF2-40B4-BE49-F238E27FC236}">
              <a16:creationId xmlns:a16="http://schemas.microsoft.com/office/drawing/2014/main" id="{00000000-0008-0000-0200-00001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0" name="Imagen 1">
          <a:extLst>
            <a:ext uri="{FF2B5EF4-FFF2-40B4-BE49-F238E27FC236}">
              <a16:creationId xmlns:a16="http://schemas.microsoft.com/office/drawing/2014/main" id="{00000000-0008-0000-0200-00001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1" name="Imagen 2">
          <a:extLst>
            <a:ext uri="{FF2B5EF4-FFF2-40B4-BE49-F238E27FC236}">
              <a16:creationId xmlns:a16="http://schemas.microsoft.com/office/drawing/2014/main" id="{00000000-0008-0000-0200-00001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2" name="Imagen 1">
          <a:extLst>
            <a:ext uri="{FF2B5EF4-FFF2-40B4-BE49-F238E27FC236}">
              <a16:creationId xmlns:a16="http://schemas.microsoft.com/office/drawing/2014/main" id="{00000000-0008-0000-0200-00001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3" name="Imagen 2">
          <a:extLst>
            <a:ext uri="{FF2B5EF4-FFF2-40B4-BE49-F238E27FC236}">
              <a16:creationId xmlns:a16="http://schemas.microsoft.com/office/drawing/2014/main" id="{00000000-0008-0000-0200-00001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4" name="Imagen 1">
          <a:extLst>
            <a:ext uri="{FF2B5EF4-FFF2-40B4-BE49-F238E27FC236}">
              <a16:creationId xmlns:a16="http://schemas.microsoft.com/office/drawing/2014/main" id="{00000000-0008-0000-0200-00001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5" name="Imagen 2">
          <a:extLst>
            <a:ext uri="{FF2B5EF4-FFF2-40B4-BE49-F238E27FC236}">
              <a16:creationId xmlns:a16="http://schemas.microsoft.com/office/drawing/2014/main" id="{00000000-0008-0000-0200-00001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6" name="Imagen 1">
          <a:extLst>
            <a:ext uri="{FF2B5EF4-FFF2-40B4-BE49-F238E27FC236}">
              <a16:creationId xmlns:a16="http://schemas.microsoft.com/office/drawing/2014/main" id="{00000000-0008-0000-0200-00001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7" name="Imagen 2">
          <a:extLst>
            <a:ext uri="{FF2B5EF4-FFF2-40B4-BE49-F238E27FC236}">
              <a16:creationId xmlns:a16="http://schemas.microsoft.com/office/drawing/2014/main" id="{00000000-0008-0000-0200-00001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28" name="Imagen 1">
          <a:extLst>
            <a:ext uri="{FF2B5EF4-FFF2-40B4-BE49-F238E27FC236}">
              <a16:creationId xmlns:a16="http://schemas.microsoft.com/office/drawing/2014/main" id="{00000000-0008-0000-0200-00001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29" name="Imagen 2">
          <a:extLst>
            <a:ext uri="{FF2B5EF4-FFF2-40B4-BE49-F238E27FC236}">
              <a16:creationId xmlns:a16="http://schemas.microsoft.com/office/drawing/2014/main" id="{00000000-0008-0000-0200-00001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0" name="Imagen 1">
          <a:extLst>
            <a:ext uri="{FF2B5EF4-FFF2-40B4-BE49-F238E27FC236}">
              <a16:creationId xmlns:a16="http://schemas.microsoft.com/office/drawing/2014/main" id="{00000000-0008-0000-0200-00001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1" name="Imagen 2">
          <a:extLst>
            <a:ext uri="{FF2B5EF4-FFF2-40B4-BE49-F238E27FC236}">
              <a16:creationId xmlns:a16="http://schemas.microsoft.com/office/drawing/2014/main" id="{00000000-0008-0000-0200-00001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2" name="Imagen 1">
          <a:extLst>
            <a:ext uri="{FF2B5EF4-FFF2-40B4-BE49-F238E27FC236}">
              <a16:creationId xmlns:a16="http://schemas.microsoft.com/office/drawing/2014/main" id="{00000000-0008-0000-0200-00002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3" name="Imagen 2">
          <a:extLst>
            <a:ext uri="{FF2B5EF4-FFF2-40B4-BE49-F238E27FC236}">
              <a16:creationId xmlns:a16="http://schemas.microsoft.com/office/drawing/2014/main" id="{00000000-0008-0000-0200-00002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4" name="Imagen 1">
          <a:extLst>
            <a:ext uri="{FF2B5EF4-FFF2-40B4-BE49-F238E27FC236}">
              <a16:creationId xmlns:a16="http://schemas.microsoft.com/office/drawing/2014/main" id="{00000000-0008-0000-0200-00002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5" name="Imagen 2">
          <a:extLst>
            <a:ext uri="{FF2B5EF4-FFF2-40B4-BE49-F238E27FC236}">
              <a16:creationId xmlns:a16="http://schemas.microsoft.com/office/drawing/2014/main" id="{00000000-0008-0000-0200-00002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6" name="Imagen 1">
          <a:extLst>
            <a:ext uri="{FF2B5EF4-FFF2-40B4-BE49-F238E27FC236}">
              <a16:creationId xmlns:a16="http://schemas.microsoft.com/office/drawing/2014/main" id="{00000000-0008-0000-0200-00002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7" name="Imagen 2">
          <a:extLst>
            <a:ext uri="{FF2B5EF4-FFF2-40B4-BE49-F238E27FC236}">
              <a16:creationId xmlns:a16="http://schemas.microsoft.com/office/drawing/2014/main" id="{00000000-0008-0000-0200-00002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38" name="Imagen 1">
          <a:extLst>
            <a:ext uri="{FF2B5EF4-FFF2-40B4-BE49-F238E27FC236}">
              <a16:creationId xmlns:a16="http://schemas.microsoft.com/office/drawing/2014/main" id="{00000000-0008-0000-0200-00002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39" name="Imagen 2">
          <a:extLst>
            <a:ext uri="{FF2B5EF4-FFF2-40B4-BE49-F238E27FC236}">
              <a16:creationId xmlns:a16="http://schemas.microsoft.com/office/drawing/2014/main" id="{00000000-0008-0000-0200-00002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0" name="Imagen 1">
          <a:extLst>
            <a:ext uri="{FF2B5EF4-FFF2-40B4-BE49-F238E27FC236}">
              <a16:creationId xmlns:a16="http://schemas.microsoft.com/office/drawing/2014/main" id="{00000000-0008-0000-0200-00002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1" name="Imagen 2">
          <a:extLst>
            <a:ext uri="{FF2B5EF4-FFF2-40B4-BE49-F238E27FC236}">
              <a16:creationId xmlns:a16="http://schemas.microsoft.com/office/drawing/2014/main" id="{00000000-0008-0000-0200-00002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2" name="Imagen 1">
          <a:extLst>
            <a:ext uri="{FF2B5EF4-FFF2-40B4-BE49-F238E27FC236}">
              <a16:creationId xmlns:a16="http://schemas.microsoft.com/office/drawing/2014/main" id="{00000000-0008-0000-0200-00002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3" name="Imagen 2">
          <a:extLst>
            <a:ext uri="{FF2B5EF4-FFF2-40B4-BE49-F238E27FC236}">
              <a16:creationId xmlns:a16="http://schemas.microsoft.com/office/drawing/2014/main" id="{00000000-0008-0000-0200-00002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4" name="Imagen 1">
          <a:extLst>
            <a:ext uri="{FF2B5EF4-FFF2-40B4-BE49-F238E27FC236}">
              <a16:creationId xmlns:a16="http://schemas.microsoft.com/office/drawing/2014/main" id="{00000000-0008-0000-0200-00002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5" name="Imagen 2">
          <a:extLst>
            <a:ext uri="{FF2B5EF4-FFF2-40B4-BE49-F238E27FC236}">
              <a16:creationId xmlns:a16="http://schemas.microsoft.com/office/drawing/2014/main" id="{00000000-0008-0000-0200-00002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6" name="Imagen 1">
          <a:extLst>
            <a:ext uri="{FF2B5EF4-FFF2-40B4-BE49-F238E27FC236}">
              <a16:creationId xmlns:a16="http://schemas.microsoft.com/office/drawing/2014/main" id="{00000000-0008-0000-0200-00002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7" name="Imagen 2">
          <a:extLst>
            <a:ext uri="{FF2B5EF4-FFF2-40B4-BE49-F238E27FC236}">
              <a16:creationId xmlns:a16="http://schemas.microsoft.com/office/drawing/2014/main" id="{00000000-0008-0000-0200-00002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48" name="Imagen 1">
          <a:extLst>
            <a:ext uri="{FF2B5EF4-FFF2-40B4-BE49-F238E27FC236}">
              <a16:creationId xmlns:a16="http://schemas.microsoft.com/office/drawing/2014/main" id="{00000000-0008-0000-0200-00003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49" name="Imagen 2">
          <a:extLst>
            <a:ext uri="{FF2B5EF4-FFF2-40B4-BE49-F238E27FC236}">
              <a16:creationId xmlns:a16="http://schemas.microsoft.com/office/drawing/2014/main" id="{00000000-0008-0000-0200-00003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0" name="Imagen 1">
          <a:extLst>
            <a:ext uri="{FF2B5EF4-FFF2-40B4-BE49-F238E27FC236}">
              <a16:creationId xmlns:a16="http://schemas.microsoft.com/office/drawing/2014/main" id="{00000000-0008-0000-0200-00003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1" name="Imagen 2">
          <a:extLst>
            <a:ext uri="{FF2B5EF4-FFF2-40B4-BE49-F238E27FC236}">
              <a16:creationId xmlns:a16="http://schemas.microsoft.com/office/drawing/2014/main" id="{00000000-0008-0000-0200-00003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2" name="Imagen 1">
          <a:extLst>
            <a:ext uri="{FF2B5EF4-FFF2-40B4-BE49-F238E27FC236}">
              <a16:creationId xmlns:a16="http://schemas.microsoft.com/office/drawing/2014/main" id="{00000000-0008-0000-0200-00003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3" name="Imagen 2">
          <a:extLst>
            <a:ext uri="{FF2B5EF4-FFF2-40B4-BE49-F238E27FC236}">
              <a16:creationId xmlns:a16="http://schemas.microsoft.com/office/drawing/2014/main" id="{00000000-0008-0000-0200-00003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4" name="Imagen 1">
          <a:extLst>
            <a:ext uri="{FF2B5EF4-FFF2-40B4-BE49-F238E27FC236}">
              <a16:creationId xmlns:a16="http://schemas.microsoft.com/office/drawing/2014/main" id="{00000000-0008-0000-0200-00003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5" name="Imagen 2">
          <a:extLst>
            <a:ext uri="{FF2B5EF4-FFF2-40B4-BE49-F238E27FC236}">
              <a16:creationId xmlns:a16="http://schemas.microsoft.com/office/drawing/2014/main" id="{00000000-0008-0000-0200-00003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6" name="Imagen 1">
          <a:extLst>
            <a:ext uri="{FF2B5EF4-FFF2-40B4-BE49-F238E27FC236}">
              <a16:creationId xmlns:a16="http://schemas.microsoft.com/office/drawing/2014/main" id="{00000000-0008-0000-0200-00003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7" name="Imagen 2">
          <a:extLst>
            <a:ext uri="{FF2B5EF4-FFF2-40B4-BE49-F238E27FC236}">
              <a16:creationId xmlns:a16="http://schemas.microsoft.com/office/drawing/2014/main" id="{00000000-0008-0000-0200-00003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58" name="Imagen 1">
          <a:extLst>
            <a:ext uri="{FF2B5EF4-FFF2-40B4-BE49-F238E27FC236}">
              <a16:creationId xmlns:a16="http://schemas.microsoft.com/office/drawing/2014/main" id="{00000000-0008-0000-0200-00003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59" name="Imagen 2">
          <a:extLst>
            <a:ext uri="{FF2B5EF4-FFF2-40B4-BE49-F238E27FC236}">
              <a16:creationId xmlns:a16="http://schemas.microsoft.com/office/drawing/2014/main" id="{00000000-0008-0000-0200-00003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0" name="Imagen 1">
          <a:extLst>
            <a:ext uri="{FF2B5EF4-FFF2-40B4-BE49-F238E27FC236}">
              <a16:creationId xmlns:a16="http://schemas.microsoft.com/office/drawing/2014/main" id="{00000000-0008-0000-0200-00003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1" name="Imagen 2">
          <a:extLst>
            <a:ext uri="{FF2B5EF4-FFF2-40B4-BE49-F238E27FC236}">
              <a16:creationId xmlns:a16="http://schemas.microsoft.com/office/drawing/2014/main" id="{00000000-0008-0000-0200-00003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2" name="Imagen 1">
          <a:extLst>
            <a:ext uri="{FF2B5EF4-FFF2-40B4-BE49-F238E27FC236}">
              <a16:creationId xmlns:a16="http://schemas.microsoft.com/office/drawing/2014/main" id="{00000000-0008-0000-0200-00003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3" name="Imagen 2">
          <a:extLst>
            <a:ext uri="{FF2B5EF4-FFF2-40B4-BE49-F238E27FC236}">
              <a16:creationId xmlns:a16="http://schemas.microsoft.com/office/drawing/2014/main" id="{00000000-0008-0000-0200-00003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4" name="Imagen 1">
          <a:extLst>
            <a:ext uri="{FF2B5EF4-FFF2-40B4-BE49-F238E27FC236}">
              <a16:creationId xmlns:a16="http://schemas.microsoft.com/office/drawing/2014/main" id="{00000000-0008-0000-0200-00004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5" name="Imagen 2">
          <a:extLst>
            <a:ext uri="{FF2B5EF4-FFF2-40B4-BE49-F238E27FC236}">
              <a16:creationId xmlns:a16="http://schemas.microsoft.com/office/drawing/2014/main" id="{00000000-0008-0000-0200-00004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6" name="Imagen 1">
          <a:extLst>
            <a:ext uri="{FF2B5EF4-FFF2-40B4-BE49-F238E27FC236}">
              <a16:creationId xmlns:a16="http://schemas.microsoft.com/office/drawing/2014/main" id="{00000000-0008-0000-0200-00004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7" name="Imagen 2">
          <a:extLst>
            <a:ext uri="{FF2B5EF4-FFF2-40B4-BE49-F238E27FC236}">
              <a16:creationId xmlns:a16="http://schemas.microsoft.com/office/drawing/2014/main" id="{00000000-0008-0000-0200-00004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68" name="Imagen 1">
          <a:extLst>
            <a:ext uri="{FF2B5EF4-FFF2-40B4-BE49-F238E27FC236}">
              <a16:creationId xmlns:a16="http://schemas.microsoft.com/office/drawing/2014/main" id="{00000000-0008-0000-0200-00004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69" name="Imagen 2">
          <a:extLst>
            <a:ext uri="{FF2B5EF4-FFF2-40B4-BE49-F238E27FC236}">
              <a16:creationId xmlns:a16="http://schemas.microsoft.com/office/drawing/2014/main" id="{00000000-0008-0000-0200-00004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0" name="Imagen 1">
          <a:extLst>
            <a:ext uri="{FF2B5EF4-FFF2-40B4-BE49-F238E27FC236}">
              <a16:creationId xmlns:a16="http://schemas.microsoft.com/office/drawing/2014/main" id="{00000000-0008-0000-0200-00004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1" name="Imagen 2">
          <a:extLst>
            <a:ext uri="{FF2B5EF4-FFF2-40B4-BE49-F238E27FC236}">
              <a16:creationId xmlns:a16="http://schemas.microsoft.com/office/drawing/2014/main" id="{00000000-0008-0000-0200-00004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2" name="Imagen 1">
          <a:extLst>
            <a:ext uri="{FF2B5EF4-FFF2-40B4-BE49-F238E27FC236}">
              <a16:creationId xmlns:a16="http://schemas.microsoft.com/office/drawing/2014/main" id="{00000000-0008-0000-0200-00004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3" name="Imagen 2">
          <a:extLst>
            <a:ext uri="{FF2B5EF4-FFF2-40B4-BE49-F238E27FC236}">
              <a16:creationId xmlns:a16="http://schemas.microsoft.com/office/drawing/2014/main" id="{00000000-0008-0000-0200-00004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4" name="Imagen 1">
          <a:extLst>
            <a:ext uri="{FF2B5EF4-FFF2-40B4-BE49-F238E27FC236}">
              <a16:creationId xmlns:a16="http://schemas.microsoft.com/office/drawing/2014/main" id="{00000000-0008-0000-0200-00004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5" name="Imagen 2">
          <a:extLst>
            <a:ext uri="{FF2B5EF4-FFF2-40B4-BE49-F238E27FC236}">
              <a16:creationId xmlns:a16="http://schemas.microsoft.com/office/drawing/2014/main" id="{00000000-0008-0000-0200-00004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6" name="Imagen 1">
          <a:extLst>
            <a:ext uri="{FF2B5EF4-FFF2-40B4-BE49-F238E27FC236}">
              <a16:creationId xmlns:a16="http://schemas.microsoft.com/office/drawing/2014/main" id="{00000000-0008-0000-0200-00004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7" name="Imagen 2">
          <a:extLst>
            <a:ext uri="{FF2B5EF4-FFF2-40B4-BE49-F238E27FC236}">
              <a16:creationId xmlns:a16="http://schemas.microsoft.com/office/drawing/2014/main" id="{00000000-0008-0000-0200-00004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78" name="Imagen 1">
          <a:extLst>
            <a:ext uri="{FF2B5EF4-FFF2-40B4-BE49-F238E27FC236}">
              <a16:creationId xmlns:a16="http://schemas.microsoft.com/office/drawing/2014/main" id="{00000000-0008-0000-0200-00004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79" name="Imagen 2">
          <a:extLst>
            <a:ext uri="{FF2B5EF4-FFF2-40B4-BE49-F238E27FC236}">
              <a16:creationId xmlns:a16="http://schemas.microsoft.com/office/drawing/2014/main" id="{00000000-0008-0000-0200-00004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0" name="Imagen 1">
          <a:extLst>
            <a:ext uri="{FF2B5EF4-FFF2-40B4-BE49-F238E27FC236}">
              <a16:creationId xmlns:a16="http://schemas.microsoft.com/office/drawing/2014/main" id="{00000000-0008-0000-0200-00005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1" name="Imagen 2">
          <a:extLst>
            <a:ext uri="{FF2B5EF4-FFF2-40B4-BE49-F238E27FC236}">
              <a16:creationId xmlns:a16="http://schemas.microsoft.com/office/drawing/2014/main" id="{00000000-0008-0000-0200-00005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2" name="Imagen 1">
          <a:extLst>
            <a:ext uri="{FF2B5EF4-FFF2-40B4-BE49-F238E27FC236}">
              <a16:creationId xmlns:a16="http://schemas.microsoft.com/office/drawing/2014/main" id="{00000000-0008-0000-0200-00005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3" name="Imagen 2">
          <a:extLst>
            <a:ext uri="{FF2B5EF4-FFF2-40B4-BE49-F238E27FC236}">
              <a16:creationId xmlns:a16="http://schemas.microsoft.com/office/drawing/2014/main" id="{00000000-0008-0000-0200-00005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4" name="Imagen 1">
          <a:extLst>
            <a:ext uri="{FF2B5EF4-FFF2-40B4-BE49-F238E27FC236}">
              <a16:creationId xmlns:a16="http://schemas.microsoft.com/office/drawing/2014/main" id="{00000000-0008-0000-0200-00005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5" name="Imagen 2">
          <a:extLst>
            <a:ext uri="{FF2B5EF4-FFF2-40B4-BE49-F238E27FC236}">
              <a16:creationId xmlns:a16="http://schemas.microsoft.com/office/drawing/2014/main" id="{00000000-0008-0000-0200-00005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6" name="Imagen 1">
          <a:extLst>
            <a:ext uri="{FF2B5EF4-FFF2-40B4-BE49-F238E27FC236}">
              <a16:creationId xmlns:a16="http://schemas.microsoft.com/office/drawing/2014/main" id="{00000000-0008-0000-0200-00005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7" name="Imagen 2">
          <a:extLst>
            <a:ext uri="{FF2B5EF4-FFF2-40B4-BE49-F238E27FC236}">
              <a16:creationId xmlns:a16="http://schemas.microsoft.com/office/drawing/2014/main" id="{00000000-0008-0000-0200-00005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88" name="Imagen 1">
          <a:extLst>
            <a:ext uri="{FF2B5EF4-FFF2-40B4-BE49-F238E27FC236}">
              <a16:creationId xmlns:a16="http://schemas.microsoft.com/office/drawing/2014/main" id="{00000000-0008-0000-0200-00005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89" name="Imagen 2">
          <a:extLst>
            <a:ext uri="{FF2B5EF4-FFF2-40B4-BE49-F238E27FC236}">
              <a16:creationId xmlns:a16="http://schemas.microsoft.com/office/drawing/2014/main" id="{00000000-0008-0000-0200-00005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0" name="Imagen 1">
          <a:extLst>
            <a:ext uri="{FF2B5EF4-FFF2-40B4-BE49-F238E27FC236}">
              <a16:creationId xmlns:a16="http://schemas.microsoft.com/office/drawing/2014/main" id="{00000000-0008-0000-0200-00005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1" name="Imagen 2">
          <a:extLst>
            <a:ext uri="{FF2B5EF4-FFF2-40B4-BE49-F238E27FC236}">
              <a16:creationId xmlns:a16="http://schemas.microsoft.com/office/drawing/2014/main" id="{00000000-0008-0000-0200-00005B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2" name="Imagen 1">
          <a:extLst>
            <a:ext uri="{FF2B5EF4-FFF2-40B4-BE49-F238E27FC236}">
              <a16:creationId xmlns:a16="http://schemas.microsoft.com/office/drawing/2014/main" id="{00000000-0008-0000-0200-00005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3" name="Imagen 2">
          <a:extLst>
            <a:ext uri="{FF2B5EF4-FFF2-40B4-BE49-F238E27FC236}">
              <a16:creationId xmlns:a16="http://schemas.microsoft.com/office/drawing/2014/main" id="{00000000-0008-0000-0200-00005D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4" name="Imagen 1">
          <a:extLst>
            <a:ext uri="{FF2B5EF4-FFF2-40B4-BE49-F238E27FC236}">
              <a16:creationId xmlns:a16="http://schemas.microsoft.com/office/drawing/2014/main" id="{00000000-0008-0000-0200-00005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5" name="Imagen 2">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6" name="Imagen 1">
          <a:extLst>
            <a:ext uri="{FF2B5EF4-FFF2-40B4-BE49-F238E27FC236}">
              <a16:creationId xmlns:a16="http://schemas.microsoft.com/office/drawing/2014/main" id="{00000000-0008-0000-0200-00006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7" name="Imagen 2">
          <a:extLst>
            <a:ext uri="{FF2B5EF4-FFF2-40B4-BE49-F238E27FC236}">
              <a16:creationId xmlns:a16="http://schemas.microsoft.com/office/drawing/2014/main" id="{00000000-0008-0000-0200-000061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98" name="Imagen 1">
          <a:extLst>
            <a:ext uri="{FF2B5EF4-FFF2-40B4-BE49-F238E27FC236}">
              <a16:creationId xmlns:a16="http://schemas.microsoft.com/office/drawing/2014/main" id="{00000000-0008-0000-0200-00006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99" name="Imagen 2">
          <a:extLst>
            <a:ext uri="{FF2B5EF4-FFF2-40B4-BE49-F238E27FC236}">
              <a16:creationId xmlns:a16="http://schemas.microsoft.com/office/drawing/2014/main" id="{00000000-0008-0000-0200-000063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0" name="Imagen 1">
          <a:extLst>
            <a:ext uri="{FF2B5EF4-FFF2-40B4-BE49-F238E27FC236}">
              <a16:creationId xmlns:a16="http://schemas.microsoft.com/office/drawing/2014/main" id="{00000000-0008-0000-0200-00006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1" name="Imagen 2">
          <a:extLst>
            <a:ext uri="{FF2B5EF4-FFF2-40B4-BE49-F238E27FC236}">
              <a16:creationId xmlns:a16="http://schemas.microsoft.com/office/drawing/2014/main" id="{00000000-0008-0000-0200-000065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2" name="Imagen 1">
          <a:extLst>
            <a:ext uri="{FF2B5EF4-FFF2-40B4-BE49-F238E27FC236}">
              <a16:creationId xmlns:a16="http://schemas.microsoft.com/office/drawing/2014/main" id="{00000000-0008-0000-0200-00006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3" name="Imagen 2">
          <a:extLst>
            <a:ext uri="{FF2B5EF4-FFF2-40B4-BE49-F238E27FC236}">
              <a16:creationId xmlns:a16="http://schemas.microsoft.com/office/drawing/2014/main" id="{00000000-0008-0000-0200-000067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4" name="Imagen 1">
          <a:extLst>
            <a:ext uri="{FF2B5EF4-FFF2-40B4-BE49-F238E27FC236}">
              <a16:creationId xmlns:a16="http://schemas.microsoft.com/office/drawing/2014/main" id="{00000000-0008-0000-0200-00006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05" name="Imagen 2">
          <a:extLst>
            <a:ext uri="{FF2B5EF4-FFF2-40B4-BE49-F238E27FC236}">
              <a16:creationId xmlns:a16="http://schemas.microsoft.com/office/drawing/2014/main" id="{00000000-0008-0000-0200-000069000000}"/>
            </a:ext>
          </a:extLst>
        </xdr:cNvPr>
        <xdr:cNvPicPr/>
      </xdr:nvPicPr>
      <xdr:blipFill>
        <a:blip xmlns:r="http://schemas.openxmlformats.org/officeDocument/2006/relationships" r:embed="rId1"/>
        <a:srcRect l="16048" t="5249" r="18559" b="1998"/>
        <a:stretch/>
      </xdr:blipFill>
      <xdr:spPr>
        <a:xfrm>
          <a:off x="12888720" y="19080"/>
          <a:ext cx="159588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06" name="Imagen 1">
          <a:extLst>
            <a:ext uri="{FF2B5EF4-FFF2-40B4-BE49-F238E27FC236}">
              <a16:creationId xmlns:a16="http://schemas.microsoft.com/office/drawing/2014/main" id="{00000000-0008-0000-0200-00006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07" name="Imagen 4" descr="escudo_negro">
          <a:extLst>
            <a:ext uri="{FF2B5EF4-FFF2-40B4-BE49-F238E27FC236}">
              <a16:creationId xmlns:a16="http://schemas.microsoft.com/office/drawing/2014/main" id="{00000000-0008-0000-0300-00006B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12240</xdr:colOff>
      <xdr:row>39</xdr:row>
      <xdr:rowOff>11880</xdr:rowOff>
    </xdr:from>
    <xdr:to>
      <xdr:col>8</xdr:col>
      <xdr:colOff>1476360</xdr:colOff>
      <xdr:row>43</xdr:row>
      <xdr:rowOff>376920</xdr:rowOff>
    </xdr:to>
    <xdr:graphicFrame macro="">
      <xdr:nvGraphicFramePr>
        <xdr:cNvPr id="108" name="Gráfico 3">
          <a:extLst>
            <a:ext uri="{FF2B5EF4-FFF2-40B4-BE49-F238E27FC236}">
              <a16:creationId xmlns:a16="http://schemas.microsoft.com/office/drawing/2014/main" id="{00000000-0008-0000-0300-00006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09" name="Picture 1208">
          <a:extLst>
            <a:ext uri="{FF2B5EF4-FFF2-40B4-BE49-F238E27FC236}">
              <a16:creationId xmlns:a16="http://schemas.microsoft.com/office/drawing/2014/main" id="{00000000-0008-0000-0300-00006D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315360</xdr:colOff>
      <xdr:row>0</xdr:row>
      <xdr:rowOff>123840</xdr:rowOff>
    </xdr:from>
    <xdr:to>
      <xdr:col>1</xdr:col>
      <xdr:colOff>1321200</xdr:colOff>
      <xdr:row>2</xdr:row>
      <xdr:rowOff>435240</xdr:rowOff>
    </xdr:to>
    <xdr:pic>
      <xdr:nvPicPr>
        <xdr:cNvPr id="110" name="Imagen 4" descr="escudo_negro">
          <a:extLst>
            <a:ext uri="{FF2B5EF4-FFF2-40B4-BE49-F238E27FC236}">
              <a16:creationId xmlns:a16="http://schemas.microsoft.com/office/drawing/2014/main" id="{00000000-0008-0000-0400-00006E000000}"/>
            </a:ext>
          </a:extLst>
        </xdr:cNvPr>
        <xdr:cNvPicPr/>
      </xdr:nvPicPr>
      <xdr:blipFill>
        <a:blip xmlns:r="http://schemas.openxmlformats.org/officeDocument/2006/relationships" r:embed="rId1"/>
        <a:stretch/>
      </xdr:blipFill>
      <xdr:spPr>
        <a:xfrm>
          <a:off x="403920" y="123840"/>
          <a:ext cx="1005840" cy="1263600"/>
        </a:xfrm>
        <a:prstGeom prst="rect">
          <a:avLst/>
        </a:prstGeom>
        <a:ln w="9360">
          <a:noFill/>
        </a:ln>
      </xdr:spPr>
    </xdr:pic>
    <xdr:clientData/>
  </xdr:twoCellAnchor>
  <xdr:twoCellAnchor editAs="oneCell">
    <xdr:from>
      <xdr:col>1</xdr:col>
      <xdr:colOff>28800</xdr:colOff>
      <xdr:row>39</xdr:row>
      <xdr:rowOff>28440</xdr:rowOff>
    </xdr:from>
    <xdr:to>
      <xdr:col>8</xdr:col>
      <xdr:colOff>1446840</xdr:colOff>
      <xdr:row>43</xdr:row>
      <xdr:rowOff>277919</xdr:rowOff>
    </xdr:to>
    <xdr:graphicFrame macro="">
      <xdr:nvGraphicFramePr>
        <xdr:cNvPr id="111" name="Gráfico 3">
          <a:extLst>
            <a:ext uri="{FF2B5EF4-FFF2-40B4-BE49-F238E27FC236}">
              <a16:creationId xmlns:a16="http://schemas.microsoft.com/office/drawing/2014/main" id="{00000000-0008-0000-0400-00006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2" name="Picture 1">
          <a:extLst>
            <a:ext uri="{FF2B5EF4-FFF2-40B4-BE49-F238E27FC236}">
              <a16:creationId xmlns:a16="http://schemas.microsoft.com/office/drawing/2014/main" id="{00000000-0008-0000-0400-000070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315000</xdr:colOff>
      <xdr:row>0</xdr:row>
      <xdr:rowOff>123840</xdr:rowOff>
    </xdr:from>
    <xdr:to>
      <xdr:col>1</xdr:col>
      <xdr:colOff>1320840</xdr:colOff>
      <xdr:row>2</xdr:row>
      <xdr:rowOff>434880</xdr:rowOff>
    </xdr:to>
    <xdr:pic>
      <xdr:nvPicPr>
        <xdr:cNvPr id="113" name="Imagen 4" descr="escudo_negro">
          <a:extLst>
            <a:ext uri="{FF2B5EF4-FFF2-40B4-BE49-F238E27FC236}">
              <a16:creationId xmlns:a16="http://schemas.microsoft.com/office/drawing/2014/main" id="{00000000-0008-0000-0500-000071000000}"/>
            </a:ext>
          </a:extLst>
        </xdr:cNvPr>
        <xdr:cNvPicPr/>
      </xdr:nvPicPr>
      <xdr:blipFill>
        <a:blip xmlns:r="http://schemas.openxmlformats.org/officeDocument/2006/relationships" r:embed="rId1"/>
        <a:stretch/>
      </xdr:blipFill>
      <xdr:spPr>
        <a:xfrm>
          <a:off x="403560" y="123840"/>
          <a:ext cx="1005840" cy="1263240"/>
        </a:xfrm>
        <a:prstGeom prst="rect">
          <a:avLst/>
        </a:prstGeom>
        <a:ln w="9360">
          <a:noFill/>
        </a:ln>
      </xdr:spPr>
    </xdr:pic>
    <xdr:clientData/>
  </xdr:twoCellAnchor>
  <xdr:twoCellAnchor editAs="oneCell">
    <xdr:from>
      <xdr:col>1</xdr:col>
      <xdr:colOff>55080</xdr:colOff>
      <xdr:row>39</xdr:row>
      <xdr:rowOff>13680</xdr:rowOff>
    </xdr:from>
    <xdr:to>
      <xdr:col>8</xdr:col>
      <xdr:colOff>1433160</xdr:colOff>
      <xdr:row>43</xdr:row>
      <xdr:rowOff>336961</xdr:rowOff>
    </xdr:to>
    <xdr:graphicFrame macro="">
      <xdr:nvGraphicFramePr>
        <xdr:cNvPr id="114" name="Gráfico 3">
          <a:extLst>
            <a:ext uri="{FF2B5EF4-FFF2-40B4-BE49-F238E27FC236}">
              <a16:creationId xmlns:a16="http://schemas.microsoft.com/office/drawing/2014/main" id="{00000000-0008-0000-0500-00007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5" name="Picture 1">
          <a:extLst>
            <a:ext uri="{FF2B5EF4-FFF2-40B4-BE49-F238E27FC236}">
              <a16:creationId xmlns:a16="http://schemas.microsoft.com/office/drawing/2014/main" id="{00000000-0008-0000-0500-000073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314640</xdr:colOff>
      <xdr:row>0</xdr:row>
      <xdr:rowOff>123840</xdr:rowOff>
    </xdr:from>
    <xdr:to>
      <xdr:col>1</xdr:col>
      <xdr:colOff>1320480</xdr:colOff>
      <xdr:row>2</xdr:row>
      <xdr:rowOff>434520</xdr:rowOff>
    </xdr:to>
    <xdr:pic>
      <xdr:nvPicPr>
        <xdr:cNvPr id="116" name="Imagen 4" descr="escudo_negro">
          <a:extLst>
            <a:ext uri="{FF2B5EF4-FFF2-40B4-BE49-F238E27FC236}">
              <a16:creationId xmlns:a16="http://schemas.microsoft.com/office/drawing/2014/main" id="{00000000-0008-0000-0600-000074000000}"/>
            </a:ext>
          </a:extLst>
        </xdr:cNvPr>
        <xdr:cNvPicPr/>
      </xdr:nvPicPr>
      <xdr:blipFill>
        <a:blip xmlns:r="http://schemas.openxmlformats.org/officeDocument/2006/relationships" r:embed="rId1"/>
        <a:stretch/>
      </xdr:blipFill>
      <xdr:spPr>
        <a:xfrm>
          <a:off x="403200" y="123840"/>
          <a:ext cx="1005840" cy="1262880"/>
        </a:xfrm>
        <a:prstGeom prst="rect">
          <a:avLst/>
        </a:prstGeom>
        <a:ln w="9360">
          <a:noFill/>
        </a:ln>
      </xdr:spPr>
    </xdr:pic>
    <xdr:clientData/>
  </xdr:twoCellAnchor>
  <xdr:twoCellAnchor editAs="oneCell">
    <xdr:from>
      <xdr:col>1</xdr:col>
      <xdr:colOff>27720</xdr:colOff>
      <xdr:row>39</xdr:row>
      <xdr:rowOff>14040</xdr:rowOff>
    </xdr:from>
    <xdr:to>
      <xdr:col>8</xdr:col>
      <xdr:colOff>1479600</xdr:colOff>
      <xdr:row>43</xdr:row>
      <xdr:rowOff>336959</xdr:rowOff>
    </xdr:to>
    <xdr:graphicFrame macro="">
      <xdr:nvGraphicFramePr>
        <xdr:cNvPr id="117" name="Gráfico 3">
          <a:extLst>
            <a:ext uri="{FF2B5EF4-FFF2-40B4-BE49-F238E27FC236}">
              <a16:creationId xmlns:a16="http://schemas.microsoft.com/office/drawing/2014/main" id="{00000000-0008-0000-0600-00007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8</xdr:col>
      <xdr:colOff>47520</xdr:colOff>
      <xdr:row>1</xdr:row>
      <xdr:rowOff>19080</xdr:rowOff>
    </xdr:from>
    <xdr:to>
      <xdr:col>8</xdr:col>
      <xdr:colOff>1444320</xdr:colOff>
      <xdr:row>1</xdr:row>
      <xdr:rowOff>444240</xdr:rowOff>
    </xdr:to>
    <xdr:pic>
      <xdr:nvPicPr>
        <xdr:cNvPr id="118" name="Picture 1">
          <a:extLst>
            <a:ext uri="{FF2B5EF4-FFF2-40B4-BE49-F238E27FC236}">
              <a16:creationId xmlns:a16="http://schemas.microsoft.com/office/drawing/2014/main" id="{00000000-0008-0000-0600-000076000000}"/>
            </a:ext>
          </a:extLst>
        </xdr:cNvPr>
        <xdr:cNvPicPr/>
      </xdr:nvPicPr>
      <xdr:blipFill>
        <a:blip xmlns:r="http://schemas.openxmlformats.org/officeDocument/2006/relationships" r:embed="rId3"/>
        <a:stretch/>
      </xdr:blipFill>
      <xdr:spPr>
        <a:xfrm>
          <a:off x="12926520" y="495000"/>
          <a:ext cx="1396800" cy="42516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343080</xdr:colOff>
      <xdr:row>1</xdr:row>
      <xdr:rowOff>47520</xdr:rowOff>
    </xdr:from>
    <xdr:to>
      <xdr:col>1</xdr:col>
      <xdr:colOff>1329840</xdr:colOff>
      <xdr:row>4</xdr:row>
      <xdr:rowOff>243720</xdr:rowOff>
    </xdr:to>
    <xdr:pic>
      <xdr:nvPicPr>
        <xdr:cNvPr id="122" name="Imagen 1">
          <a:extLst>
            <a:ext uri="{FF2B5EF4-FFF2-40B4-BE49-F238E27FC236}">
              <a16:creationId xmlns:a16="http://schemas.microsoft.com/office/drawing/2014/main" id="{00000000-0008-0000-0700-00007A000000}"/>
            </a:ext>
          </a:extLst>
        </xdr:cNvPr>
        <xdr:cNvPicPr/>
      </xdr:nvPicPr>
      <xdr:blipFill>
        <a:blip xmlns:r="http://schemas.openxmlformats.org/officeDocument/2006/relationships" r:embed="rId1"/>
        <a:srcRect l="20426" t="8337" r="19307" b="10939"/>
        <a:stretch/>
      </xdr:blipFill>
      <xdr:spPr>
        <a:xfrm>
          <a:off x="431640" y="123480"/>
          <a:ext cx="986760" cy="1167840"/>
        </a:xfrm>
        <a:prstGeom prst="rect">
          <a:avLst/>
        </a:prstGeom>
        <a:ln w="9360">
          <a:noFill/>
        </a:ln>
      </xdr:spPr>
    </xdr:pic>
    <xdr:clientData/>
  </xdr:twoCellAnchor>
  <xdr:twoCellAnchor>
    <xdr:from>
      <xdr:col>8</xdr:col>
      <xdr:colOff>152280</xdr:colOff>
      <xdr:row>1</xdr:row>
      <xdr:rowOff>28440</xdr:rowOff>
    </xdr:from>
    <xdr:to>
      <xdr:col>8</xdr:col>
      <xdr:colOff>1224720</xdr:colOff>
      <xdr:row>4</xdr:row>
      <xdr:rowOff>234000</xdr:rowOff>
    </xdr:to>
    <xdr:pic>
      <xdr:nvPicPr>
        <xdr:cNvPr id="123" name="Imagen 2">
          <a:extLst>
            <a:ext uri="{FF2B5EF4-FFF2-40B4-BE49-F238E27FC236}">
              <a16:creationId xmlns:a16="http://schemas.microsoft.com/office/drawing/2014/main" id="{00000000-0008-0000-0700-00007B000000}"/>
            </a:ext>
          </a:extLst>
        </xdr:cNvPr>
        <xdr:cNvPicPr/>
      </xdr:nvPicPr>
      <xdr:blipFill>
        <a:blip xmlns:r="http://schemas.openxmlformats.org/officeDocument/2006/relationships" r:embed="rId2"/>
        <a:srcRect l="16048" t="5249" r="18559" b="1998"/>
        <a:stretch/>
      </xdr:blipFill>
      <xdr:spPr>
        <a:xfrm>
          <a:off x="13031280" y="104400"/>
          <a:ext cx="1072440" cy="1177200"/>
        </a:xfrm>
        <a:prstGeom prst="rect">
          <a:avLst/>
        </a:prstGeom>
        <a:ln w="9360">
          <a:noFill/>
        </a:ln>
      </xdr:spPr>
    </xdr:pic>
    <xdr:clientData/>
  </xdr:twoCellAnchor>
  <xdr:twoCellAnchor editAs="oneCell">
    <xdr:from>
      <xdr:col>3</xdr:col>
      <xdr:colOff>361800</xdr:colOff>
      <xdr:row>43</xdr:row>
      <xdr:rowOff>95400</xdr:rowOff>
    </xdr:from>
    <xdr:to>
      <xdr:col>6</xdr:col>
      <xdr:colOff>1015200</xdr:colOff>
      <xdr:row>47</xdr:row>
      <xdr:rowOff>329400</xdr:rowOff>
    </xdr:to>
    <xdr:graphicFrame macro="">
      <xdr:nvGraphicFramePr>
        <xdr:cNvPr id="124" name="3 Gráfico">
          <a:extLst>
            <a:ext uri="{FF2B5EF4-FFF2-40B4-BE49-F238E27FC236}">
              <a16:creationId xmlns:a16="http://schemas.microsoft.com/office/drawing/2014/main" id="{00000000-0008-0000-0700-00007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8</xdr:col>
      <xdr:colOff>428760</xdr:colOff>
      <xdr:row>0</xdr:row>
      <xdr:rowOff>19080</xdr:rowOff>
    </xdr:from>
    <xdr:to>
      <xdr:col>9</xdr:col>
      <xdr:colOff>577080</xdr:colOff>
      <xdr:row>3</xdr:row>
      <xdr:rowOff>148320</xdr:rowOff>
    </xdr:to>
    <xdr:pic>
      <xdr:nvPicPr>
        <xdr:cNvPr id="125" name="Imagen 2">
          <a:extLst>
            <a:ext uri="{FF2B5EF4-FFF2-40B4-BE49-F238E27FC236}">
              <a16:creationId xmlns:a16="http://schemas.microsoft.com/office/drawing/2014/main" id="{00000000-0008-0000-0800-00007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6" name="Imagen 1">
          <a:extLst>
            <a:ext uri="{FF2B5EF4-FFF2-40B4-BE49-F238E27FC236}">
              <a16:creationId xmlns:a16="http://schemas.microsoft.com/office/drawing/2014/main" id="{00000000-0008-0000-0800-00007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7" name="Imagen 2">
          <a:extLst>
            <a:ext uri="{FF2B5EF4-FFF2-40B4-BE49-F238E27FC236}">
              <a16:creationId xmlns:a16="http://schemas.microsoft.com/office/drawing/2014/main" id="{00000000-0008-0000-0800-00007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28" name="Imagen 1">
          <a:extLst>
            <a:ext uri="{FF2B5EF4-FFF2-40B4-BE49-F238E27FC236}">
              <a16:creationId xmlns:a16="http://schemas.microsoft.com/office/drawing/2014/main" id="{00000000-0008-0000-0800-00008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29" name="Imagen 2">
          <a:extLst>
            <a:ext uri="{FF2B5EF4-FFF2-40B4-BE49-F238E27FC236}">
              <a16:creationId xmlns:a16="http://schemas.microsoft.com/office/drawing/2014/main" id="{00000000-0008-0000-0800-00008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0" name="Imagen 1">
          <a:extLst>
            <a:ext uri="{FF2B5EF4-FFF2-40B4-BE49-F238E27FC236}">
              <a16:creationId xmlns:a16="http://schemas.microsoft.com/office/drawing/2014/main" id="{00000000-0008-0000-0800-00008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1" name="Imagen 2">
          <a:extLst>
            <a:ext uri="{FF2B5EF4-FFF2-40B4-BE49-F238E27FC236}">
              <a16:creationId xmlns:a16="http://schemas.microsoft.com/office/drawing/2014/main" id="{00000000-0008-0000-0800-00008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2" name="Imagen 1">
          <a:extLst>
            <a:ext uri="{FF2B5EF4-FFF2-40B4-BE49-F238E27FC236}">
              <a16:creationId xmlns:a16="http://schemas.microsoft.com/office/drawing/2014/main" id="{00000000-0008-0000-0800-00008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3" name="Imagen 2">
          <a:extLst>
            <a:ext uri="{FF2B5EF4-FFF2-40B4-BE49-F238E27FC236}">
              <a16:creationId xmlns:a16="http://schemas.microsoft.com/office/drawing/2014/main" id="{00000000-0008-0000-0800-000085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4" name="Imagen 1">
          <a:extLst>
            <a:ext uri="{FF2B5EF4-FFF2-40B4-BE49-F238E27FC236}">
              <a16:creationId xmlns:a16="http://schemas.microsoft.com/office/drawing/2014/main" id="{00000000-0008-0000-0800-000086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5" name="Imagen 2">
          <a:extLst>
            <a:ext uri="{FF2B5EF4-FFF2-40B4-BE49-F238E27FC236}">
              <a16:creationId xmlns:a16="http://schemas.microsoft.com/office/drawing/2014/main" id="{00000000-0008-0000-0800-000087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6" name="Imagen 1">
          <a:extLst>
            <a:ext uri="{FF2B5EF4-FFF2-40B4-BE49-F238E27FC236}">
              <a16:creationId xmlns:a16="http://schemas.microsoft.com/office/drawing/2014/main" id="{00000000-0008-0000-0800-000088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7" name="Imagen 2">
          <a:extLst>
            <a:ext uri="{FF2B5EF4-FFF2-40B4-BE49-F238E27FC236}">
              <a16:creationId xmlns:a16="http://schemas.microsoft.com/office/drawing/2014/main" id="{00000000-0008-0000-0800-000089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38" name="Imagen 1">
          <a:extLst>
            <a:ext uri="{FF2B5EF4-FFF2-40B4-BE49-F238E27FC236}">
              <a16:creationId xmlns:a16="http://schemas.microsoft.com/office/drawing/2014/main" id="{00000000-0008-0000-0800-00008A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39" name="Imagen 2">
          <a:extLst>
            <a:ext uri="{FF2B5EF4-FFF2-40B4-BE49-F238E27FC236}">
              <a16:creationId xmlns:a16="http://schemas.microsoft.com/office/drawing/2014/main" id="{00000000-0008-0000-0800-00008B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0" name="Imagen 1">
          <a:extLst>
            <a:ext uri="{FF2B5EF4-FFF2-40B4-BE49-F238E27FC236}">
              <a16:creationId xmlns:a16="http://schemas.microsoft.com/office/drawing/2014/main" id="{00000000-0008-0000-0800-00008C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1" name="Imagen 2">
          <a:extLst>
            <a:ext uri="{FF2B5EF4-FFF2-40B4-BE49-F238E27FC236}">
              <a16:creationId xmlns:a16="http://schemas.microsoft.com/office/drawing/2014/main" id="{00000000-0008-0000-0800-00008D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2" name="Imagen 1">
          <a:extLst>
            <a:ext uri="{FF2B5EF4-FFF2-40B4-BE49-F238E27FC236}">
              <a16:creationId xmlns:a16="http://schemas.microsoft.com/office/drawing/2014/main" id="{00000000-0008-0000-0800-00008E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3" name="Imagen 2">
          <a:extLst>
            <a:ext uri="{FF2B5EF4-FFF2-40B4-BE49-F238E27FC236}">
              <a16:creationId xmlns:a16="http://schemas.microsoft.com/office/drawing/2014/main" id="{00000000-0008-0000-0800-00008F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4" name="Imagen 1">
          <a:extLst>
            <a:ext uri="{FF2B5EF4-FFF2-40B4-BE49-F238E27FC236}">
              <a16:creationId xmlns:a16="http://schemas.microsoft.com/office/drawing/2014/main" id="{00000000-0008-0000-0800-000090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5" name="Imagen 2">
          <a:extLst>
            <a:ext uri="{FF2B5EF4-FFF2-40B4-BE49-F238E27FC236}">
              <a16:creationId xmlns:a16="http://schemas.microsoft.com/office/drawing/2014/main" id="{00000000-0008-0000-0800-000091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6" name="Imagen 1">
          <a:extLst>
            <a:ext uri="{FF2B5EF4-FFF2-40B4-BE49-F238E27FC236}">
              <a16:creationId xmlns:a16="http://schemas.microsoft.com/office/drawing/2014/main" id="{00000000-0008-0000-0800-000092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twoCellAnchor>
    <xdr:from>
      <xdr:col>8</xdr:col>
      <xdr:colOff>428760</xdr:colOff>
      <xdr:row>0</xdr:row>
      <xdr:rowOff>19080</xdr:rowOff>
    </xdr:from>
    <xdr:to>
      <xdr:col>9</xdr:col>
      <xdr:colOff>577080</xdr:colOff>
      <xdr:row>3</xdr:row>
      <xdr:rowOff>148320</xdr:rowOff>
    </xdr:to>
    <xdr:pic>
      <xdr:nvPicPr>
        <xdr:cNvPr id="147" name="Imagen 2">
          <a:extLst>
            <a:ext uri="{FF2B5EF4-FFF2-40B4-BE49-F238E27FC236}">
              <a16:creationId xmlns:a16="http://schemas.microsoft.com/office/drawing/2014/main" id="{00000000-0008-0000-0800-000093000000}"/>
            </a:ext>
          </a:extLst>
        </xdr:cNvPr>
        <xdr:cNvPicPr/>
      </xdr:nvPicPr>
      <xdr:blipFill>
        <a:blip xmlns:r="http://schemas.openxmlformats.org/officeDocument/2006/relationships" r:embed="rId1"/>
        <a:srcRect l="16048" t="5249" r="18559" b="1998"/>
        <a:stretch/>
      </xdr:blipFill>
      <xdr:spPr>
        <a:xfrm>
          <a:off x="14234760" y="19080"/>
          <a:ext cx="1596240" cy="815040"/>
        </a:xfrm>
        <a:prstGeom prst="rect">
          <a:avLst/>
        </a:prstGeom>
        <a:ln w="9360">
          <a:noFill/>
        </a:ln>
      </xdr:spPr>
    </xdr:pic>
    <xdr:clientData/>
  </xdr:twoCellAnchor>
  <xdr:twoCellAnchor>
    <xdr:from>
      <xdr:col>1</xdr:col>
      <xdr:colOff>142920</xdr:colOff>
      <xdr:row>0</xdr:row>
      <xdr:rowOff>28440</xdr:rowOff>
    </xdr:from>
    <xdr:to>
      <xdr:col>1</xdr:col>
      <xdr:colOff>1139040</xdr:colOff>
      <xdr:row>3</xdr:row>
      <xdr:rowOff>167400</xdr:rowOff>
    </xdr:to>
    <xdr:pic>
      <xdr:nvPicPr>
        <xdr:cNvPr id="148" name="Imagen 1">
          <a:extLst>
            <a:ext uri="{FF2B5EF4-FFF2-40B4-BE49-F238E27FC236}">
              <a16:creationId xmlns:a16="http://schemas.microsoft.com/office/drawing/2014/main" id="{00000000-0008-0000-0800-000094000000}"/>
            </a:ext>
          </a:extLst>
        </xdr:cNvPr>
        <xdr:cNvPicPr/>
      </xdr:nvPicPr>
      <xdr:blipFill>
        <a:blip xmlns:r="http://schemas.openxmlformats.org/officeDocument/2006/relationships" r:embed="rId2"/>
        <a:stretch/>
      </xdr:blipFill>
      <xdr:spPr>
        <a:xfrm>
          <a:off x="257040" y="28440"/>
          <a:ext cx="996120" cy="824760"/>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Users/ANDRES/OneDrive%20-%20INSTITUTO%20DE%20PROTECCION%20ANIMAL%20899999061052/ARCHIVOS_ANDRES/IDPYBA2022/1ENERO/Obligacion9/Reportediciembre/Ficha_T&#233;cnica_Indicadores_de_Gesti&#243;n_Diciembre_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ow r="13">
          <cell r="B13" t="str">
            <v>PLAN DE DESARROLLO - BOGOTÁ MEJOR PARA TODOS 2016-2020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sheetData sheetId="1"/>
      <sheetData sheetId="2"/>
      <sheetData sheetId="3"/>
      <sheetData sheetId="4">
        <row r="56">
          <cell r="C56" t="str">
            <v>NICOLAS ADOLFO CORREAL HUERTAS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ow r="7">
          <cell r="C7" t="str">
            <v>1032 - Gestión y control de tránsito y transporte</v>
          </cell>
        </row>
        <row r="8">
          <cell r="C8" t="str">
            <v>Dirección de Control y Vigilancia</v>
          </cell>
        </row>
        <row r="9">
          <cell r="C9" t="str">
            <v>Subsecretaría de Servicios de la Movilidad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O DIAGNOSTICO"/>
      <sheetName val="PRESENTACIÓN DE PROYECTO DE RED"/>
      <sheetName val="REALIZACIÓN DE AJUSTES AL PROYE"/>
      <sheetName val="CAMPAÑAS"/>
      <sheetName val="DISEÑO"/>
      <sheetName val="MEDIOS DE COMUNICACION"/>
      <sheetName val="GESTION DE CANALES PROPIOS"/>
      <sheetName val="REPORTES"/>
      <sheetName val="AJUSTESPDA"/>
      <sheetName val="ANTEPROYECTO"/>
      <sheetName val="POLITICAS"/>
      <sheetName val="INSTRUMENTOSFORMULADOS"/>
      <sheetName val="MIPG-FURAG"/>
      <sheetName val="PAAC"/>
      <sheetName val="RIESGOSDEGESTION"/>
      <sheetName val="GESTIONDOCUMENTOS"/>
      <sheetName val="REPORTESMIPG"/>
      <sheetName val="ASUNTOS JURIDICOS"/>
      <sheetName val="REQUERIMIENTOS"/>
      <sheetName val="DISCIPLINARIOS"/>
      <sheetName val="INFORME DE SATISFACCION"/>
      <sheetName val="SEGUIMIENTO A LOS PQRS"/>
      <sheetName val="CAPACITACIONES sac"/>
      <sheetName val="GUIA DE TRAMITES"/>
      <sheetName val="CARACTERIZACION DE CIUDADANOS"/>
      <sheetName val="POLITICA DE SERVICIO AL CIUDADA"/>
      <sheetName val="REGISTRO DE INGRESOS Y SALI"/>
      <sheetName val="ACTUALIZACION DE INVENTARIO"/>
      <sheetName val="PROVEEDORES"/>
      <sheetName val="SERVICIOS PÚBLICOS"/>
      <sheetName val="MANTENIMIENTO"/>
      <sheetName val="REGISTRO DE BAJAS"/>
      <sheetName val="PIC"/>
      <sheetName val="BIENESTAR"/>
      <sheetName val="SST"/>
      <sheetName val="SITUACIONES ADMINISTRATIVAS"/>
      <sheetName val="REPORTES TH"/>
      <sheetName val="PIGA"/>
      <sheetName val="PACA"/>
      <sheetName val="PIMS "/>
      <sheetName val="PAI"/>
      <sheetName val="INFORMES"/>
      <sheetName val="CAPACITACIONES Y SENSIBILI"/>
      <sheetName val="SEGUIMIENTO A LA EJECUCIÓN"/>
      <sheetName val="SEGUIMIENTO A GIROS"/>
      <sheetName val="COBRO PERSUASIVO Y COACTIVO"/>
      <sheetName val="POLITICA"/>
      <sheetName val="INFORME ESTADOS FINANCIEROS"/>
      <sheetName val="OPERACIONES CONTABLES"/>
      <sheetName val="SEGUIMIENTO A PAC"/>
      <sheetName val="SEGUIMIENTO A PAA"/>
      <sheetName val="CDP Y CRP"/>
      <sheetName val="RESERVAS PRESUPUESTALES"/>
      <sheetName val="PINAR"/>
      <sheetName val="TRANSFERENCIAS DOCU"/>
      <sheetName val="INSTRUMENTOS ARCHIVISTICOS"/>
      <sheetName val="INVENTARIOS DOCUMENTALES"/>
      <sheetName val="PETI"/>
      <sheetName val="SISTEMAS_INFO"/>
      <sheetName val="seguridad"/>
      <sheetName val="CENSOS"/>
      <sheetName val="VISITAS SINANTROPICOS"/>
      <sheetName val="MALTRATO"/>
      <sheetName val="URGENCIAS"/>
      <sheetName val="BRIGADAS"/>
      <sheetName val="ADOPCIÓN"/>
      <sheetName val="CUSTODIA"/>
      <sheetName val="PALOMAS"/>
      <sheetName val="IDENTIFICACIÓN"/>
      <sheetName val="JORNADAS IDENTIFICACIÓN"/>
      <sheetName val="VISITAS MALTRATO"/>
      <sheetName val="ESTERILIZACIÓN"/>
      <sheetName val="JORNADAS DE ESTERILIZACIÓN"/>
      <sheetName val="Reportes Observatorio"/>
      <sheetName val="Diagnostico de Necesidades"/>
      <sheetName val="Bateria de Herramientas"/>
      <sheetName val="Productos de Investigaciones"/>
      <sheetName val="Convenios"/>
      <sheetName val="Semilleros de Investigacion"/>
      <sheetName val="Estrategia Prestadores Servicio"/>
      <sheetName val="Prestadores de Servicios"/>
      <sheetName val="Campañas Pedagogicas"/>
      <sheetName val="Servicio Social Estudiantil"/>
      <sheetName val="Sensibilizaciones"/>
      <sheetName val="Red de Aliados"/>
      <sheetName val="Espacios de Participacion"/>
      <sheetName val="Voluntariado PYBA"/>
      <sheetName val="Concejos e Instancias"/>
      <sheetName val="Copropiedad"/>
      <sheetName val="Pactos"/>
      <sheetName val="Alianz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MJ22"/>
  <sheetViews>
    <sheetView showGridLines="0" zoomScale="65" zoomScaleNormal="65" workbookViewId="0"/>
  </sheetViews>
  <sheetFormatPr baseColWidth="10" defaultColWidth="11.42578125" defaultRowHeight="15" x14ac:dyDescent="0.25"/>
  <cols>
    <col min="1" max="1" width="15.85546875" style="1" customWidth="1"/>
    <col min="2" max="2" width="23.140625" style="1" customWidth="1"/>
    <col min="3" max="3" width="16.140625" style="1" customWidth="1"/>
    <col min="4" max="4" width="16.42578125" style="2" customWidth="1"/>
    <col min="5" max="5" width="17.42578125" style="1" customWidth="1"/>
    <col min="6" max="6" width="23.42578125" style="1" customWidth="1"/>
    <col min="7" max="7" width="17.140625" style="1" customWidth="1"/>
    <col min="8" max="8" width="16.42578125" style="1" customWidth="1"/>
    <col min="9" max="9" width="18.140625" style="1" customWidth="1"/>
    <col min="10" max="10" width="13.85546875" style="1" customWidth="1"/>
    <col min="11" max="11" width="13.85546875" style="3" customWidth="1"/>
    <col min="12" max="14" width="13.85546875" style="1" customWidth="1"/>
    <col min="15" max="17" width="13.7109375" style="1" customWidth="1"/>
    <col min="18" max="18" width="11.7109375" style="1" customWidth="1"/>
    <col min="19" max="19" width="9.85546875" style="1" customWidth="1"/>
    <col min="20" max="20" width="10.28515625" style="1" customWidth="1"/>
    <col min="21" max="21" width="14.140625" style="1" customWidth="1"/>
    <col min="22" max="22" width="11.7109375" style="1" customWidth="1"/>
    <col min="23" max="23" width="12.42578125" style="1" customWidth="1"/>
    <col min="24" max="26" width="14.7109375" style="1" customWidth="1"/>
    <col min="27" max="27" width="16.42578125" style="4" customWidth="1"/>
    <col min="28" max="28" width="14.85546875" style="1" customWidth="1"/>
    <col min="29" max="29" width="14.42578125" style="1" customWidth="1"/>
    <col min="30" max="30" width="89.85546875" style="1" customWidth="1"/>
    <col min="31" max="31" width="79.42578125" style="1" customWidth="1"/>
    <col min="32" max="32" width="87.42578125" style="1" customWidth="1"/>
    <col min="33" max="1024" width="11.42578125" style="1"/>
  </cols>
  <sheetData>
    <row r="2" spans="1:67" s="5" customFormat="1" ht="45.75" customHeight="1" x14ac:dyDescent="0.25">
      <c r="A2" s="157"/>
      <c r="B2" s="157"/>
      <c r="C2" s="158" t="s">
        <v>0</v>
      </c>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9"/>
    </row>
    <row r="3" spans="1:67" s="5" customFormat="1" ht="45.75" customHeight="1" x14ac:dyDescent="0.25">
      <c r="A3" s="157"/>
      <c r="B3" s="157"/>
      <c r="C3" s="158" t="s">
        <v>1</v>
      </c>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9"/>
    </row>
    <row r="4" spans="1:67" s="5" customFormat="1" ht="45.75" customHeight="1" x14ac:dyDescent="0.25">
      <c r="A4" s="157"/>
      <c r="B4" s="157"/>
      <c r="C4" s="158" t="s">
        <v>2</v>
      </c>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9"/>
    </row>
    <row r="5" spans="1:67" s="5" customFormat="1" ht="45.75" customHeight="1" x14ac:dyDescent="0.25">
      <c r="A5" s="157"/>
      <c r="B5" s="157"/>
      <c r="C5" s="160" t="s">
        <v>3</v>
      </c>
      <c r="D5" s="160"/>
      <c r="E5" s="160"/>
      <c r="F5" s="160"/>
      <c r="G5" s="160"/>
      <c r="H5" s="160"/>
      <c r="I5" s="160"/>
      <c r="J5" s="160"/>
      <c r="K5" s="160"/>
      <c r="L5" s="160"/>
      <c r="M5" s="160"/>
      <c r="N5" s="160"/>
      <c r="O5" s="160"/>
      <c r="P5" s="160"/>
      <c r="Q5" s="160"/>
      <c r="R5" s="161" t="s">
        <v>4</v>
      </c>
      <c r="S5" s="161"/>
      <c r="T5" s="161"/>
      <c r="U5" s="161"/>
      <c r="V5" s="161"/>
      <c r="W5" s="161"/>
      <c r="X5" s="161"/>
      <c r="Y5" s="161"/>
      <c r="Z5" s="161"/>
      <c r="AA5" s="161"/>
      <c r="AB5" s="161"/>
      <c r="AC5" s="161"/>
      <c r="AD5" s="161"/>
      <c r="AE5" s="161"/>
      <c r="AF5" s="159"/>
    </row>
    <row r="6" spans="1:67" s="6" customFormat="1" ht="30.75" customHeight="1" x14ac:dyDescent="0.25">
      <c r="D6" s="7"/>
      <c r="K6" s="5"/>
      <c r="AA6" s="8"/>
    </row>
    <row r="7" spans="1:67" s="6" customFormat="1" ht="42" customHeight="1" x14ac:dyDescent="0.25">
      <c r="B7" s="9" t="s">
        <v>5</v>
      </c>
      <c r="C7" s="162" t="e">
        <f>+#REF!</f>
        <v>#REF!</v>
      </c>
      <c r="D7" s="162"/>
      <c r="E7" s="162"/>
      <c r="F7" s="162"/>
      <c r="G7" s="162"/>
      <c r="K7" s="5"/>
      <c r="AA7" s="8"/>
    </row>
    <row r="8" spans="1:67" s="6" customFormat="1" ht="42" customHeight="1" x14ac:dyDescent="0.25">
      <c r="B8" s="9" t="s">
        <v>6</v>
      </c>
      <c r="C8" s="162" t="e">
        <f>+#REF!</f>
        <v>#REF!</v>
      </c>
      <c r="D8" s="162"/>
      <c r="E8" s="162"/>
      <c r="F8" s="162"/>
      <c r="G8" s="162"/>
      <c r="K8" s="5"/>
      <c r="AA8" s="8"/>
    </row>
    <row r="9" spans="1:67" s="6" customFormat="1" ht="42" customHeight="1" x14ac:dyDescent="0.25">
      <c r="B9" s="10" t="s">
        <v>7</v>
      </c>
      <c r="C9" s="162" t="e">
        <f>+#REF!</f>
        <v>#REF!</v>
      </c>
      <c r="D9" s="162"/>
      <c r="E9" s="162"/>
      <c r="F9" s="162"/>
      <c r="G9" s="162"/>
      <c r="K9" s="5"/>
      <c r="Q9" s="11"/>
      <c r="R9" s="12"/>
      <c r="AA9" s="8"/>
    </row>
    <row r="10" spans="1:67" s="17" customFormat="1" ht="24.75" customHeight="1" x14ac:dyDescent="0.2">
      <c r="A10" s="13"/>
      <c r="B10" s="13"/>
      <c r="C10" s="13"/>
      <c r="D10" s="13"/>
      <c r="E10" s="14"/>
      <c r="F10" s="14"/>
      <c r="G10" s="14"/>
      <c r="H10" s="14"/>
      <c r="I10" s="14"/>
      <c r="J10" s="14"/>
      <c r="K10" s="15"/>
      <c r="L10" s="14"/>
      <c r="M10" s="14"/>
      <c r="N10" s="14"/>
      <c r="O10" s="14"/>
      <c r="P10" s="14"/>
      <c r="Q10" s="14"/>
      <c r="R10" s="14"/>
      <c r="S10" s="14"/>
      <c r="T10" s="14"/>
      <c r="U10" s="14"/>
      <c r="V10" s="14"/>
      <c r="W10" s="14"/>
      <c r="X10" s="14"/>
      <c r="Y10" s="14"/>
      <c r="Z10" s="14"/>
      <c r="AA10" s="16"/>
      <c r="AB10" s="14"/>
      <c r="AC10" s="14"/>
    </row>
    <row r="11" spans="1:67" s="17" customFormat="1" ht="35.25" customHeight="1" x14ac:dyDescent="0.2">
      <c r="A11" s="163" t="str">
        <f>+'[1]Sección 1. Metas - Magnitud'!B13</f>
        <v>PLAN DE DESARROLLO - BOGOTÁ MEJOR PARA TODOS 2016-2020</v>
      </c>
      <c r="B11" s="163"/>
      <c r="C11" s="163"/>
      <c r="D11" s="163"/>
      <c r="E11" s="163"/>
      <c r="F11" s="163"/>
      <c r="G11" s="163"/>
      <c r="H11" s="163"/>
      <c r="I11" s="164" t="s">
        <v>8</v>
      </c>
      <c r="J11" s="164"/>
      <c r="K11" s="164"/>
      <c r="L11" s="164"/>
      <c r="M11" s="164"/>
      <c r="N11" s="164"/>
      <c r="O11" s="163" t="s">
        <v>9</v>
      </c>
      <c r="P11" s="163"/>
      <c r="Q11" s="163"/>
      <c r="R11" s="163"/>
      <c r="S11" s="163"/>
      <c r="T11" s="163"/>
      <c r="U11" s="163"/>
      <c r="V11" s="163"/>
      <c r="W11" s="163"/>
      <c r="X11" s="163"/>
      <c r="Y11" s="163"/>
      <c r="Z11" s="163"/>
      <c r="AA11" s="163"/>
      <c r="AB11" s="163"/>
      <c r="AC11" s="163"/>
      <c r="AD11" s="163" t="s">
        <v>10</v>
      </c>
      <c r="AE11" s="163"/>
      <c r="AF11" s="163"/>
    </row>
    <row r="12" spans="1:67" s="17" customFormat="1" ht="56.25" customHeight="1" x14ac:dyDescent="0.2">
      <c r="A12" s="18" t="s">
        <v>11</v>
      </c>
      <c r="B12" s="18" t="s">
        <v>12</v>
      </c>
      <c r="C12" s="18" t="s">
        <v>13</v>
      </c>
      <c r="D12" s="18" t="s">
        <v>14</v>
      </c>
      <c r="E12" s="18" t="s">
        <v>15</v>
      </c>
      <c r="F12" s="18" t="s">
        <v>16</v>
      </c>
      <c r="G12" s="18" t="s">
        <v>17</v>
      </c>
      <c r="H12" s="18" t="s">
        <v>18</v>
      </c>
      <c r="I12" s="19" t="s">
        <v>19</v>
      </c>
      <c r="J12" s="19">
        <v>2016</v>
      </c>
      <c r="K12" s="19">
        <v>2017</v>
      </c>
      <c r="L12" s="19">
        <v>2018</v>
      </c>
      <c r="M12" s="19">
        <v>2019</v>
      </c>
      <c r="N12" s="19">
        <v>2020</v>
      </c>
      <c r="O12" s="20" t="s">
        <v>20</v>
      </c>
      <c r="P12" s="20" t="s">
        <v>21</v>
      </c>
      <c r="Q12" s="20" t="s">
        <v>22</v>
      </c>
      <c r="R12" s="20" t="s">
        <v>23</v>
      </c>
      <c r="S12" s="20" t="s">
        <v>24</v>
      </c>
      <c r="T12" s="20" t="s">
        <v>25</v>
      </c>
      <c r="U12" s="20" t="s">
        <v>26</v>
      </c>
      <c r="V12" s="20" t="s">
        <v>27</v>
      </c>
      <c r="W12" s="20" t="s">
        <v>28</v>
      </c>
      <c r="X12" s="20" t="s">
        <v>29</v>
      </c>
      <c r="Y12" s="20" t="s">
        <v>30</v>
      </c>
      <c r="Z12" s="20" t="s">
        <v>31</v>
      </c>
      <c r="AA12" s="20" t="s">
        <v>32</v>
      </c>
      <c r="AB12" s="21" t="s">
        <v>33</v>
      </c>
      <c r="AC12" s="20" t="s">
        <v>34</v>
      </c>
      <c r="AD12" s="22" t="s">
        <v>35</v>
      </c>
      <c r="AE12" s="22" t="s">
        <v>36</v>
      </c>
      <c r="AF12" s="22" t="s">
        <v>37</v>
      </c>
    </row>
    <row r="13" spans="1:67" s="24" customFormat="1" ht="84.75" customHeight="1" x14ac:dyDescent="0.25">
      <c r="A13" s="165" t="s">
        <v>38</v>
      </c>
      <c r="B13" s="165" t="str">
        <f>+'[2]Sección 1. Metas - Magnitud'!I15</f>
        <v>Demarcar 2.600 kilómetro carril de vías</v>
      </c>
      <c r="C13" s="165">
        <v>224</v>
      </c>
      <c r="D13" s="165" t="s">
        <v>39</v>
      </c>
      <c r="E13" s="165">
        <v>171</v>
      </c>
      <c r="F13" s="166" t="s">
        <v>40</v>
      </c>
      <c r="G13" s="165" t="s">
        <v>41</v>
      </c>
      <c r="H13" s="165" t="s">
        <v>42</v>
      </c>
      <c r="I13" s="167" t="e">
        <f>SUM(J13:N14)</f>
        <v>#REF!</v>
      </c>
      <c r="J13" s="168" t="e">
        <f>+#REF!</f>
        <v>#REF!</v>
      </c>
      <c r="K13" s="169" t="e">
        <f>+#REF!</f>
        <v>#REF!</v>
      </c>
      <c r="L13" s="170" t="e">
        <f>+#REF!</f>
        <v>#REF!</v>
      </c>
      <c r="M13" s="168" t="e">
        <f>+#REF!</f>
        <v>#REF!</v>
      </c>
      <c r="N13" s="168" t="e">
        <f>+#REF!</f>
        <v>#REF!</v>
      </c>
      <c r="O13" s="171" t="e">
        <f>+#REF!</f>
        <v>#REF!</v>
      </c>
      <c r="P13" s="171">
        <v>6.45</v>
      </c>
      <c r="Q13" s="171">
        <v>31.03</v>
      </c>
      <c r="R13" s="171"/>
      <c r="S13" s="171" t="e">
        <f>+#REF!</f>
        <v>#REF!</v>
      </c>
      <c r="T13" s="171" t="e">
        <f>+#REF!</f>
        <v>#REF!</v>
      </c>
      <c r="U13" s="171" t="e">
        <f>+#REF!</f>
        <v>#REF!</v>
      </c>
      <c r="V13" s="171" t="e">
        <f>+#REF!</f>
        <v>#REF!</v>
      </c>
      <c r="W13" s="171" t="e">
        <f>+#REF!</f>
        <v>#REF!</v>
      </c>
      <c r="X13" s="171" t="e">
        <f>+#REF!</f>
        <v>#REF!</v>
      </c>
      <c r="Y13" s="171" t="e">
        <f>+#REF!</f>
        <v>#REF!</v>
      </c>
      <c r="Z13" s="171" t="e">
        <f>+#REF!</f>
        <v>#REF!</v>
      </c>
      <c r="AA13" s="172" t="e">
        <f>SUM(O13:Z14)</f>
        <v>#REF!</v>
      </c>
      <c r="AB13" s="173" t="e">
        <f>+AA13/K13</f>
        <v>#REF!</v>
      </c>
      <c r="AC13" s="173" t="e">
        <f>+(J13+AA13)/I13</f>
        <v>#REF!</v>
      </c>
      <c r="AD13" s="174" t="s">
        <v>43</v>
      </c>
      <c r="AE13" s="175" t="s">
        <v>44</v>
      </c>
      <c r="AF13" s="174" t="s">
        <v>45</v>
      </c>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row>
    <row r="14" spans="1:67" ht="195.75" customHeight="1" x14ac:dyDescent="0.25">
      <c r="A14" s="165"/>
      <c r="B14" s="165"/>
      <c r="C14" s="165"/>
      <c r="D14" s="165"/>
      <c r="E14" s="165"/>
      <c r="F14" s="166"/>
      <c r="G14" s="165"/>
      <c r="H14" s="165"/>
      <c r="I14" s="167"/>
      <c r="J14" s="168"/>
      <c r="K14" s="169"/>
      <c r="L14" s="170"/>
      <c r="M14" s="168"/>
      <c r="N14" s="168"/>
      <c r="O14" s="171"/>
      <c r="P14" s="171"/>
      <c r="Q14" s="171"/>
      <c r="R14" s="171"/>
      <c r="S14" s="171"/>
      <c r="T14" s="171"/>
      <c r="U14" s="171"/>
      <c r="V14" s="171"/>
      <c r="W14" s="171"/>
      <c r="X14" s="171"/>
      <c r="Y14" s="171"/>
      <c r="Z14" s="171"/>
      <c r="AA14" s="172"/>
      <c r="AB14" s="173"/>
      <c r="AC14" s="173"/>
      <c r="AD14" s="174"/>
      <c r="AE14" s="175"/>
      <c r="AF14" s="174"/>
    </row>
    <row r="15" spans="1:67" ht="89.25" customHeight="1" x14ac:dyDescent="0.25">
      <c r="A15" s="165" t="s">
        <v>38</v>
      </c>
      <c r="B15" s="165" t="str">
        <f>+'[2]Sección 1. Metas - Magnitud'!I18</f>
        <v>Instalar 35.000 señales verticales de pedestal</v>
      </c>
      <c r="C15" s="165">
        <v>223</v>
      </c>
      <c r="D15" s="165" t="s">
        <v>46</v>
      </c>
      <c r="E15" s="165">
        <v>170</v>
      </c>
      <c r="F15" s="166" t="s">
        <v>47</v>
      </c>
      <c r="G15" s="165" t="s">
        <v>41</v>
      </c>
      <c r="H15" s="165" t="s">
        <v>42</v>
      </c>
      <c r="I15" s="167" t="e">
        <f>SUM(J15:N16)</f>
        <v>#REF!</v>
      </c>
      <c r="J15" s="167" t="e">
        <f>+#REF!</f>
        <v>#REF!</v>
      </c>
      <c r="K15" s="176" t="e">
        <f>+#REF!</f>
        <v>#REF!</v>
      </c>
      <c r="L15" s="177" t="e">
        <f>+#REF!</f>
        <v>#REF!</v>
      </c>
      <c r="M15" s="167" t="e">
        <f>+#REF!</f>
        <v>#REF!</v>
      </c>
      <c r="N15" s="167" t="e">
        <f>+#REF!</f>
        <v>#REF!</v>
      </c>
      <c r="O15" s="171">
        <v>53</v>
      </c>
      <c r="P15" s="171">
        <v>712</v>
      </c>
      <c r="Q15" s="171">
        <v>881</v>
      </c>
      <c r="R15" s="171"/>
      <c r="S15" s="171" t="e">
        <f>+#REF!</f>
        <v>#REF!</v>
      </c>
      <c r="T15" s="171" t="e">
        <f>+#REF!</f>
        <v>#REF!</v>
      </c>
      <c r="U15" s="171" t="e">
        <f>+#REF!</f>
        <v>#REF!</v>
      </c>
      <c r="V15" s="171" t="e">
        <f>+#REF!</f>
        <v>#REF!</v>
      </c>
      <c r="W15" s="171" t="e">
        <f>+#REF!</f>
        <v>#REF!</v>
      </c>
      <c r="X15" s="171" t="e">
        <f>+#REF!</f>
        <v>#REF!</v>
      </c>
      <c r="Y15" s="171" t="e">
        <f>+#REF!</f>
        <v>#REF!</v>
      </c>
      <c r="Z15" s="171" t="e">
        <f>+#REF!</f>
        <v>#REF!</v>
      </c>
      <c r="AA15" s="172" t="e">
        <f>SUM(O15:Z16)</f>
        <v>#REF!</v>
      </c>
      <c r="AB15" s="173" t="e">
        <f>+AA15/K15</f>
        <v>#REF!</v>
      </c>
      <c r="AC15" s="173" t="e">
        <f>+(J15+AA15)/I15</f>
        <v>#REF!</v>
      </c>
      <c r="AD15" s="174" t="s">
        <v>48</v>
      </c>
      <c r="AE15" s="175" t="s">
        <v>44</v>
      </c>
      <c r="AF15" s="174" t="s">
        <v>49</v>
      </c>
    </row>
    <row r="16" spans="1:67" ht="140.25" customHeight="1" x14ac:dyDescent="0.25">
      <c r="A16" s="165"/>
      <c r="B16" s="165"/>
      <c r="C16" s="165"/>
      <c r="D16" s="165"/>
      <c r="E16" s="165"/>
      <c r="F16" s="166"/>
      <c r="G16" s="165"/>
      <c r="H16" s="165"/>
      <c r="I16" s="167"/>
      <c r="J16" s="167"/>
      <c r="K16" s="176"/>
      <c r="L16" s="177"/>
      <c r="M16" s="167"/>
      <c r="N16" s="167"/>
      <c r="O16" s="171"/>
      <c r="P16" s="171"/>
      <c r="Q16" s="171"/>
      <c r="R16" s="171"/>
      <c r="S16" s="171"/>
      <c r="T16" s="171"/>
      <c r="U16" s="171"/>
      <c r="V16" s="171"/>
      <c r="W16" s="171"/>
      <c r="X16" s="171"/>
      <c r="Y16" s="171"/>
      <c r="Z16" s="171"/>
      <c r="AA16" s="172"/>
      <c r="AB16" s="173"/>
      <c r="AC16" s="173"/>
      <c r="AD16" s="174"/>
      <c r="AE16" s="175"/>
      <c r="AF16" s="174"/>
    </row>
    <row r="17" spans="1:32" ht="62.25" customHeight="1" x14ac:dyDescent="0.25">
      <c r="A17" s="165" t="s">
        <v>38</v>
      </c>
      <c r="B17" s="180" t="str">
        <f>+'[2]Sección 1. Metas - Magnitud'!I45</f>
        <v>Realizar el 100% de las actividades para la segunda fase del Sistema Inteligente de Tranporte - SIT</v>
      </c>
      <c r="C17" s="165">
        <v>231</v>
      </c>
      <c r="D17" s="165" t="s">
        <v>50</v>
      </c>
      <c r="E17" s="165">
        <v>178</v>
      </c>
      <c r="F17" s="166" t="s">
        <v>51</v>
      </c>
      <c r="G17" s="165" t="s">
        <v>52</v>
      </c>
      <c r="H17" s="165" t="s">
        <v>42</v>
      </c>
      <c r="I17" s="181">
        <f>SUM(J17:N18)</f>
        <v>1</v>
      </c>
      <c r="J17" s="182">
        <v>0.05</v>
      </c>
      <c r="K17" s="183">
        <v>0.28999999999999998</v>
      </c>
      <c r="L17" s="184">
        <v>0.25</v>
      </c>
      <c r="M17" s="183">
        <v>0.4</v>
      </c>
      <c r="N17" s="183">
        <v>0.01</v>
      </c>
      <c r="O17" s="185">
        <v>0.19</v>
      </c>
      <c r="P17" s="185"/>
      <c r="Q17" s="185"/>
      <c r="R17" s="186">
        <v>0</v>
      </c>
      <c r="S17" s="186"/>
      <c r="T17" s="186"/>
      <c r="U17" s="187">
        <v>0</v>
      </c>
      <c r="V17" s="187"/>
      <c r="W17" s="187"/>
      <c r="X17" s="187">
        <v>0</v>
      </c>
      <c r="Y17" s="187"/>
      <c r="Z17" s="187"/>
      <c r="AA17" s="178">
        <f>+R17+O17+U17+X17</f>
        <v>0.19</v>
      </c>
      <c r="AB17" s="173">
        <f>+AA17/K17</f>
        <v>0.65517241379310354</v>
      </c>
      <c r="AC17" s="173">
        <f>+(J17+AA17)/I17</f>
        <v>0.24</v>
      </c>
      <c r="AD17" s="188" t="s">
        <v>53</v>
      </c>
      <c r="AE17" s="175" t="s">
        <v>44</v>
      </c>
      <c r="AF17" s="188" t="s">
        <v>54</v>
      </c>
    </row>
    <row r="18" spans="1:32" ht="200.25" customHeight="1" x14ac:dyDescent="0.25">
      <c r="A18" s="165"/>
      <c r="B18" s="180"/>
      <c r="C18" s="165"/>
      <c r="D18" s="165"/>
      <c r="E18" s="165"/>
      <c r="F18" s="166"/>
      <c r="G18" s="165"/>
      <c r="H18" s="165"/>
      <c r="I18" s="181"/>
      <c r="J18" s="182"/>
      <c r="K18" s="183"/>
      <c r="L18" s="184"/>
      <c r="M18" s="183"/>
      <c r="N18" s="183"/>
      <c r="O18" s="185"/>
      <c r="P18" s="185"/>
      <c r="Q18" s="185"/>
      <c r="R18" s="186"/>
      <c r="S18" s="186"/>
      <c r="T18" s="186"/>
      <c r="U18" s="187"/>
      <c r="V18" s="187"/>
      <c r="W18" s="187"/>
      <c r="X18" s="187"/>
      <c r="Y18" s="187"/>
      <c r="Z18" s="187"/>
      <c r="AA18" s="178"/>
      <c r="AB18" s="173"/>
      <c r="AC18" s="173"/>
      <c r="AD18" s="188"/>
      <c r="AE18" s="175"/>
      <c r="AF18" s="188"/>
    </row>
    <row r="19" spans="1:32" ht="62.25" customHeight="1" x14ac:dyDescent="0.25">
      <c r="A19" s="165" t="s">
        <v>38</v>
      </c>
      <c r="B19" s="180" t="str">
        <f>+'[2]Sección 1. Metas - Magnitud'!I48</f>
        <v>Realizar el 100% de las actividades para la segunda fase de Semáforos Inteligentes.</v>
      </c>
      <c r="C19" s="165">
        <v>232</v>
      </c>
      <c r="D19" s="165" t="s">
        <v>55</v>
      </c>
      <c r="E19" s="165">
        <v>179</v>
      </c>
      <c r="F19" s="166" t="s">
        <v>56</v>
      </c>
      <c r="G19" s="165" t="s">
        <v>52</v>
      </c>
      <c r="H19" s="165" t="s">
        <v>42</v>
      </c>
      <c r="I19" s="181">
        <f>SUM(J19:N20)</f>
        <v>1</v>
      </c>
      <c r="J19" s="182">
        <v>0.01</v>
      </c>
      <c r="K19" s="183">
        <v>0.15</v>
      </c>
      <c r="L19" s="184">
        <v>0.42</v>
      </c>
      <c r="M19" s="183">
        <v>0.42</v>
      </c>
      <c r="N19" s="183">
        <v>0</v>
      </c>
      <c r="O19" s="189">
        <v>0.35</v>
      </c>
      <c r="P19" s="189"/>
      <c r="Q19" s="189"/>
      <c r="R19" s="185">
        <v>0</v>
      </c>
      <c r="S19" s="185"/>
      <c r="T19" s="185"/>
      <c r="U19" s="189">
        <v>0</v>
      </c>
      <c r="V19" s="189"/>
      <c r="W19" s="189"/>
      <c r="X19" s="189">
        <v>0</v>
      </c>
      <c r="Y19" s="189"/>
      <c r="Z19" s="189"/>
      <c r="AA19" s="179">
        <f>+R19+O19+U19+X19</f>
        <v>0.35</v>
      </c>
      <c r="AB19" s="173">
        <f>+AA19/K19</f>
        <v>2.3333333333333335</v>
      </c>
      <c r="AC19" s="173">
        <f>+(J19+AA19)/I19</f>
        <v>0.36</v>
      </c>
      <c r="AD19" s="188" t="s">
        <v>57</v>
      </c>
      <c r="AE19" s="175" t="s">
        <v>44</v>
      </c>
      <c r="AF19" s="188" t="s">
        <v>54</v>
      </c>
    </row>
    <row r="20" spans="1:32" ht="298.5" customHeight="1" x14ac:dyDescent="0.25">
      <c r="A20" s="165"/>
      <c r="B20" s="180"/>
      <c r="C20" s="165"/>
      <c r="D20" s="165"/>
      <c r="E20" s="165"/>
      <c r="F20" s="166"/>
      <c r="G20" s="165"/>
      <c r="H20" s="165"/>
      <c r="I20" s="181"/>
      <c r="J20" s="182"/>
      <c r="K20" s="183"/>
      <c r="L20" s="184"/>
      <c r="M20" s="183"/>
      <c r="N20" s="183"/>
      <c r="O20" s="189"/>
      <c r="P20" s="189"/>
      <c r="Q20" s="189"/>
      <c r="R20" s="185"/>
      <c r="S20" s="185"/>
      <c r="T20" s="185"/>
      <c r="U20" s="189"/>
      <c r="V20" s="189"/>
      <c r="W20" s="189"/>
      <c r="X20" s="189"/>
      <c r="Y20" s="189"/>
      <c r="Z20" s="189"/>
      <c r="AA20" s="179"/>
      <c r="AB20" s="173"/>
      <c r="AC20" s="173"/>
      <c r="AD20" s="188"/>
      <c r="AE20" s="175"/>
      <c r="AF20" s="188"/>
    </row>
    <row r="21" spans="1:32" ht="62.25" customHeight="1" x14ac:dyDescent="0.25">
      <c r="A21" s="165" t="s">
        <v>38</v>
      </c>
      <c r="B21" s="180" t="str">
        <f>+'[2]Sección 1. Metas - Magnitud'!I51</f>
        <v>Realizar el 100% de las actividades para la primera fase de Detección Electrónica DEI</v>
      </c>
      <c r="C21" s="165">
        <v>233</v>
      </c>
      <c r="D21" s="165" t="s">
        <v>58</v>
      </c>
      <c r="E21" s="165">
        <v>180</v>
      </c>
      <c r="F21" s="166" t="s">
        <v>59</v>
      </c>
      <c r="G21" s="165" t="s">
        <v>52</v>
      </c>
      <c r="H21" s="165" t="s">
        <v>42</v>
      </c>
      <c r="I21" s="181">
        <f>SUM(J21:N22)</f>
        <v>1</v>
      </c>
      <c r="J21" s="182">
        <v>0.01</v>
      </c>
      <c r="K21" s="183">
        <v>0.1</v>
      </c>
      <c r="L21" s="184">
        <v>0.3</v>
      </c>
      <c r="M21" s="183">
        <v>0.55000000000000004</v>
      </c>
      <c r="N21" s="183">
        <v>0.04</v>
      </c>
      <c r="O21" s="189">
        <v>4.4999999999999998E-2</v>
      </c>
      <c r="P21" s="189"/>
      <c r="Q21" s="189"/>
      <c r="R21" s="189">
        <v>0</v>
      </c>
      <c r="S21" s="189"/>
      <c r="T21" s="189"/>
      <c r="U21" s="189">
        <v>0</v>
      </c>
      <c r="V21" s="189"/>
      <c r="W21" s="189"/>
      <c r="X21" s="189">
        <v>0</v>
      </c>
      <c r="Y21" s="189"/>
      <c r="Z21" s="189"/>
      <c r="AA21" s="179">
        <f>+R21+O21+U21+X21</f>
        <v>4.4999999999999998E-2</v>
      </c>
      <c r="AB21" s="173">
        <f>+AA21/K21</f>
        <v>0.44999999999999996</v>
      </c>
      <c r="AC21" s="173">
        <f>+(J21+AA21)/I21</f>
        <v>5.5E-2</v>
      </c>
      <c r="AD21" s="188" t="s">
        <v>60</v>
      </c>
      <c r="AE21" s="175" t="s">
        <v>44</v>
      </c>
      <c r="AF21" s="188" t="s">
        <v>54</v>
      </c>
    </row>
    <row r="22" spans="1:32" ht="124.5" customHeight="1" x14ac:dyDescent="0.25">
      <c r="A22" s="165"/>
      <c r="B22" s="180"/>
      <c r="C22" s="165"/>
      <c r="D22" s="165"/>
      <c r="E22" s="165"/>
      <c r="F22" s="166"/>
      <c r="G22" s="165"/>
      <c r="H22" s="165"/>
      <c r="I22" s="181"/>
      <c r="J22" s="182"/>
      <c r="K22" s="183"/>
      <c r="L22" s="184"/>
      <c r="M22" s="183"/>
      <c r="N22" s="183"/>
      <c r="O22" s="189"/>
      <c r="P22" s="189"/>
      <c r="Q22" s="189"/>
      <c r="R22" s="189"/>
      <c r="S22" s="189"/>
      <c r="T22" s="189"/>
      <c r="U22" s="189"/>
      <c r="V22" s="189"/>
      <c r="W22" s="189"/>
      <c r="X22" s="189"/>
      <c r="Y22" s="189"/>
      <c r="Z22" s="189"/>
      <c r="AA22" s="179"/>
      <c r="AB22" s="173"/>
      <c r="AC22" s="173"/>
      <c r="AD22" s="188"/>
      <c r="AE22" s="175"/>
      <c r="AF22" s="188"/>
    </row>
  </sheetData>
  <mergeCells count="150">
    <mergeCell ref="AD21:AD22"/>
    <mergeCell ref="AE21:AE22"/>
    <mergeCell ref="AF21:AF22"/>
    <mergeCell ref="AD19:AD20"/>
    <mergeCell ref="AE19:AE20"/>
    <mergeCell ref="AF19:AF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Q22"/>
    <mergeCell ref="R21:T22"/>
    <mergeCell ref="U21:W22"/>
    <mergeCell ref="X21:Z22"/>
    <mergeCell ref="AA21:AA22"/>
    <mergeCell ref="AB21:AB22"/>
    <mergeCell ref="AC21:AC22"/>
    <mergeCell ref="AD17:AD18"/>
    <mergeCell ref="AE17:AE18"/>
    <mergeCell ref="AF17:AF18"/>
    <mergeCell ref="A19:A20"/>
    <mergeCell ref="B19:B20"/>
    <mergeCell ref="C19:C20"/>
    <mergeCell ref="D19:D20"/>
    <mergeCell ref="E19:E20"/>
    <mergeCell ref="F19:F20"/>
    <mergeCell ref="G19:G20"/>
    <mergeCell ref="H19:H20"/>
    <mergeCell ref="I19:I20"/>
    <mergeCell ref="J19:J20"/>
    <mergeCell ref="K19:K20"/>
    <mergeCell ref="L19:L20"/>
    <mergeCell ref="M19:M20"/>
    <mergeCell ref="N19:N20"/>
    <mergeCell ref="O19:Q20"/>
    <mergeCell ref="R19:T20"/>
    <mergeCell ref="U19:W20"/>
    <mergeCell ref="X19:Z20"/>
    <mergeCell ref="AA19:AA20"/>
    <mergeCell ref="AB19:AB20"/>
    <mergeCell ref="AC19:AC20"/>
    <mergeCell ref="AD15:AD16"/>
    <mergeCell ref="AE15:AE16"/>
    <mergeCell ref="AF15:AF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Q18"/>
    <mergeCell ref="R17:T18"/>
    <mergeCell ref="U17:W18"/>
    <mergeCell ref="X17:Z18"/>
    <mergeCell ref="AA17:AA18"/>
    <mergeCell ref="AB17:AB18"/>
    <mergeCell ref="AC17:AC18"/>
    <mergeCell ref="U15:U16"/>
    <mergeCell ref="V15:V16"/>
    <mergeCell ref="W15:W16"/>
    <mergeCell ref="X15:X16"/>
    <mergeCell ref="Y15:Y16"/>
    <mergeCell ref="Z15:Z16"/>
    <mergeCell ref="AA15:AA16"/>
    <mergeCell ref="AB15:AB16"/>
    <mergeCell ref="AC15:AC16"/>
    <mergeCell ref="AC13:AC14"/>
    <mergeCell ref="AD13:AD14"/>
    <mergeCell ref="AE13:AE14"/>
    <mergeCell ref="AF13:AF14"/>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T13:T14"/>
    <mergeCell ref="U13:U14"/>
    <mergeCell ref="V13:V14"/>
    <mergeCell ref="W13:W14"/>
    <mergeCell ref="X13:X14"/>
    <mergeCell ref="Y13:Y14"/>
    <mergeCell ref="Z13:Z14"/>
    <mergeCell ref="AA13:AA14"/>
    <mergeCell ref="AB13:AB14"/>
    <mergeCell ref="C9:G9"/>
    <mergeCell ref="A11:H11"/>
    <mergeCell ref="I11:N11"/>
    <mergeCell ref="O11:AC11"/>
    <mergeCell ref="AD11:AF11"/>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A2:B5"/>
    <mergeCell ref="C2:AE2"/>
    <mergeCell ref="AF2:AF5"/>
    <mergeCell ref="C3:AE3"/>
    <mergeCell ref="C4:AE4"/>
    <mergeCell ref="C5:Q5"/>
    <mergeCell ref="R5:AE5"/>
    <mergeCell ref="C7:G7"/>
    <mergeCell ref="C8:G8"/>
  </mergeCells>
  <printOptions horizontalCentered="1"/>
  <pageMargins left="0.23611111111111099" right="0.23611111111111099" top="0.74791666666666701" bottom="0.74861111111111101" header="0.51180555555555496" footer="0.31527777777777799"/>
  <pageSetup scale="30" firstPageNumber="0" orientation="landscape" horizontalDpi="300" verticalDpi="300"/>
  <headerFooter>
    <oddFooter>&amp;L&amp;"Arial,Normal"&amp;7PE01-PR01-F01&amp;C&amp;"Arial,Normal"&amp;7Versión Impresa no controlada, verificar su vigencia en el listado Maestro de Documentos&amp;R&amp;"Arial,Normal"Pag &amp;P de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J9:N27"/>
  <sheetViews>
    <sheetView zoomScale="65" zoomScaleNormal="65" workbookViewId="0">
      <selection activeCell="G36" sqref="G36"/>
    </sheetView>
  </sheetViews>
  <sheetFormatPr baseColWidth="10" defaultColWidth="10.7109375" defaultRowHeight="15" x14ac:dyDescent="0.25"/>
  <sheetData>
    <row r="9" spans="10:12" x14ac:dyDescent="0.25">
      <c r="K9" s="151" t="s">
        <v>336</v>
      </c>
      <c r="L9" s="151" t="s">
        <v>337</v>
      </c>
    </row>
    <row r="10" spans="10:12" x14ac:dyDescent="0.25">
      <c r="J10" s="152" t="s">
        <v>338</v>
      </c>
      <c r="K10" s="152">
        <v>77</v>
      </c>
      <c r="L10" s="152">
        <v>2</v>
      </c>
    </row>
    <row r="11" spans="10:12" x14ac:dyDescent="0.25">
      <c r="J11" s="112"/>
      <c r="K11" s="112"/>
      <c r="L11" s="112">
        <v>37</v>
      </c>
    </row>
    <row r="12" spans="10:12" x14ac:dyDescent="0.25">
      <c r="J12" s="112"/>
      <c r="K12" s="112"/>
      <c r="L12" s="112">
        <v>43</v>
      </c>
    </row>
    <row r="13" spans="10:12" x14ac:dyDescent="0.25">
      <c r="K13" s="112" t="s">
        <v>339</v>
      </c>
      <c r="L13" s="153">
        <f>SUM(L10:L12)</f>
        <v>82</v>
      </c>
    </row>
    <row r="14" spans="10:12" x14ac:dyDescent="0.25">
      <c r="J14" s="152" t="s">
        <v>340</v>
      </c>
      <c r="K14" s="152">
        <v>115</v>
      </c>
      <c r="L14" s="152">
        <v>16</v>
      </c>
    </row>
    <row r="15" spans="10:12" x14ac:dyDescent="0.25">
      <c r="J15" s="112"/>
      <c r="K15" s="112"/>
      <c r="L15" s="112">
        <v>27</v>
      </c>
    </row>
    <row r="16" spans="10:12" x14ac:dyDescent="0.25">
      <c r="J16" s="112"/>
      <c r="K16" s="112"/>
      <c r="L16" s="112">
        <v>10</v>
      </c>
    </row>
    <row r="17" spans="10:14" x14ac:dyDescent="0.25">
      <c r="J17" s="112"/>
      <c r="K17" s="112" t="s">
        <v>339</v>
      </c>
      <c r="L17" s="153">
        <f>SUM(L14:L16)</f>
        <v>53</v>
      </c>
    </row>
    <row r="18" spans="10:14" x14ac:dyDescent="0.25">
      <c r="J18" s="152" t="s">
        <v>341</v>
      </c>
      <c r="K18" s="152">
        <v>7</v>
      </c>
      <c r="L18" s="152">
        <v>13</v>
      </c>
    </row>
    <row r="19" spans="10:14" x14ac:dyDescent="0.25">
      <c r="J19" s="112"/>
      <c r="K19" s="112"/>
      <c r="L19" s="112">
        <v>14</v>
      </c>
    </row>
    <row r="20" spans="10:14" x14ac:dyDescent="0.25">
      <c r="J20" s="112"/>
      <c r="K20" s="112"/>
      <c r="L20" s="112">
        <v>10</v>
      </c>
    </row>
    <row r="21" spans="10:14" x14ac:dyDescent="0.25">
      <c r="J21" s="112"/>
      <c r="K21" s="112" t="s">
        <v>339</v>
      </c>
      <c r="L21" s="153">
        <f>SUM(L18:L20)</f>
        <v>37</v>
      </c>
    </row>
    <row r="22" spans="10:14" x14ac:dyDescent="0.25">
      <c r="J22" s="152" t="s">
        <v>342</v>
      </c>
      <c r="K22" s="152">
        <v>52</v>
      </c>
      <c r="L22" s="152">
        <v>10</v>
      </c>
    </row>
    <row r="23" spans="10:14" x14ac:dyDescent="0.25">
      <c r="J23" s="112"/>
      <c r="K23" s="112"/>
      <c r="L23" s="112">
        <v>0</v>
      </c>
    </row>
    <row r="24" spans="10:14" x14ac:dyDescent="0.25">
      <c r="J24" s="112"/>
      <c r="K24" s="112"/>
      <c r="L24" s="112">
        <v>59</v>
      </c>
    </row>
    <row r="25" spans="10:14" x14ac:dyDescent="0.25">
      <c r="J25" s="112"/>
      <c r="K25" s="112" t="s">
        <v>339</v>
      </c>
      <c r="L25" s="153">
        <f>SUM(L22:L24)</f>
        <v>69</v>
      </c>
    </row>
    <row r="27" spans="10:14" x14ac:dyDescent="0.25">
      <c r="J27" s="154" t="s">
        <v>343</v>
      </c>
      <c r="K27" s="154">
        <f>SUM(K10:K22)</f>
        <v>251</v>
      </c>
      <c r="L27" s="154">
        <f>+L13+L17+L21+L25</f>
        <v>241</v>
      </c>
      <c r="M27" s="155">
        <f>+L27/K27</f>
        <v>0.96015936254980083</v>
      </c>
      <c r="N27" s="156"/>
    </row>
  </sheetData>
  <pageMargins left="0.7" right="0.7" top="0.75" bottom="0.7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zoomScale="65" zoomScaleNormal="65" workbookViewId="0">
      <selection activeCell="D15" sqref="D15"/>
    </sheetView>
  </sheetViews>
  <sheetFormatPr baseColWidth="10" defaultColWidth="10.7109375" defaultRowHeight="15" x14ac:dyDescent="0.25"/>
  <sheetData/>
  <pageMargins left="0.7" right="0.7" top="0.75" bottom="0.7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6D9F1"/>
  </sheetPr>
  <dimension ref="A1:AMI60"/>
  <sheetViews>
    <sheetView zoomScale="80" zoomScaleNormal="80" workbookViewId="0">
      <selection activeCell="C39" sqref="C39:I39"/>
    </sheetView>
  </sheetViews>
  <sheetFormatPr baseColWidth="10" defaultColWidth="0" defaultRowHeight="15" zeroHeight="1" x14ac:dyDescent="0.25"/>
  <cols>
    <col min="1" max="1" width="1" style="258" customWidth="1"/>
    <col min="2" max="2" width="25.42578125" style="358" customWidth="1"/>
    <col min="3" max="3" width="14.42578125" style="258" customWidth="1"/>
    <col min="4" max="4" width="20.140625" style="258" customWidth="1"/>
    <col min="5" max="5" width="16.42578125" style="258" customWidth="1"/>
    <col min="6" max="6" width="25" style="258" customWidth="1"/>
    <col min="7" max="7" width="22" style="359" customWidth="1"/>
    <col min="8" max="8" width="20.42578125" style="258" customWidth="1"/>
    <col min="9" max="11" width="22.42578125" style="258" customWidth="1"/>
    <col min="12" max="12" width="11.42578125" style="263" hidden="1" customWidth="1"/>
    <col min="13" max="23" width="9.140625" style="263" hidden="1" customWidth="1"/>
    <col min="24" max="1023" width="9.140625" style="258" hidden="1" customWidth="1"/>
    <col min="1024" max="1024" width="9.140625" style="264" hidden="1" customWidth="1"/>
    <col min="1025" max="16384" width="9.140625" style="264" hidden="1"/>
  </cols>
  <sheetData>
    <row r="1" spans="2:13" ht="37.5" customHeight="1" x14ac:dyDescent="0.25">
      <c r="B1" s="259"/>
      <c r="C1" s="260" t="s">
        <v>1</v>
      </c>
      <c r="D1" s="260"/>
      <c r="E1" s="260"/>
      <c r="F1" s="260"/>
      <c r="G1" s="260"/>
      <c r="H1" s="260"/>
      <c r="I1" s="261"/>
      <c r="J1" s="262"/>
      <c r="K1" s="262"/>
    </row>
    <row r="2" spans="2:13" ht="37.5" customHeight="1" x14ac:dyDescent="0.25">
      <c r="B2" s="259"/>
      <c r="C2" s="265" t="s">
        <v>210</v>
      </c>
      <c r="D2" s="265"/>
      <c r="E2" s="265"/>
      <c r="F2" s="265"/>
      <c r="G2" s="265"/>
      <c r="H2" s="265"/>
      <c r="I2" s="261"/>
      <c r="J2" s="262"/>
      <c r="K2" s="262"/>
    </row>
    <row r="3" spans="2:13" ht="37.5" customHeight="1" x14ac:dyDescent="0.25">
      <c r="B3" s="259"/>
      <c r="C3" s="265" t="s">
        <v>211</v>
      </c>
      <c r="D3" s="265"/>
      <c r="E3" s="265"/>
      <c r="F3" s="265" t="s">
        <v>212</v>
      </c>
      <c r="G3" s="265"/>
      <c r="H3" s="265"/>
      <c r="I3" s="261"/>
      <c r="J3" s="262"/>
      <c r="K3" s="262"/>
    </row>
    <row r="4" spans="2:13" ht="23.25" customHeight="1" x14ac:dyDescent="0.25">
      <c r="B4" s="266"/>
      <c r="C4" s="266"/>
      <c r="D4" s="266"/>
      <c r="E4" s="266"/>
      <c r="F4" s="266"/>
      <c r="G4" s="266"/>
      <c r="H4" s="266"/>
      <c r="I4" s="266"/>
      <c r="J4" s="267"/>
      <c r="K4" s="267"/>
    </row>
    <row r="5" spans="2:13" ht="24" customHeight="1" x14ac:dyDescent="0.25">
      <c r="B5" s="268" t="s">
        <v>213</v>
      </c>
      <c r="C5" s="268"/>
      <c r="D5" s="268"/>
      <c r="E5" s="268"/>
      <c r="F5" s="268"/>
      <c r="G5" s="268"/>
      <c r="H5" s="268"/>
      <c r="I5" s="268"/>
      <c r="J5" s="269"/>
      <c r="K5" s="269"/>
      <c r="M5" s="270" t="s">
        <v>71</v>
      </c>
    </row>
    <row r="6" spans="2:13" ht="30.75" customHeight="1" x14ac:dyDescent="0.25">
      <c r="B6" s="271" t="s">
        <v>214</v>
      </c>
      <c r="C6" s="272">
        <v>5</v>
      </c>
      <c r="D6" s="273" t="s">
        <v>215</v>
      </c>
      <c r="E6" s="273"/>
      <c r="F6" s="293" t="s">
        <v>311</v>
      </c>
      <c r="G6" s="293"/>
      <c r="H6" s="293"/>
      <c r="I6" s="293"/>
      <c r="J6" s="275"/>
      <c r="K6" s="275"/>
      <c r="M6" s="270" t="s">
        <v>76</v>
      </c>
    </row>
    <row r="7" spans="2:13" ht="30.75" customHeight="1" x14ac:dyDescent="0.25">
      <c r="B7" s="271" t="s">
        <v>217</v>
      </c>
      <c r="C7" s="272" t="s">
        <v>78</v>
      </c>
      <c r="D7" s="273" t="s">
        <v>218</v>
      </c>
      <c r="E7" s="273"/>
      <c r="F7" s="341" t="s">
        <v>219</v>
      </c>
      <c r="G7" s="341"/>
      <c r="H7" s="277" t="s">
        <v>220</v>
      </c>
      <c r="I7" s="278" t="s">
        <v>78</v>
      </c>
      <c r="J7" s="279"/>
      <c r="K7" s="279"/>
      <c r="M7" s="270" t="s">
        <v>83</v>
      </c>
    </row>
    <row r="8" spans="2:13" ht="30.75" customHeight="1" x14ac:dyDescent="0.25">
      <c r="B8" s="271" t="s">
        <v>221</v>
      </c>
      <c r="C8" s="341" t="s">
        <v>222</v>
      </c>
      <c r="D8" s="341"/>
      <c r="E8" s="341"/>
      <c r="F8" s="341"/>
      <c r="G8" s="277" t="s">
        <v>223</v>
      </c>
      <c r="H8" s="280">
        <v>7555</v>
      </c>
      <c r="I8" s="280"/>
      <c r="J8" s="281"/>
      <c r="K8" s="281"/>
      <c r="M8" s="270" t="s">
        <v>42</v>
      </c>
    </row>
    <row r="9" spans="2:13" ht="30.75" customHeight="1" x14ac:dyDescent="0.25">
      <c r="B9" s="271" t="s">
        <v>62</v>
      </c>
      <c r="C9" s="282" t="s">
        <v>82</v>
      </c>
      <c r="D9" s="282"/>
      <c r="E9" s="282"/>
      <c r="F9" s="282"/>
      <c r="G9" s="277" t="s">
        <v>224</v>
      </c>
      <c r="H9" s="283" t="s">
        <v>90</v>
      </c>
      <c r="I9" s="283"/>
      <c r="J9" s="284"/>
      <c r="K9" s="284"/>
    </row>
    <row r="10" spans="2:13" ht="30.75" customHeight="1" x14ac:dyDescent="0.25">
      <c r="B10" s="271" t="s">
        <v>225</v>
      </c>
      <c r="C10" s="248" t="s">
        <v>226</v>
      </c>
      <c r="D10" s="248"/>
      <c r="E10" s="248"/>
      <c r="F10" s="248"/>
      <c r="G10" s="248"/>
      <c r="H10" s="248"/>
      <c r="I10" s="248"/>
      <c r="J10" s="285"/>
      <c r="K10" s="285"/>
    </row>
    <row r="11" spans="2:13" ht="30.75" customHeight="1" x14ac:dyDescent="0.25">
      <c r="B11" s="271" t="s">
        <v>227</v>
      </c>
      <c r="C11" s="286" t="s">
        <v>228</v>
      </c>
      <c r="D11" s="286"/>
      <c r="E11" s="286"/>
      <c r="F11" s="286"/>
      <c r="G11" s="286"/>
      <c r="H11" s="286"/>
      <c r="I11" s="286"/>
      <c r="J11" s="279"/>
      <c r="K11" s="279"/>
      <c r="M11" s="270" t="s">
        <v>96</v>
      </c>
    </row>
    <row r="12" spans="2:13" ht="30.75" customHeight="1" x14ac:dyDescent="0.25">
      <c r="B12" s="271" t="s">
        <v>229</v>
      </c>
      <c r="C12" s="287" t="s">
        <v>312</v>
      </c>
      <c r="D12" s="287"/>
      <c r="E12" s="287"/>
      <c r="F12" s="287"/>
      <c r="G12" s="277" t="s">
        <v>231</v>
      </c>
      <c r="H12" s="288" t="s">
        <v>100</v>
      </c>
      <c r="I12" s="288"/>
      <c r="J12" s="279"/>
      <c r="K12" s="279"/>
      <c r="M12" s="270" t="s">
        <v>78</v>
      </c>
    </row>
    <row r="13" spans="2:13" ht="30.75" customHeight="1" x14ac:dyDescent="0.25">
      <c r="B13" s="271" t="s">
        <v>232</v>
      </c>
      <c r="C13" s="289" t="s">
        <v>364</v>
      </c>
      <c r="D13" s="289"/>
      <c r="E13" s="289"/>
      <c r="F13" s="289"/>
      <c r="G13" s="277" t="s">
        <v>234</v>
      </c>
      <c r="H13" s="286" t="s">
        <v>71</v>
      </c>
      <c r="I13" s="286"/>
      <c r="J13" s="279"/>
      <c r="K13" s="279"/>
    </row>
    <row r="14" spans="2:13" ht="64.5" customHeight="1" x14ac:dyDescent="0.25">
      <c r="B14" s="271" t="s">
        <v>235</v>
      </c>
      <c r="C14" s="290" t="s">
        <v>313</v>
      </c>
      <c r="D14" s="290"/>
      <c r="E14" s="290"/>
      <c r="F14" s="290"/>
      <c r="G14" s="290"/>
      <c r="H14" s="290"/>
      <c r="I14" s="290"/>
      <c r="J14" s="285"/>
      <c r="K14" s="285"/>
      <c r="M14" s="270"/>
    </row>
    <row r="15" spans="2:13" ht="30.75" customHeight="1" x14ac:dyDescent="0.25">
      <c r="B15" s="271" t="s">
        <v>237</v>
      </c>
      <c r="C15" s="291" t="s">
        <v>294</v>
      </c>
      <c r="D15" s="291"/>
      <c r="E15" s="291"/>
      <c r="F15" s="291"/>
      <c r="G15" s="291"/>
      <c r="H15" s="291"/>
      <c r="I15" s="291"/>
      <c r="J15" s="292"/>
      <c r="K15" s="292"/>
      <c r="M15" s="270"/>
    </row>
    <row r="16" spans="2:13" ht="30.75" customHeight="1" x14ac:dyDescent="0.25">
      <c r="B16" s="271" t="s">
        <v>239</v>
      </c>
      <c r="C16" s="293" t="s">
        <v>314</v>
      </c>
      <c r="D16" s="293"/>
      <c r="E16" s="293"/>
      <c r="F16" s="293"/>
      <c r="G16" s="293"/>
      <c r="H16" s="293"/>
      <c r="I16" s="293"/>
      <c r="J16" s="294"/>
      <c r="K16" s="294"/>
      <c r="M16" s="270"/>
    </row>
    <row r="17" spans="2:13" ht="30.75" customHeight="1" x14ac:dyDescent="0.25">
      <c r="B17" s="271" t="s">
        <v>241</v>
      </c>
      <c r="C17" s="286" t="s">
        <v>315</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341" t="s">
        <v>316</v>
      </c>
      <c r="D19" s="341"/>
      <c r="E19" s="341"/>
      <c r="F19" s="293" t="s">
        <v>317</v>
      </c>
      <c r="G19" s="293"/>
      <c r="H19" s="293"/>
      <c r="I19" s="293"/>
      <c r="J19" s="294"/>
      <c r="K19" s="294"/>
      <c r="M19" s="270"/>
    </row>
    <row r="20" spans="2:13" ht="39.75" customHeight="1" x14ac:dyDescent="0.25">
      <c r="B20" s="271" t="s">
        <v>248</v>
      </c>
      <c r="C20" s="341" t="s">
        <v>318</v>
      </c>
      <c r="D20" s="341"/>
      <c r="E20" s="341"/>
      <c r="F20" s="288" t="s">
        <v>319</v>
      </c>
      <c r="G20" s="288"/>
      <c r="H20" s="288"/>
      <c r="I20" s="288"/>
      <c r="J20" s="279"/>
      <c r="K20" s="279"/>
      <c r="M20" s="270"/>
    </row>
    <row r="21" spans="2:13" ht="82.5" customHeight="1" x14ac:dyDescent="0.25">
      <c r="B21" s="271" t="s">
        <v>251</v>
      </c>
      <c r="C21" s="276" t="s">
        <v>354</v>
      </c>
      <c r="D21" s="276"/>
      <c r="E21" s="276"/>
      <c r="F21" s="396" t="s">
        <v>353</v>
      </c>
      <c r="G21" s="396"/>
      <c r="H21" s="396"/>
      <c r="I21" s="396"/>
      <c r="J21" s="292"/>
      <c r="K21" s="292"/>
      <c r="M21" s="270"/>
    </row>
    <row r="22" spans="2:13" ht="23.25" customHeight="1" x14ac:dyDescent="0.25">
      <c r="B22" s="271" t="s">
        <v>254</v>
      </c>
      <c r="C22" s="301">
        <v>45292</v>
      </c>
      <c r="D22" s="301"/>
      <c r="E22" s="301"/>
      <c r="F22" s="277" t="s">
        <v>255</v>
      </c>
      <c r="G22" s="302">
        <v>3</v>
      </c>
      <c r="H22" s="277" t="s">
        <v>256</v>
      </c>
      <c r="I22" s="369">
        <v>3</v>
      </c>
      <c r="J22" s="304"/>
      <c r="K22" s="304"/>
    </row>
    <row r="23" spans="2:13" ht="27" customHeight="1" x14ac:dyDescent="0.25">
      <c r="B23" s="271" t="s">
        <v>257</v>
      </c>
      <c r="C23" s="301">
        <v>45443</v>
      </c>
      <c r="D23" s="301"/>
      <c r="E23" s="301"/>
      <c r="F23" s="277" t="s">
        <v>258</v>
      </c>
      <c r="G23" s="305">
        <v>3</v>
      </c>
      <c r="H23" s="305"/>
      <c r="I23" s="305"/>
      <c r="J23" s="306"/>
      <c r="K23" s="306"/>
    </row>
    <row r="24" spans="2:13" ht="30.75" customHeight="1" x14ac:dyDescent="0.25">
      <c r="B24" s="307" t="s">
        <v>259</v>
      </c>
      <c r="C24" s="308" t="s">
        <v>112</v>
      </c>
      <c r="D24" s="308"/>
      <c r="E24" s="308"/>
      <c r="F24" s="309" t="s">
        <v>260</v>
      </c>
      <c r="G24" s="293" t="s">
        <v>261</v>
      </c>
      <c r="H24" s="293"/>
      <c r="I24" s="293"/>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84">
        <v>3</v>
      </c>
      <c r="D27" s="385">
        <v>3</v>
      </c>
      <c r="E27" s="120">
        <f t="shared" ref="E27:E38" si="0">IF(OR(C27=0,C27=""),0,D27/C27)</f>
        <v>1</v>
      </c>
      <c r="F27" s="397">
        <v>3</v>
      </c>
      <c r="G27" s="375">
        <v>3</v>
      </c>
      <c r="H27" s="320">
        <f>IF(D27="","",(D27*100%)/$G$23)</f>
        <v>1</v>
      </c>
      <c r="I27" s="321">
        <v>3</v>
      </c>
      <c r="J27" s="398"/>
      <c r="K27" s="323"/>
    </row>
    <row r="28" spans="2:13" ht="19.5" customHeight="1" x14ac:dyDescent="0.25">
      <c r="B28" s="315" t="s">
        <v>152</v>
      </c>
      <c r="C28" s="384">
        <v>3</v>
      </c>
      <c r="D28" s="385">
        <v>3</v>
      </c>
      <c r="E28" s="120">
        <f t="shared" si="0"/>
        <v>1</v>
      </c>
      <c r="F28" s="397"/>
      <c r="G28" s="375"/>
      <c r="H28" s="320">
        <f>IF(D28="","",(D28*100%)/$G$23)</f>
        <v>1</v>
      </c>
      <c r="I28" s="321"/>
      <c r="J28" s="398"/>
      <c r="K28" s="323"/>
    </row>
    <row r="29" spans="2:13" ht="19.5" customHeight="1" x14ac:dyDescent="0.25">
      <c r="B29" s="315" t="s">
        <v>153</v>
      </c>
      <c r="C29" s="384">
        <v>3</v>
      </c>
      <c r="D29" s="385">
        <v>3</v>
      </c>
      <c r="E29" s="120">
        <f t="shared" si="0"/>
        <v>1</v>
      </c>
      <c r="F29" s="397"/>
      <c r="G29" s="375"/>
      <c r="H29" s="320">
        <f>+E29</f>
        <v>1</v>
      </c>
      <c r="I29" s="321"/>
      <c r="J29" s="399"/>
      <c r="K29" s="323"/>
    </row>
    <row r="30" spans="2:13" ht="19.5" customHeight="1" x14ac:dyDescent="0.25">
      <c r="B30" s="315" t="s">
        <v>154</v>
      </c>
      <c r="C30" s="384">
        <v>3</v>
      </c>
      <c r="D30" s="385">
        <v>3</v>
      </c>
      <c r="E30" s="120">
        <f t="shared" si="0"/>
        <v>1</v>
      </c>
      <c r="F30" s="397"/>
      <c r="G30" s="375"/>
      <c r="H30" s="320">
        <f t="shared" ref="H30" si="1">+E30</f>
        <v>1</v>
      </c>
      <c r="I30" s="321"/>
      <c r="J30" s="399"/>
      <c r="K30" s="323"/>
    </row>
    <row r="31" spans="2:13" ht="19.5" customHeight="1" x14ac:dyDescent="0.25">
      <c r="B31" s="315" t="s">
        <v>155</v>
      </c>
      <c r="C31" s="384">
        <v>3</v>
      </c>
      <c r="D31" s="385">
        <v>3</v>
      </c>
      <c r="E31" s="120">
        <f t="shared" si="0"/>
        <v>1</v>
      </c>
      <c r="F31" s="397"/>
      <c r="G31" s="375"/>
      <c r="H31" s="320">
        <f>+E31</f>
        <v>1</v>
      </c>
      <c r="I31" s="321"/>
      <c r="J31" s="399"/>
      <c r="K31" s="323"/>
    </row>
    <row r="32" spans="2:13" ht="19.5" customHeight="1" x14ac:dyDescent="0.25">
      <c r="B32" s="315" t="s">
        <v>156</v>
      </c>
      <c r="C32" s="384">
        <v>0</v>
      </c>
      <c r="D32" s="385">
        <v>0</v>
      </c>
      <c r="E32" s="120">
        <f t="shared" si="0"/>
        <v>0</v>
      </c>
      <c r="F32" s="397"/>
      <c r="G32" s="375"/>
      <c r="H32" s="320">
        <f>IF(D32="","",(D32*100%)/$G$23)</f>
        <v>0</v>
      </c>
      <c r="I32" s="321"/>
      <c r="J32" s="399"/>
      <c r="K32" s="323"/>
    </row>
    <row r="33" spans="2:11" ht="19.5" customHeight="1" x14ac:dyDescent="0.25">
      <c r="B33" s="315" t="s">
        <v>157</v>
      </c>
      <c r="C33" s="384">
        <v>0</v>
      </c>
      <c r="D33" s="385">
        <v>0</v>
      </c>
      <c r="E33" s="120">
        <f t="shared" si="0"/>
        <v>0</v>
      </c>
      <c r="F33" s="397"/>
      <c r="G33" s="375"/>
      <c r="H33" s="320">
        <f t="shared" ref="H33:H38" si="2">IF(D33="","",(D33*100%)/$G$23)</f>
        <v>0</v>
      </c>
      <c r="I33" s="321"/>
      <c r="J33" s="399"/>
      <c r="K33" s="323"/>
    </row>
    <row r="34" spans="2:11" ht="19.5" customHeight="1" x14ac:dyDescent="0.25">
      <c r="B34" s="315" t="s">
        <v>158</v>
      </c>
      <c r="C34" s="384">
        <v>0</v>
      </c>
      <c r="D34" s="385">
        <v>0</v>
      </c>
      <c r="E34" s="120">
        <f t="shared" si="0"/>
        <v>0</v>
      </c>
      <c r="F34" s="397"/>
      <c r="G34" s="375"/>
      <c r="H34" s="320">
        <f t="shared" si="2"/>
        <v>0</v>
      </c>
      <c r="I34" s="321"/>
      <c r="J34" s="399"/>
      <c r="K34" s="323"/>
    </row>
    <row r="35" spans="2:11" ht="19.5" customHeight="1" x14ac:dyDescent="0.25">
      <c r="B35" s="315" t="s">
        <v>159</v>
      </c>
      <c r="C35" s="384">
        <v>0</v>
      </c>
      <c r="D35" s="385">
        <v>0</v>
      </c>
      <c r="E35" s="120">
        <f t="shared" si="0"/>
        <v>0</v>
      </c>
      <c r="F35" s="397"/>
      <c r="G35" s="375"/>
      <c r="H35" s="320">
        <f t="shared" si="2"/>
        <v>0</v>
      </c>
      <c r="I35" s="321"/>
      <c r="J35" s="399"/>
      <c r="K35" s="323"/>
    </row>
    <row r="36" spans="2:11" ht="19.5" customHeight="1" x14ac:dyDescent="0.25">
      <c r="B36" s="315" t="s">
        <v>160</v>
      </c>
      <c r="C36" s="384">
        <v>0</v>
      </c>
      <c r="D36" s="389">
        <v>0</v>
      </c>
      <c r="E36" s="120">
        <f t="shared" si="0"/>
        <v>0</v>
      </c>
      <c r="F36" s="397"/>
      <c r="G36" s="375"/>
      <c r="H36" s="320">
        <f t="shared" si="2"/>
        <v>0</v>
      </c>
      <c r="I36" s="321"/>
      <c r="J36" s="399"/>
      <c r="K36" s="323"/>
    </row>
    <row r="37" spans="2:11" ht="19.5" customHeight="1" x14ac:dyDescent="0.25">
      <c r="B37" s="315" t="s">
        <v>161</v>
      </c>
      <c r="C37" s="384">
        <v>0</v>
      </c>
      <c r="D37" s="385">
        <v>0</v>
      </c>
      <c r="E37" s="120">
        <f t="shared" si="0"/>
        <v>0</v>
      </c>
      <c r="F37" s="397"/>
      <c r="G37" s="375"/>
      <c r="H37" s="320">
        <f t="shared" si="2"/>
        <v>0</v>
      </c>
      <c r="I37" s="321"/>
      <c r="J37" s="399"/>
      <c r="K37" s="323"/>
    </row>
    <row r="38" spans="2:11" ht="19.5" customHeight="1" x14ac:dyDescent="0.25">
      <c r="B38" s="315" t="s">
        <v>162</v>
      </c>
      <c r="C38" s="384">
        <v>0</v>
      </c>
      <c r="D38" s="385">
        <v>0</v>
      </c>
      <c r="E38" s="120">
        <f t="shared" si="0"/>
        <v>0</v>
      </c>
      <c r="F38" s="397"/>
      <c r="G38" s="375"/>
      <c r="H38" s="320">
        <f t="shared" si="2"/>
        <v>0</v>
      </c>
      <c r="I38" s="321"/>
      <c r="J38" s="323"/>
      <c r="K38" s="323"/>
    </row>
    <row r="39" spans="2:11" ht="106.5" customHeight="1" x14ac:dyDescent="0.25">
      <c r="B39" s="325" t="s">
        <v>270</v>
      </c>
      <c r="C39" s="329" t="s">
        <v>382</v>
      </c>
      <c r="D39" s="329"/>
      <c r="E39" s="329"/>
      <c r="F39" s="329"/>
      <c r="G39" s="329"/>
      <c r="H39" s="329"/>
      <c r="I39" s="329"/>
      <c r="J39" s="264"/>
      <c r="K39" s="328"/>
    </row>
    <row r="40" spans="2:11" ht="37.35" customHeight="1" x14ac:dyDescent="0.25">
      <c r="B40" s="327"/>
      <c r="C40" s="327"/>
      <c r="D40" s="327"/>
      <c r="E40" s="327"/>
      <c r="F40" s="327"/>
      <c r="G40" s="327"/>
      <c r="H40" s="327"/>
      <c r="I40" s="327"/>
      <c r="J40" s="264"/>
      <c r="K40" s="269"/>
    </row>
    <row r="41" spans="2:11" ht="37.35" customHeight="1" x14ac:dyDescent="0.25">
      <c r="B41" s="327"/>
      <c r="C41" s="327"/>
      <c r="D41" s="327"/>
      <c r="E41" s="327"/>
      <c r="F41" s="327"/>
      <c r="G41" s="327"/>
      <c r="H41" s="327"/>
      <c r="I41" s="327"/>
      <c r="J41" s="264"/>
      <c r="K41" s="328"/>
    </row>
    <row r="42" spans="2:11" ht="37.35" customHeight="1" x14ac:dyDescent="0.25">
      <c r="B42" s="327"/>
      <c r="C42" s="327"/>
      <c r="D42" s="327"/>
      <c r="E42" s="327"/>
      <c r="F42" s="327"/>
      <c r="G42" s="327"/>
      <c r="H42" s="327"/>
      <c r="I42" s="327"/>
      <c r="J42" s="264"/>
      <c r="K42" s="328"/>
    </row>
    <row r="43" spans="2:11" ht="37.35" customHeight="1" x14ac:dyDescent="0.25">
      <c r="B43" s="327"/>
      <c r="C43" s="327"/>
      <c r="D43" s="327"/>
      <c r="E43" s="327"/>
      <c r="F43" s="327"/>
      <c r="G43" s="327"/>
      <c r="H43" s="327"/>
      <c r="I43" s="327"/>
      <c r="J43" s="264"/>
      <c r="K43" s="328"/>
    </row>
    <row r="44" spans="2:11" ht="37.35" customHeight="1" x14ac:dyDescent="0.25">
      <c r="B44" s="327"/>
      <c r="C44" s="327"/>
      <c r="D44" s="327"/>
      <c r="E44" s="327"/>
      <c r="F44" s="327"/>
      <c r="G44" s="327"/>
      <c r="H44" s="327"/>
      <c r="I44" s="327"/>
      <c r="J44" s="264"/>
      <c r="K44" s="267"/>
    </row>
    <row r="45" spans="2:11" ht="72.75" customHeight="1" x14ac:dyDescent="0.25">
      <c r="B45" s="271" t="s">
        <v>271</v>
      </c>
      <c r="C45" s="329" t="s">
        <v>383</v>
      </c>
      <c r="D45" s="329"/>
      <c r="E45" s="329"/>
      <c r="F45" s="329"/>
      <c r="G45" s="329"/>
      <c r="H45" s="329"/>
      <c r="I45" s="329"/>
      <c r="J45" s="264"/>
      <c r="K45" s="334"/>
    </row>
    <row r="46" spans="2:11" ht="32.25" customHeight="1" x14ac:dyDescent="0.25">
      <c r="B46" s="271" t="s">
        <v>272</v>
      </c>
      <c r="C46" s="329" t="s">
        <v>273</v>
      </c>
      <c r="D46" s="329"/>
      <c r="E46" s="329"/>
      <c r="F46" s="329"/>
      <c r="G46" s="329"/>
      <c r="H46" s="329"/>
      <c r="I46" s="329"/>
      <c r="J46" s="334"/>
      <c r="K46" s="334"/>
    </row>
    <row r="47" spans="2:11" ht="66" customHeight="1" x14ac:dyDescent="0.25">
      <c r="B47" s="325" t="s">
        <v>274</v>
      </c>
      <c r="C47" s="274" t="s">
        <v>368</v>
      </c>
      <c r="D47" s="274"/>
      <c r="E47" s="274"/>
      <c r="F47" s="274"/>
      <c r="G47" s="274"/>
      <c r="H47" s="274"/>
      <c r="I47" s="274"/>
      <c r="J47" s="334"/>
      <c r="K47" s="334"/>
    </row>
    <row r="48" spans="2:11" ht="22.5" customHeight="1" x14ac:dyDescent="0.25">
      <c r="B48" s="310" t="s">
        <v>275</v>
      </c>
      <c r="C48" s="310"/>
      <c r="D48" s="310"/>
      <c r="E48" s="310"/>
      <c r="F48" s="310"/>
      <c r="G48" s="310"/>
      <c r="H48" s="310"/>
      <c r="I48" s="310"/>
      <c r="J48" s="334"/>
      <c r="K48" s="334"/>
    </row>
    <row r="49" spans="2:11" ht="22.5" customHeight="1" x14ac:dyDescent="0.25">
      <c r="B49" s="296" t="s">
        <v>276</v>
      </c>
      <c r="C49" s="312" t="s">
        <v>277</v>
      </c>
      <c r="D49" s="273" t="s">
        <v>278</v>
      </c>
      <c r="E49" s="273"/>
      <c r="F49" s="273"/>
      <c r="G49" s="338" t="s">
        <v>279</v>
      </c>
      <c r="H49" s="338"/>
      <c r="I49" s="338"/>
      <c r="J49" s="339"/>
      <c r="K49" s="339"/>
    </row>
    <row r="50" spans="2:11" ht="66" customHeight="1" x14ac:dyDescent="0.25">
      <c r="B50" s="296"/>
      <c r="C50" s="340" t="s">
        <v>280</v>
      </c>
      <c r="D50" s="341" t="s">
        <v>280</v>
      </c>
      <c r="E50" s="341"/>
      <c r="F50" s="341"/>
      <c r="G50" s="341" t="s">
        <v>280</v>
      </c>
      <c r="H50" s="341"/>
      <c r="I50" s="293"/>
      <c r="J50" s="400"/>
      <c r="K50" s="401"/>
    </row>
    <row r="51" spans="2:11" ht="32.25" customHeight="1" x14ac:dyDescent="0.25">
      <c r="B51" s="342" t="s">
        <v>281</v>
      </c>
      <c r="C51" s="343" t="s">
        <v>370</v>
      </c>
      <c r="D51" s="343"/>
      <c r="E51" s="343"/>
      <c r="F51" s="343"/>
      <c r="G51" s="343"/>
      <c r="H51" s="343"/>
      <c r="I51" s="343"/>
      <c r="J51" s="393"/>
      <c r="K51" s="378"/>
    </row>
    <row r="52" spans="2:11" ht="28.5" customHeight="1" x14ac:dyDescent="0.25">
      <c r="B52" s="346" t="s">
        <v>282</v>
      </c>
      <c r="C52" s="343" t="s">
        <v>371</v>
      </c>
      <c r="D52" s="343"/>
      <c r="E52" s="343"/>
      <c r="F52" s="343"/>
      <c r="G52" s="343"/>
      <c r="H52" s="343"/>
      <c r="I52" s="343"/>
      <c r="J52" s="393"/>
      <c r="K52" s="378"/>
    </row>
    <row r="53" spans="2:11" ht="30" customHeight="1" x14ac:dyDescent="0.25">
      <c r="B53" s="325" t="s">
        <v>283</v>
      </c>
      <c r="C53" s="347" t="s">
        <v>372</v>
      </c>
      <c r="D53" s="347"/>
      <c r="E53" s="347"/>
      <c r="F53" s="347"/>
      <c r="G53" s="347"/>
      <c r="H53" s="347"/>
      <c r="I53" s="347"/>
      <c r="J53" s="393"/>
      <c r="K53" s="378"/>
    </row>
    <row r="54" spans="2:11" ht="36.75" customHeight="1" x14ac:dyDescent="0.25">
      <c r="B54" s="348" t="s">
        <v>284</v>
      </c>
      <c r="C54" s="349" t="s">
        <v>280</v>
      </c>
      <c r="D54" s="349"/>
      <c r="E54" s="349"/>
      <c r="F54" s="349"/>
      <c r="G54" s="349"/>
      <c r="H54" s="349"/>
      <c r="I54" s="349"/>
      <c r="J54" s="394" t="s">
        <v>280</v>
      </c>
      <c r="K54" s="395"/>
    </row>
    <row r="55" spans="2:11" x14ac:dyDescent="0.25">
      <c r="B55" s="352"/>
      <c r="C55" s="353"/>
      <c r="D55" s="353"/>
      <c r="E55" s="354"/>
      <c r="F55" s="354"/>
      <c r="G55" s="355"/>
      <c r="H55" s="356"/>
      <c r="I55" s="353"/>
      <c r="J55" s="357"/>
      <c r="K55" s="357"/>
    </row>
    <row r="56" spans="2:11" x14ac:dyDescent="0.25">
      <c r="B56" s="352"/>
      <c r="C56" s="353"/>
      <c r="D56" s="353"/>
      <c r="E56" s="354"/>
      <c r="F56" s="354"/>
      <c r="G56" s="355"/>
      <c r="H56" s="356"/>
      <c r="I56" s="353"/>
      <c r="J56" s="357"/>
      <c r="K56" s="357"/>
    </row>
    <row r="57" spans="2:11" x14ac:dyDescent="0.25">
      <c r="B57" s="352"/>
      <c r="C57" s="353"/>
      <c r="D57" s="353"/>
      <c r="E57" s="354"/>
      <c r="F57" s="354"/>
      <c r="G57" s="355"/>
      <c r="H57" s="356"/>
      <c r="I57" s="353"/>
      <c r="J57" s="357"/>
      <c r="K57" s="357"/>
    </row>
    <row r="58" spans="2:11" x14ac:dyDescent="0.25">
      <c r="B58" s="352"/>
      <c r="C58" s="353"/>
      <c r="D58" s="353"/>
      <c r="E58" s="354"/>
      <c r="F58" s="354"/>
      <c r="G58" s="355"/>
      <c r="H58" s="356"/>
      <c r="I58" s="353"/>
      <c r="J58" s="357"/>
      <c r="K58" s="357"/>
    </row>
    <row r="59" spans="2:11" hidden="1" x14ac:dyDescent="0.25">
      <c r="B59" s="352"/>
      <c r="C59" s="353"/>
      <c r="D59" s="353"/>
      <c r="E59" s="354"/>
      <c r="F59" s="354"/>
      <c r="G59" s="355"/>
      <c r="H59" s="356"/>
      <c r="I59" s="353"/>
      <c r="J59" s="357"/>
      <c r="K59" s="357"/>
    </row>
    <row r="60" spans="2:11" ht="25.5" hidden="1" customHeight="1" x14ac:dyDescent="0.25">
      <c r="B60" s="352"/>
      <c r="C60" s="353"/>
      <c r="D60" s="353"/>
      <c r="E60" s="354"/>
      <c r="F60" s="354"/>
      <c r="G60" s="355"/>
      <c r="H60" s="356"/>
      <c r="I60" s="353"/>
      <c r="J60" s="357"/>
      <c r="K60" s="357"/>
    </row>
  </sheetData>
  <sheetProtection algorithmName="SHA-512" hashValue="S6BMbrb1DZXJu46SP+jLrLVUa1de+DhM+Yi9Aq/lPtlWyy+pv7oVtwGoivGSNplEl02qIQfd+FGkBckULmhpzA==" saltValue="Px6ixOKiVP1dKTXrse7KjQ=="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5">
    <dataValidation type="list" allowBlank="1" showInputMessage="1" showErrorMessage="1" sqref="C7 I7" xr:uid="{00000000-0002-0000-0B00-000000000000}">
      <formula1>$M$11:$M$12</formula1>
      <formula2>0</formula2>
    </dataValidation>
    <dataValidation type="list" allowBlank="1" showInputMessage="1" showErrorMessage="1" sqref="H13:I13" xr:uid="{00000000-0002-0000-0B00-000001000000}">
      <formula1>$M$5:$M$8</formula1>
      <formula2>0</formula2>
    </dataValidation>
    <dataValidation type="list" showDropDown="1" showInputMessage="1" showErrorMessage="1" sqref="K12" xr:uid="{00000000-0002-0000-0B00-000002000000}">
      <formula1>N17:N19</formula1>
      <formula2>0</formula2>
    </dataValidation>
    <dataValidation type="list" allowBlank="1" showInputMessage="1" showErrorMessage="1" sqref="C9:F9 J10:K10 H12 C24:E24" xr:uid="{00000000-0002-0000-0B00-000003000000}">
      <formula1>#REF!</formula1>
      <formula2>0</formula2>
    </dataValidation>
    <dataValidation type="list" allowBlank="1" showInputMessage="1" showErrorMessage="1" sqref="I12" xr:uid="{00000000-0002-0000-0B00-000004000000}">
      <formula1>M17:M19</formula1>
      <formula2>0</formula2>
    </dataValidation>
  </dataValidations>
  <pageMargins left="0.7" right="0.7" top="0.75" bottom="0.75" header="0.51180555555555496" footer="0.51180555555555496"/>
  <pageSetup firstPageNumber="0" orientation="portrait" horizontalDpi="300" verticalDpi="300"/>
  <ignoredErrors>
    <ignoredError sqref="H32" unlockedFormula="1"/>
  </ignoredErrors>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6D9F1"/>
  </sheetPr>
  <dimension ref="A1:AMJ60"/>
  <sheetViews>
    <sheetView zoomScale="80" zoomScaleNormal="80" workbookViewId="0">
      <selection activeCell="C39" sqref="C39:I39"/>
    </sheetView>
  </sheetViews>
  <sheetFormatPr baseColWidth="10" defaultColWidth="0" defaultRowHeight="15" zeroHeight="1" x14ac:dyDescent="0.25"/>
  <cols>
    <col min="1" max="1" width="1" style="360" customWidth="1"/>
    <col min="2" max="2" width="25.42578125" style="380" customWidth="1"/>
    <col min="3" max="3" width="14.42578125" style="360" customWidth="1"/>
    <col min="4" max="4" width="20.140625" style="360" customWidth="1"/>
    <col min="5" max="5" width="16.42578125" style="360" customWidth="1"/>
    <col min="6" max="6" width="25" style="360" customWidth="1"/>
    <col min="7" max="7" width="22" style="381" customWidth="1"/>
    <col min="8" max="8" width="20.42578125" style="360" customWidth="1"/>
    <col min="9" max="11" width="22.42578125" style="360" customWidth="1"/>
    <col min="12" max="24" width="9.140625" style="362" hidden="1" customWidth="1"/>
    <col min="25" max="1024" width="9.140625" style="360" hidden="1" customWidth="1"/>
    <col min="1025" max="16384" width="9.140625" style="264" hidden="1"/>
  </cols>
  <sheetData>
    <row r="1" spans="2:14" ht="37.5" customHeight="1" x14ac:dyDescent="0.25">
      <c r="B1" s="361"/>
      <c r="C1" s="260" t="s">
        <v>1</v>
      </c>
      <c r="D1" s="260"/>
      <c r="E1" s="260"/>
      <c r="F1" s="260"/>
      <c r="G1" s="260"/>
      <c r="H1" s="260"/>
      <c r="I1" s="261"/>
      <c r="J1" s="262"/>
      <c r="K1" s="262"/>
      <c r="M1" s="363" t="s">
        <v>61</v>
      </c>
    </row>
    <row r="2" spans="2:14" ht="37.5" customHeight="1" x14ac:dyDescent="0.25">
      <c r="B2" s="361"/>
      <c r="C2" s="265" t="s">
        <v>210</v>
      </c>
      <c r="D2" s="265"/>
      <c r="E2" s="265"/>
      <c r="F2" s="265"/>
      <c r="G2" s="265"/>
      <c r="H2" s="265"/>
      <c r="I2" s="261"/>
      <c r="J2" s="262"/>
      <c r="K2" s="262"/>
      <c r="M2" s="363" t="s">
        <v>62</v>
      </c>
    </row>
    <row r="3" spans="2:14" ht="37.5" customHeight="1" x14ac:dyDescent="0.25">
      <c r="B3" s="361"/>
      <c r="C3" s="265" t="s">
        <v>211</v>
      </c>
      <c r="D3" s="265"/>
      <c r="E3" s="265"/>
      <c r="F3" s="265" t="s">
        <v>212</v>
      </c>
      <c r="G3" s="265"/>
      <c r="H3" s="265"/>
      <c r="I3" s="261"/>
      <c r="J3" s="262"/>
      <c r="K3" s="262"/>
      <c r="M3" s="363"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4" t="s">
        <v>71</v>
      </c>
    </row>
    <row r="6" spans="2:14" ht="30.75" customHeight="1" x14ac:dyDescent="0.25">
      <c r="B6" s="271" t="s">
        <v>214</v>
      </c>
      <c r="C6" s="272">
        <v>6</v>
      </c>
      <c r="D6" s="273" t="s">
        <v>215</v>
      </c>
      <c r="E6" s="273"/>
      <c r="F6" s="274" t="s">
        <v>344</v>
      </c>
      <c r="G6" s="274"/>
      <c r="H6" s="274"/>
      <c r="I6" s="274"/>
      <c r="J6" s="292"/>
      <c r="K6" s="292"/>
      <c r="M6" s="363" t="s">
        <v>75</v>
      </c>
      <c r="N6" s="364" t="s">
        <v>76</v>
      </c>
    </row>
    <row r="7" spans="2:14" ht="30.75" customHeight="1" x14ac:dyDescent="0.25">
      <c r="B7" s="271" t="s">
        <v>217</v>
      </c>
      <c r="C7" s="272" t="s">
        <v>78</v>
      </c>
      <c r="D7" s="402" t="s">
        <v>218</v>
      </c>
      <c r="E7" s="402"/>
      <c r="F7" s="276" t="s">
        <v>219</v>
      </c>
      <c r="G7" s="276"/>
      <c r="H7" s="277" t="s">
        <v>220</v>
      </c>
      <c r="I7" s="278" t="s">
        <v>78</v>
      </c>
      <c r="J7" s="279"/>
      <c r="K7" s="279"/>
      <c r="M7" s="363" t="s">
        <v>82</v>
      </c>
      <c r="N7" s="364" t="s">
        <v>83</v>
      </c>
    </row>
    <row r="8" spans="2:14" ht="30.75" customHeight="1" x14ac:dyDescent="0.25">
      <c r="B8" s="271" t="s">
        <v>221</v>
      </c>
      <c r="C8" s="276" t="s">
        <v>222</v>
      </c>
      <c r="D8" s="276"/>
      <c r="E8" s="276"/>
      <c r="F8" s="276"/>
      <c r="G8" s="277" t="s">
        <v>223</v>
      </c>
      <c r="H8" s="280">
        <v>7555</v>
      </c>
      <c r="I8" s="280"/>
      <c r="J8" s="281"/>
      <c r="K8" s="281"/>
      <c r="M8" s="363" t="s">
        <v>87</v>
      </c>
      <c r="N8" s="364" t="s">
        <v>42</v>
      </c>
    </row>
    <row r="9" spans="2:14" ht="30.75" customHeight="1" x14ac:dyDescent="0.25">
      <c r="B9" s="271" t="s">
        <v>62</v>
      </c>
      <c r="C9" s="282" t="s">
        <v>82</v>
      </c>
      <c r="D9" s="282"/>
      <c r="E9" s="282"/>
      <c r="F9" s="282"/>
      <c r="G9" s="277" t="s">
        <v>224</v>
      </c>
      <c r="H9" s="283" t="s">
        <v>90</v>
      </c>
      <c r="I9" s="283"/>
      <c r="J9" s="284"/>
      <c r="K9" s="284"/>
      <c r="M9" s="365" t="s">
        <v>91</v>
      </c>
    </row>
    <row r="10" spans="2:14" ht="30.75" customHeight="1" x14ac:dyDescent="0.25">
      <c r="B10" s="271" t="s">
        <v>225</v>
      </c>
      <c r="C10" s="248" t="s">
        <v>226</v>
      </c>
      <c r="D10" s="248"/>
      <c r="E10" s="248"/>
      <c r="F10" s="248"/>
      <c r="G10" s="248"/>
      <c r="H10" s="248"/>
      <c r="I10" s="248"/>
      <c r="J10" s="285"/>
      <c r="K10" s="285"/>
      <c r="M10" s="365"/>
    </row>
    <row r="11" spans="2:14" ht="30.75" customHeight="1" x14ac:dyDescent="0.25">
      <c r="B11" s="271" t="s">
        <v>227</v>
      </c>
      <c r="C11" s="286" t="s">
        <v>228</v>
      </c>
      <c r="D11" s="286"/>
      <c r="E11" s="286"/>
      <c r="F11" s="286"/>
      <c r="G11" s="286"/>
      <c r="H11" s="286"/>
      <c r="I11" s="286"/>
      <c r="J11" s="279"/>
      <c r="K11" s="279"/>
      <c r="M11" s="365"/>
      <c r="N11" s="364" t="s">
        <v>96</v>
      </c>
    </row>
    <row r="12" spans="2:14" ht="30.75" customHeight="1" x14ac:dyDescent="0.25">
      <c r="B12" s="271" t="s">
        <v>229</v>
      </c>
      <c r="C12" s="366" t="s">
        <v>345</v>
      </c>
      <c r="D12" s="366"/>
      <c r="E12" s="366"/>
      <c r="F12" s="366"/>
      <c r="G12" s="277" t="s">
        <v>231</v>
      </c>
      <c r="H12" s="288" t="s">
        <v>100</v>
      </c>
      <c r="I12" s="288"/>
      <c r="J12" s="279"/>
      <c r="K12" s="279"/>
      <c r="M12" s="365" t="s">
        <v>101</v>
      </c>
      <c r="N12" s="364" t="s">
        <v>78</v>
      </c>
    </row>
    <row r="13" spans="2:14" ht="30.75" customHeight="1" x14ac:dyDescent="0.25">
      <c r="B13" s="271" t="s">
        <v>232</v>
      </c>
      <c r="C13" s="289" t="s">
        <v>364</v>
      </c>
      <c r="D13" s="289"/>
      <c r="E13" s="289"/>
      <c r="F13" s="289"/>
      <c r="G13" s="277" t="s">
        <v>234</v>
      </c>
      <c r="H13" s="286" t="s">
        <v>71</v>
      </c>
      <c r="I13" s="286"/>
      <c r="J13" s="279"/>
      <c r="K13" s="279"/>
      <c r="M13" s="365" t="s">
        <v>105</v>
      </c>
    </row>
    <row r="14" spans="2:14" ht="42.75" customHeight="1" x14ac:dyDescent="0.25">
      <c r="B14" s="271" t="s">
        <v>235</v>
      </c>
      <c r="C14" s="403" t="s">
        <v>346</v>
      </c>
      <c r="D14" s="403"/>
      <c r="E14" s="403"/>
      <c r="F14" s="403"/>
      <c r="G14" s="403"/>
      <c r="H14" s="403"/>
      <c r="I14" s="403"/>
      <c r="J14" s="285"/>
      <c r="K14" s="285"/>
      <c r="M14" s="365" t="s">
        <v>108</v>
      </c>
      <c r="N14" s="364"/>
    </row>
    <row r="15" spans="2:14" ht="30.75" customHeight="1" x14ac:dyDescent="0.25">
      <c r="B15" s="271" t="s">
        <v>237</v>
      </c>
      <c r="C15" s="291" t="s">
        <v>294</v>
      </c>
      <c r="D15" s="291"/>
      <c r="E15" s="291"/>
      <c r="F15" s="291"/>
      <c r="G15" s="291"/>
      <c r="H15" s="291"/>
      <c r="I15" s="291"/>
      <c r="J15" s="292"/>
      <c r="K15" s="292"/>
      <c r="M15" s="365" t="s">
        <v>112</v>
      </c>
      <c r="N15" s="364"/>
    </row>
    <row r="16" spans="2:14" ht="30.75" customHeight="1" x14ac:dyDescent="0.25">
      <c r="B16" s="271" t="s">
        <v>239</v>
      </c>
      <c r="C16" s="293" t="s">
        <v>347</v>
      </c>
      <c r="D16" s="293"/>
      <c r="E16" s="293"/>
      <c r="F16" s="293"/>
      <c r="G16" s="293"/>
      <c r="H16" s="293"/>
      <c r="I16" s="293"/>
      <c r="J16" s="294"/>
      <c r="K16" s="294"/>
      <c r="M16" s="365"/>
      <c r="N16" s="364"/>
    </row>
    <row r="17" spans="2:14" ht="30.75" customHeight="1" x14ac:dyDescent="0.25">
      <c r="B17" s="271" t="s">
        <v>241</v>
      </c>
      <c r="C17" s="286" t="s">
        <v>348</v>
      </c>
      <c r="D17" s="286"/>
      <c r="E17" s="286"/>
      <c r="F17" s="286"/>
      <c r="G17" s="286"/>
      <c r="H17" s="286"/>
      <c r="I17" s="286"/>
      <c r="J17" s="295"/>
      <c r="K17" s="295"/>
      <c r="M17" s="365" t="s">
        <v>100</v>
      </c>
      <c r="N17" s="364"/>
    </row>
    <row r="18" spans="2:14" ht="18" customHeight="1" x14ac:dyDescent="0.25">
      <c r="B18" s="296" t="s">
        <v>243</v>
      </c>
      <c r="C18" s="297" t="s">
        <v>244</v>
      </c>
      <c r="D18" s="297"/>
      <c r="E18" s="297"/>
      <c r="F18" s="298" t="s">
        <v>245</v>
      </c>
      <c r="G18" s="298"/>
      <c r="H18" s="298"/>
      <c r="I18" s="298"/>
      <c r="J18" s="299"/>
      <c r="K18" s="299"/>
      <c r="M18" s="365" t="s">
        <v>122</v>
      </c>
      <c r="N18" s="364"/>
    </row>
    <row r="19" spans="2:14" ht="39.75" customHeight="1" x14ac:dyDescent="0.25">
      <c r="B19" s="296"/>
      <c r="C19" s="341" t="s">
        <v>349</v>
      </c>
      <c r="D19" s="341"/>
      <c r="E19" s="341"/>
      <c r="F19" s="293" t="s">
        <v>350</v>
      </c>
      <c r="G19" s="293"/>
      <c r="H19" s="293"/>
      <c r="I19" s="293"/>
      <c r="J19" s="294"/>
      <c r="K19" s="294"/>
      <c r="M19" s="365" t="s">
        <v>126</v>
      </c>
      <c r="N19" s="364"/>
    </row>
    <row r="20" spans="2:14" ht="39.75" customHeight="1" x14ac:dyDescent="0.25">
      <c r="B20" s="271" t="s">
        <v>248</v>
      </c>
      <c r="C20" s="341" t="s">
        <v>351</v>
      </c>
      <c r="D20" s="341"/>
      <c r="E20" s="341"/>
      <c r="F20" s="288" t="s">
        <v>352</v>
      </c>
      <c r="G20" s="288"/>
      <c r="H20" s="288"/>
      <c r="I20" s="288"/>
      <c r="J20" s="279"/>
      <c r="K20" s="279"/>
      <c r="M20" s="365"/>
      <c r="N20" s="364"/>
    </row>
    <row r="21" spans="2:14" ht="81.75" customHeight="1" x14ac:dyDescent="0.25">
      <c r="B21" s="271" t="s">
        <v>251</v>
      </c>
      <c r="C21" s="276" t="s">
        <v>354</v>
      </c>
      <c r="D21" s="276"/>
      <c r="E21" s="276"/>
      <c r="F21" s="396" t="s">
        <v>353</v>
      </c>
      <c r="G21" s="396"/>
      <c r="H21" s="396"/>
      <c r="I21" s="396"/>
      <c r="J21" s="292"/>
      <c r="K21" s="292"/>
      <c r="M21" s="368"/>
      <c r="N21" s="364"/>
    </row>
    <row r="22" spans="2:14" ht="23.25" customHeight="1" x14ac:dyDescent="0.25">
      <c r="B22" s="271" t="s">
        <v>254</v>
      </c>
      <c r="C22" s="301">
        <v>45292</v>
      </c>
      <c r="D22" s="301"/>
      <c r="E22" s="301"/>
      <c r="F22" s="277" t="s">
        <v>255</v>
      </c>
      <c r="G22" s="302">
        <v>1</v>
      </c>
      <c r="H22" s="277" t="s">
        <v>256</v>
      </c>
      <c r="I22" s="369">
        <v>1</v>
      </c>
      <c r="J22" s="370"/>
      <c r="K22" s="370"/>
      <c r="M22" s="368"/>
    </row>
    <row r="23" spans="2:14" ht="27" customHeight="1" x14ac:dyDescent="0.25">
      <c r="B23" s="271" t="s">
        <v>257</v>
      </c>
      <c r="C23" s="301">
        <v>45443</v>
      </c>
      <c r="D23" s="301"/>
      <c r="E23" s="301"/>
      <c r="F23" s="277" t="s">
        <v>258</v>
      </c>
      <c r="G23" s="305">
        <v>1</v>
      </c>
      <c r="H23" s="305"/>
      <c r="I23" s="305"/>
      <c r="J23" s="371"/>
      <c r="K23" s="371"/>
      <c r="M23" s="368"/>
    </row>
    <row r="24" spans="2:14" ht="30.75" customHeight="1" x14ac:dyDescent="0.25">
      <c r="B24" s="307" t="s">
        <v>259</v>
      </c>
      <c r="C24" s="308" t="s">
        <v>112</v>
      </c>
      <c r="D24" s="308"/>
      <c r="E24" s="308"/>
      <c r="F24" s="372" t="s">
        <v>260</v>
      </c>
      <c r="G24" s="293" t="s">
        <v>261</v>
      </c>
      <c r="H24" s="293"/>
      <c r="I24" s="293"/>
      <c r="J24" s="299"/>
      <c r="K24" s="299"/>
      <c r="M24" s="368"/>
    </row>
    <row r="25" spans="2:14" ht="22.5" customHeight="1" x14ac:dyDescent="0.25">
      <c r="B25" s="310" t="s">
        <v>262</v>
      </c>
      <c r="C25" s="310"/>
      <c r="D25" s="310"/>
      <c r="E25" s="310"/>
      <c r="F25" s="310"/>
      <c r="G25" s="310"/>
      <c r="H25" s="310"/>
      <c r="I25" s="310"/>
      <c r="J25" s="269"/>
      <c r="K25" s="269"/>
      <c r="M25" s="368"/>
    </row>
    <row r="26" spans="2:14" ht="43.5" customHeight="1" x14ac:dyDescent="0.25">
      <c r="B26" s="311" t="s">
        <v>142</v>
      </c>
      <c r="C26" s="312" t="s">
        <v>263</v>
      </c>
      <c r="D26" s="312" t="s">
        <v>264</v>
      </c>
      <c r="E26" s="313" t="s">
        <v>265</v>
      </c>
      <c r="F26" s="312" t="s">
        <v>266</v>
      </c>
      <c r="G26" s="312" t="s">
        <v>267</v>
      </c>
      <c r="H26" s="313" t="s">
        <v>268</v>
      </c>
      <c r="I26" s="314" t="s">
        <v>269</v>
      </c>
      <c r="J26" s="294"/>
      <c r="K26" s="294"/>
      <c r="M26" s="368"/>
    </row>
    <row r="27" spans="2:14" ht="19.5" customHeight="1" x14ac:dyDescent="0.25">
      <c r="B27" s="315" t="s">
        <v>151</v>
      </c>
      <c r="C27" s="384">
        <v>1</v>
      </c>
      <c r="D27" s="404">
        <v>1</v>
      </c>
      <c r="E27" s="121">
        <f t="shared" ref="E27:E38" si="0">IF(OR(C27=0,C27=""),0,D27/C27)</f>
        <v>1</v>
      </c>
      <c r="F27" s="318">
        <v>1</v>
      </c>
      <c r="G27" s="375">
        <v>1</v>
      </c>
      <c r="H27" s="320">
        <f>IF(D27="","",(D27*100%)/$G$23)</f>
        <v>1</v>
      </c>
      <c r="I27" s="321">
        <v>1</v>
      </c>
      <c r="J27" s="398"/>
      <c r="K27" s="323"/>
      <c r="M27" s="368"/>
    </row>
    <row r="28" spans="2:14" ht="19.5" customHeight="1" x14ac:dyDescent="0.25">
      <c r="B28" s="315" t="s">
        <v>152</v>
      </c>
      <c r="C28" s="384">
        <v>1</v>
      </c>
      <c r="D28" s="404">
        <v>1</v>
      </c>
      <c r="E28" s="121">
        <f t="shared" si="0"/>
        <v>1</v>
      </c>
      <c r="F28" s="318"/>
      <c r="G28" s="375"/>
      <c r="H28" s="320">
        <f t="shared" ref="H28:H30" si="1">+IF(D28="","",((D28*100%)/$G$23))</f>
        <v>1</v>
      </c>
      <c r="I28" s="321"/>
      <c r="J28" s="399"/>
      <c r="K28" s="323"/>
      <c r="M28" s="368"/>
    </row>
    <row r="29" spans="2:14" ht="19.5" customHeight="1" x14ac:dyDescent="0.25">
      <c r="B29" s="315" t="s">
        <v>153</v>
      </c>
      <c r="C29" s="384">
        <v>1</v>
      </c>
      <c r="D29" s="404">
        <v>1</v>
      </c>
      <c r="E29" s="121">
        <f t="shared" si="0"/>
        <v>1</v>
      </c>
      <c r="F29" s="318"/>
      <c r="G29" s="375"/>
      <c r="H29" s="320">
        <f t="shared" si="1"/>
        <v>1</v>
      </c>
      <c r="I29" s="321"/>
      <c r="J29" s="399"/>
      <c r="K29" s="323"/>
      <c r="M29" s="368"/>
    </row>
    <row r="30" spans="2:14" ht="19.5" customHeight="1" x14ac:dyDescent="0.25">
      <c r="B30" s="315" t="s">
        <v>154</v>
      </c>
      <c r="C30" s="384">
        <v>1</v>
      </c>
      <c r="D30" s="404">
        <v>1</v>
      </c>
      <c r="E30" s="121">
        <f t="shared" si="0"/>
        <v>1</v>
      </c>
      <c r="F30" s="318"/>
      <c r="G30" s="375"/>
      <c r="H30" s="320">
        <f t="shared" si="1"/>
        <v>1</v>
      </c>
      <c r="I30" s="321"/>
      <c r="J30" s="399"/>
      <c r="K30" s="323"/>
    </row>
    <row r="31" spans="2:14" ht="19.5" customHeight="1" x14ac:dyDescent="0.25">
      <c r="B31" s="315" t="s">
        <v>155</v>
      </c>
      <c r="C31" s="384">
        <v>1</v>
      </c>
      <c r="D31" s="404">
        <v>1</v>
      </c>
      <c r="E31" s="121">
        <f t="shared" si="0"/>
        <v>1</v>
      </c>
      <c r="F31" s="318"/>
      <c r="G31" s="375"/>
      <c r="H31" s="320">
        <f>+IF(D31="","",((D31*100%)/$G$23))</f>
        <v>1</v>
      </c>
      <c r="I31" s="321"/>
      <c r="J31" s="399"/>
      <c r="K31" s="323"/>
    </row>
    <row r="32" spans="2:14" ht="19.5" customHeight="1" x14ac:dyDescent="0.25">
      <c r="B32" s="315" t="s">
        <v>156</v>
      </c>
      <c r="C32" s="384">
        <v>0</v>
      </c>
      <c r="D32" s="404">
        <v>0</v>
      </c>
      <c r="E32" s="121">
        <f t="shared" si="0"/>
        <v>0</v>
      </c>
      <c r="F32" s="318"/>
      <c r="G32" s="375"/>
      <c r="H32" s="320">
        <f>IF(D32="","",(D32*100%)/$G$23)</f>
        <v>0</v>
      </c>
      <c r="I32" s="321"/>
      <c r="J32" s="399"/>
      <c r="K32" s="323"/>
    </row>
    <row r="33" spans="2:11" ht="19.5" customHeight="1" x14ac:dyDescent="0.25">
      <c r="B33" s="315" t="s">
        <v>157</v>
      </c>
      <c r="C33" s="384">
        <v>0</v>
      </c>
      <c r="D33" s="404">
        <v>0</v>
      </c>
      <c r="E33" s="121">
        <f t="shared" si="0"/>
        <v>0</v>
      </c>
      <c r="F33" s="318"/>
      <c r="G33" s="375"/>
      <c r="H33" s="320">
        <f>IF(D33="","",(D33*100%)/$G$23)</f>
        <v>0</v>
      </c>
      <c r="I33" s="321"/>
      <c r="J33" s="399"/>
      <c r="K33" s="323"/>
    </row>
    <row r="34" spans="2:11" ht="19.5" customHeight="1" x14ac:dyDescent="0.25">
      <c r="B34" s="315" t="s">
        <v>158</v>
      </c>
      <c r="C34" s="384">
        <v>0</v>
      </c>
      <c r="D34" s="404">
        <v>0</v>
      </c>
      <c r="E34" s="121">
        <f t="shared" si="0"/>
        <v>0</v>
      </c>
      <c r="F34" s="318"/>
      <c r="G34" s="375"/>
      <c r="H34" s="320">
        <f t="shared" ref="H34:H38" si="2">IF(D34="","",(D34*100%)/$G$23)</f>
        <v>0</v>
      </c>
      <c r="I34" s="321"/>
      <c r="J34" s="399"/>
      <c r="K34" s="323"/>
    </row>
    <row r="35" spans="2:11" ht="19.5" customHeight="1" x14ac:dyDescent="0.25">
      <c r="B35" s="315" t="s">
        <v>159</v>
      </c>
      <c r="C35" s="384">
        <v>0</v>
      </c>
      <c r="D35" s="404">
        <v>0</v>
      </c>
      <c r="E35" s="121">
        <f t="shared" si="0"/>
        <v>0</v>
      </c>
      <c r="F35" s="318"/>
      <c r="G35" s="375"/>
      <c r="H35" s="320">
        <f t="shared" si="2"/>
        <v>0</v>
      </c>
      <c r="I35" s="321"/>
      <c r="J35" s="399"/>
      <c r="K35" s="323"/>
    </row>
    <row r="36" spans="2:11" ht="19.5" customHeight="1" x14ac:dyDescent="0.25">
      <c r="B36" s="315" t="s">
        <v>160</v>
      </c>
      <c r="C36" s="384">
        <v>0</v>
      </c>
      <c r="D36" s="404">
        <v>0</v>
      </c>
      <c r="E36" s="121">
        <f t="shared" si="0"/>
        <v>0</v>
      </c>
      <c r="F36" s="318"/>
      <c r="G36" s="375"/>
      <c r="H36" s="320">
        <f t="shared" si="2"/>
        <v>0</v>
      </c>
      <c r="I36" s="321"/>
      <c r="J36" s="399"/>
      <c r="K36" s="323"/>
    </row>
    <row r="37" spans="2:11" ht="19.5" customHeight="1" x14ac:dyDescent="0.25">
      <c r="B37" s="315" t="s">
        <v>161</v>
      </c>
      <c r="C37" s="384">
        <v>0</v>
      </c>
      <c r="D37" s="404">
        <v>0</v>
      </c>
      <c r="E37" s="121">
        <f t="shared" si="0"/>
        <v>0</v>
      </c>
      <c r="F37" s="318"/>
      <c r="G37" s="375"/>
      <c r="H37" s="320">
        <f t="shared" si="2"/>
        <v>0</v>
      </c>
      <c r="I37" s="321"/>
      <c r="J37" s="399"/>
      <c r="K37" s="323"/>
    </row>
    <row r="38" spans="2:11" ht="19.5" customHeight="1" x14ac:dyDescent="0.25">
      <c r="B38" s="315" t="s">
        <v>162</v>
      </c>
      <c r="C38" s="384">
        <v>0</v>
      </c>
      <c r="D38" s="404">
        <v>0</v>
      </c>
      <c r="E38" s="121">
        <f t="shared" si="0"/>
        <v>0</v>
      </c>
      <c r="F38" s="318"/>
      <c r="G38" s="375"/>
      <c r="H38" s="320">
        <f t="shared" si="2"/>
        <v>0</v>
      </c>
      <c r="I38" s="321"/>
      <c r="J38" s="323"/>
      <c r="K38" s="323"/>
    </row>
    <row r="39" spans="2:11" ht="89.25" customHeight="1" x14ac:dyDescent="0.25">
      <c r="B39" s="325" t="s">
        <v>270</v>
      </c>
      <c r="C39" s="329" t="s">
        <v>386</v>
      </c>
      <c r="D39" s="329"/>
      <c r="E39" s="329"/>
      <c r="F39" s="329"/>
      <c r="G39" s="329"/>
      <c r="H39" s="329"/>
      <c r="I39" s="329"/>
      <c r="J39" s="264"/>
      <c r="K39" s="328"/>
    </row>
    <row r="40" spans="2:11" ht="36.6" customHeight="1" x14ac:dyDescent="0.25">
      <c r="B40" s="327" t="s">
        <v>359</v>
      </c>
      <c r="C40" s="327"/>
      <c r="D40" s="327"/>
      <c r="E40" s="327"/>
      <c r="F40" s="327"/>
      <c r="G40" s="327"/>
      <c r="H40" s="327"/>
      <c r="I40" s="327"/>
      <c r="J40" s="264"/>
      <c r="K40" s="269"/>
    </row>
    <row r="41" spans="2:11" ht="36.6" customHeight="1" x14ac:dyDescent="0.25">
      <c r="B41" s="327"/>
      <c r="C41" s="327"/>
      <c r="D41" s="327"/>
      <c r="E41" s="327"/>
      <c r="F41" s="327"/>
      <c r="G41" s="327"/>
      <c r="H41" s="327"/>
      <c r="I41" s="327"/>
      <c r="J41" s="264"/>
      <c r="K41" s="328"/>
    </row>
    <row r="42" spans="2:11" ht="36.6" customHeight="1" x14ac:dyDescent="0.25">
      <c r="B42" s="327"/>
      <c r="C42" s="327"/>
      <c r="D42" s="327"/>
      <c r="E42" s="327"/>
      <c r="F42" s="327"/>
      <c r="G42" s="327"/>
      <c r="H42" s="327"/>
      <c r="I42" s="327"/>
      <c r="J42" s="264"/>
      <c r="K42" s="328"/>
    </row>
    <row r="43" spans="2:11" ht="36.6" customHeight="1" x14ac:dyDescent="0.25">
      <c r="B43" s="327"/>
      <c r="C43" s="327"/>
      <c r="D43" s="327"/>
      <c r="E43" s="327"/>
      <c r="F43" s="327"/>
      <c r="G43" s="327"/>
      <c r="H43" s="327"/>
      <c r="I43" s="327"/>
      <c r="J43" s="264"/>
      <c r="K43" s="328"/>
    </row>
    <row r="44" spans="2:11" ht="36.6" customHeight="1" x14ac:dyDescent="0.25">
      <c r="B44" s="327"/>
      <c r="C44" s="327"/>
      <c r="D44" s="327"/>
      <c r="E44" s="327"/>
      <c r="F44" s="327"/>
      <c r="G44" s="327"/>
      <c r="H44" s="327"/>
      <c r="I44" s="327"/>
      <c r="J44" s="264"/>
      <c r="K44" s="267"/>
    </row>
    <row r="45" spans="2:11" ht="73.5" customHeight="1" x14ac:dyDescent="0.25">
      <c r="B45" s="271" t="s">
        <v>271</v>
      </c>
      <c r="C45" s="329" t="s">
        <v>384</v>
      </c>
      <c r="D45" s="329"/>
      <c r="E45" s="329"/>
      <c r="F45" s="329"/>
      <c r="G45" s="329"/>
      <c r="H45" s="329"/>
      <c r="I45" s="329"/>
      <c r="J45" s="264"/>
      <c r="K45" s="334"/>
    </row>
    <row r="46" spans="2:11" ht="48.75" customHeight="1" x14ac:dyDescent="0.25">
      <c r="B46" s="271" t="s">
        <v>272</v>
      </c>
      <c r="C46" s="329" t="s">
        <v>273</v>
      </c>
      <c r="D46" s="329"/>
      <c r="E46" s="329"/>
      <c r="F46" s="329"/>
      <c r="G46" s="329"/>
      <c r="H46" s="329"/>
      <c r="I46" s="329"/>
      <c r="J46" s="334"/>
      <c r="K46" s="334"/>
    </row>
    <row r="47" spans="2:11" ht="66" customHeight="1" x14ac:dyDescent="0.25">
      <c r="B47" s="325" t="s">
        <v>274</v>
      </c>
      <c r="C47" s="274" t="s">
        <v>369</v>
      </c>
      <c r="D47" s="274"/>
      <c r="E47" s="274"/>
      <c r="F47" s="274"/>
      <c r="G47" s="274"/>
      <c r="H47" s="274"/>
      <c r="I47" s="274"/>
      <c r="J47" s="334"/>
      <c r="K47" s="334"/>
    </row>
    <row r="48" spans="2:11" ht="22.5" customHeight="1" x14ac:dyDescent="0.25">
      <c r="B48" s="310" t="s">
        <v>275</v>
      </c>
      <c r="C48" s="310"/>
      <c r="D48" s="310"/>
      <c r="E48" s="310"/>
      <c r="F48" s="310"/>
      <c r="G48" s="310"/>
      <c r="H48" s="310"/>
      <c r="I48" s="310"/>
      <c r="J48" s="334"/>
      <c r="K48" s="334"/>
    </row>
    <row r="49" spans="2:11" ht="22.5" customHeight="1" x14ac:dyDescent="0.25">
      <c r="B49" s="296" t="s">
        <v>276</v>
      </c>
      <c r="C49" s="312" t="s">
        <v>277</v>
      </c>
      <c r="D49" s="273" t="s">
        <v>278</v>
      </c>
      <c r="E49" s="273"/>
      <c r="F49" s="273"/>
      <c r="G49" s="338" t="s">
        <v>279</v>
      </c>
      <c r="H49" s="338"/>
      <c r="I49" s="338"/>
      <c r="J49" s="339"/>
      <c r="K49" s="339"/>
    </row>
    <row r="50" spans="2:11" ht="72.75" customHeight="1" x14ac:dyDescent="0.25">
      <c r="B50" s="296"/>
      <c r="C50" s="340" t="s">
        <v>280</v>
      </c>
      <c r="D50" s="341" t="s">
        <v>280</v>
      </c>
      <c r="E50" s="341"/>
      <c r="F50" s="341"/>
      <c r="G50" s="341" t="s">
        <v>280</v>
      </c>
      <c r="H50" s="341"/>
      <c r="I50" s="293"/>
      <c r="J50" s="339"/>
      <c r="K50" s="339"/>
    </row>
    <row r="51" spans="2:11" ht="32.25" customHeight="1" x14ac:dyDescent="0.25">
      <c r="B51" s="342" t="s">
        <v>281</v>
      </c>
      <c r="C51" s="343" t="s">
        <v>370</v>
      </c>
      <c r="D51" s="343"/>
      <c r="E51" s="343"/>
      <c r="F51" s="343"/>
      <c r="G51" s="343"/>
      <c r="H51" s="343"/>
      <c r="I51" s="343"/>
      <c r="J51" s="405"/>
      <c r="K51" s="406"/>
    </row>
    <row r="52" spans="2:11" ht="28.5" customHeight="1" x14ac:dyDescent="0.25">
      <c r="B52" s="346" t="s">
        <v>282</v>
      </c>
      <c r="C52" s="343" t="s">
        <v>371</v>
      </c>
      <c r="D52" s="343"/>
      <c r="E52" s="343"/>
      <c r="F52" s="343"/>
      <c r="G52" s="343"/>
      <c r="H52" s="343"/>
      <c r="I52" s="343"/>
      <c r="J52" s="344"/>
      <c r="K52" s="345"/>
    </row>
    <row r="53" spans="2:11" ht="30" customHeight="1" x14ac:dyDescent="0.25">
      <c r="B53" s="325" t="s">
        <v>283</v>
      </c>
      <c r="C53" s="347" t="s">
        <v>372</v>
      </c>
      <c r="D53" s="347"/>
      <c r="E53" s="347"/>
      <c r="F53" s="347"/>
      <c r="G53" s="347"/>
      <c r="H53" s="347"/>
      <c r="I53" s="347"/>
      <c r="J53" s="344"/>
      <c r="K53" s="345"/>
    </row>
    <row r="54" spans="2:11" ht="31.5" customHeight="1" x14ac:dyDescent="0.25">
      <c r="B54" s="348" t="s">
        <v>284</v>
      </c>
      <c r="C54" s="349" t="s">
        <v>280</v>
      </c>
      <c r="D54" s="349"/>
      <c r="E54" s="349"/>
      <c r="F54" s="349"/>
      <c r="G54" s="349"/>
      <c r="H54" s="349"/>
      <c r="I54" s="349"/>
      <c r="J54" s="344"/>
      <c r="K54" s="345"/>
    </row>
    <row r="55" spans="2:11" x14ac:dyDescent="0.25">
      <c r="B55" s="352"/>
      <c r="C55" s="353"/>
      <c r="D55" s="353"/>
      <c r="E55" s="379"/>
      <c r="F55" s="379"/>
      <c r="G55" s="355"/>
      <c r="H55" s="356"/>
      <c r="I55" s="353"/>
      <c r="J55" s="350" t="s">
        <v>280</v>
      </c>
      <c r="K55" s="351"/>
    </row>
    <row r="56" spans="2:11" x14ac:dyDescent="0.25">
      <c r="B56" s="352"/>
      <c r="C56" s="353"/>
      <c r="D56" s="353"/>
      <c r="E56" s="379"/>
      <c r="F56" s="379"/>
      <c r="G56" s="355"/>
      <c r="H56" s="356"/>
      <c r="I56" s="353"/>
      <c r="J56" s="357"/>
      <c r="K56" s="357"/>
    </row>
    <row r="57" spans="2:11" x14ac:dyDescent="0.25">
      <c r="B57" s="352"/>
      <c r="C57" s="353"/>
      <c r="D57" s="353"/>
      <c r="E57" s="379"/>
      <c r="F57" s="379"/>
      <c r="G57" s="355"/>
      <c r="H57" s="356"/>
      <c r="I57" s="353"/>
      <c r="J57" s="357"/>
      <c r="K57" s="357"/>
    </row>
    <row r="58" spans="2:11" x14ac:dyDescent="0.25">
      <c r="B58" s="352"/>
      <c r="C58" s="353"/>
      <c r="D58" s="353"/>
      <c r="E58" s="379"/>
      <c r="F58" s="379"/>
      <c r="G58" s="355"/>
      <c r="H58" s="356"/>
      <c r="I58" s="353"/>
      <c r="J58" s="357"/>
      <c r="K58" s="357"/>
    </row>
    <row r="59" spans="2:11" hidden="1" x14ac:dyDescent="0.25">
      <c r="B59" s="352"/>
      <c r="C59" s="353"/>
      <c r="D59" s="353"/>
      <c r="E59" s="379"/>
      <c r="F59" s="379"/>
      <c r="G59" s="355"/>
      <c r="H59" s="356"/>
      <c r="I59" s="353"/>
      <c r="J59" s="357"/>
      <c r="K59" s="357"/>
    </row>
    <row r="60" spans="2:11" ht="25.5" hidden="1" customHeight="1" x14ac:dyDescent="0.25">
      <c r="B60" s="352"/>
      <c r="C60" s="353"/>
      <c r="D60" s="353"/>
      <c r="E60" s="379"/>
      <c r="F60" s="379"/>
      <c r="G60" s="355"/>
      <c r="H60" s="356"/>
      <c r="I60" s="353"/>
      <c r="J60" s="357"/>
      <c r="K60" s="357"/>
    </row>
  </sheetData>
  <sheetProtection algorithmName="SHA-512" hashValue="qOOfRDlRCqeCTl4quaS5i/JBFHy7WMGPmp1J7NxaPQy6C7HLHQK37m/8y0ALtdPtrY15J0+WPW5I4DmRS+zy7A==" saltValue="e2Lvkc9P3/AFPtsj2SbNMQ==" spinCount="100000" sheet="1" objects="1" scenarios="1"/>
  <mergeCells count="64">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 ref="J51:K51"/>
    <mergeCell ref="J52:K52"/>
    <mergeCell ref="J53:K53"/>
    <mergeCell ref="J54:K54"/>
    <mergeCell ref="J55:K55"/>
  </mergeCells>
  <dataValidations count="7">
    <dataValidation type="list" allowBlank="1" showInputMessage="1" showErrorMessage="1" sqref="C7 I7" xr:uid="{00000000-0002-0000-0C00-000000000000}">
      <formula1>$N$11:$N$12</formula1>
      <formula2>0</formula2>
    </dataValidation>
    <dataValidation type="list" allowBlank="1" showInputMessage="1" showErrorMessage="1" sqref="H13:I13" xr:uid="{00000000-0002-0000-0C00-000001000000}">
      <formula1>$N$5:$N$8</formula1>
      <formula2>0</formula2>
    </dataValidation>
    <dataValidation type="list" allowBlank="1" showInputMessage="1" showErrorMessage="1" sqref="J10:K10" xr:uid="{00000000-0002-0000-0C00-000002000000}">
      <formula1>$M$21:$M$28</formula1>
      <formula2>0</formula2>
    </dataValidation>
    <dataValidation type="list" allowBlank="1" showInputMessage="1" showErrorMessage="1" sqref="C9:F9" xr:uid="{00000000-0002-0000-0C00-000003000000}">
      <formula1>$M$6:$M$9</formula1>
      <formula2>0</formula2>
    </dataValidation>
    <dataValidation type="list" allowBlank="1" showInputMessage="1" showErrorMessage="1" sqref="C24:E24" xr:uid="{00000000-0002-0000-0C00-000004000000}">
      <formula1>$M$12:$M$15</formula1>
      <formula2>0</formula2>
    </dataValidation>
    <dataValidation type="list" allowBlank="1" showInputMessage="1" showErrorMessage="1" sqref="H12:I12" xr:uid="{00000000-0002-0000-0C00-000005000000}">
      <formula1>M17:M19</formula1>
      <formula2>0</formula2>
    </dataValidation>
    <dataValidation type="list" showDropDown="1" showInputMessage="1" showErrorMessage="1" sqref="K12" xr:uid="{00000000-0002-0000-0C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46C0A"/>
  </sheetPr>
  <dimension ref="A1:AMJ68"/>
  <sheetViews>
    <sheetView topLeftCell="A37" zoomScale="65" zoomScaleNormal="65" workbookViewId="0">
      <selection activeCell="C51" sqref="C51"/>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231</v>
      </c>
      <c r="D9" s="198" t="s">
        <v>73</v>
      </c>
      <c r="E9" s="198"/>
      <c r="F9" s="199" t="s">
        <v>74</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4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90</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95</v>
      </c>
      <c r="D14" s="207"/>
      <c r="E14" s="207"/>
      <c r="F14" s="207"/>
      <c r="G14" s="207"/>
      <c r="H14" s="207"/>
      <c r="I14" s="207"/>
      <c r="J14" s="43"/>
      <c r="K14" s="43"/>
      <c r="M14" s="46"/>
      <c r="N14" s="34" t="s">
        <v>96</v>
      </c>
    </row>
    <row r="15" spans="2:14" ht="30.75" customHeight="1" x14ac:dyDescent="0.25">
      <c r="B15" s="38" t="s">
        <v>97</v>
      </c>
      <c r="C15" s="208" t="s">
        <v>98</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107</v>
      </c>
      <c r="D17" s="206"/>
      <c r="E17" s="206"/>
      <c r="F17" s="206"/>
      <c r="G17" s="206"/>
      <c r="H17" s="206"/>
      <c r="I17" s="206"/>
      <c r="J17" s="47"/>
      <c r="K17" s="47"/>
      <c r="M17" s="46" t="s">
        <v>108</v>
      </c>
      <c r="N17" s="34" t="s">
        <v>109</v>
      </c>
    </row>
    <row r="18" spans="2:14" ht="30.75" customHeight="1" x14ac:dyDescent="0.25">
      <c r="B18" s="38" t="s">
        <v>110</v>
      </c>
      <c r="C18" s="199" t="s">
        <v>111</v>
      </c>
      <c r="D18" s="199"/>
      <c r="E18" s="199"/>
      <c r="F18" s="199"/>
      <c r="G18" s="199"/>
      <c r="H18" s="199"/>
      <c r="I18" s="199"/>
      <c r="J18" s="48"/>
      <c r="K18" s="48"/>
      <c r="M18" s="46" t="s">
        <v>112</v>
      </c>
      <c r="N18" s="34" t="s">
        <v>113</v>
      </c>
    </row>
    <row r="19" spans="2:14" ht="30.75" customHeight="1" x14ac:dyDescent="0.25">
      <c r="B19" s="38" t="s">
        <v>114</v>
      </c>
      <c r="C19" s="199" t="s">
        <v>115</v>
      </c>
      <c r="D19" s="199"/>
      <c r="E19" s="199"/>
      <c r="F19" s="199"/>
      <c r="G19" s="199"/>
      <c r="H19" s="199"/>
      <c r="I19" s="199"/>
      <c r="J19" s="49"/>
      <c r="K19" s="49"/>
      <c r="M19" s="46"/>
      <c r="N19" s="34" t="s">
        <v>116</v>
      </c>
    </row>
    <row r="20" spans="2:14" ht="30.75" customHeight="1" x14ac:dyDescent="0.25">
      <c r="B20" s="38" t="s">
        <v>117</v>
      </c>
      <c r="C20" s="210" t="s">
        <v>52</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08" t="s">
        <v>124</v>
      </c>
      <c r="D22" s="208"/>
      <c r="E22" s="208"/>
      <c r="F22" s="199" t="s">
        <v>125</v>
      </c>
      <c r="G22" s="199"/>
      <c r="H22" s="199"/>
      <c r="I22" s="199"/>
      <c r="J22" s="49"/>
      <c r="K22" s="49"/>
      <c r="M22" s="46" t="s">
        <v>126</v>
      </c>
      <c r="N22" s="34" t="s">
        <v>127</v>
      </c>
    </row>
    <row r="23" spans="2:14" ht="39.75" customHeight="1" x14ac:dyDescent="0.25">
      <c r="B23" s="38" t="s">
        <v>128</v>
      </c>
      <c r="C23" s="214" t="s">
        <v>52</v>
      </c>
      <c r="D23" s="214"/>
      <c r="E23" s="214"/>
      <c r="F23" s="207" t="s">
        <v>52</v>
      </c>
      <c r="G23" s="207"/>
      <c r="H23" s="207"/>
      <c r="I23" s="207"/>
      <c r="J23" s="43"/>
      <c r="K23" s="43"/>
      <c r="M23" s="46"/>
      <c r="N23" s="34" t="s">
        <v>93</v>
      </c>
    </row>
    <row r="24" spans="2:14" ht="44.25" customHeight="1" x14ac:dyDescent="0.25">
      <c r="B24" s="38" t="s">
        <v>129</v>
      </c>
      <c r="C24" s="215" t="s">
        <v>130</v>
      </c>
      <c r="D24" s="215"/>
      <c r="E24" s="215"/>
      <c r="F24" s="199" t="s">
        <v>131</v>
      </c>
      <c r="G24" s="199"/>
      <c r="H24" s="199"/>
      <c r="I24" s="199"/>
      <c r="J24" s="48"/>
      <c r="K24" s="48"/>
      <c r="M24" s="52"/>
      <c r="N24" s="34" t="s">
        <v>132</v>
      </c>
    </row>
    <row r="25" spans="2:14" ht="29.25" customHeight="1" x14ac:dyDescent="0.25">
      <c r="B25" s="38" t="s">
        <v>133</v>
      </c>
      <c r="C25" s="216" t="s">
        <v>103</v>
      </c>
      <c r="D25" s="216"/>
      <c r="E25" s="216"/>
      <c r="F25" s="41" t="s">
        <v>134</v>
      </c>
      <c r="G25" s="217">
        <v>0.3</v>
      </c>
      <c r="H25" s="217"/>
      <c r="I25" s="217"/>
      <c r="J25" s="53"/>
      <c r="K25" s="53"/>
      <c r="M25" s="52"/>
    </row>
    <row r="26" spans="2:14" ht="27" customHeight="1" x14ac:dyDescent="0.25">
      <c r="B26" s="38" t="s">
        <v>135</v>
      </c>
      <c r="C26" s="208" t="s">
        <v>136</v>
      </c>
      <c r="D26" s="208"/>
      <c r="E26" s="208"/>
      <c r="F26" s="41" t="s">
        <v>137</v>
      </c>
      <c r="G26" s="218">
        <v>0.3</v>
      </c>
      <c r="H26" s="218"/>
      <c r="I26" s="218"/>
      <c r="J26" s="54"/>
      <c r="K26" s="54"/>
      <c r="M26" s="52"/>
    </row>
    <row r="27" spans="2:14" ht="47.25" customHeight="1" x14ac:dyDescent="0.25">
      <c r="B27" s="55" t="s">
        <v>138</v>
      </c>
      <c r="C27" s="219" t="s">
        <v>108</v>
      </c>
      <c r="D27" s="219"/>
      <c r="E27" s="219"/>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62">
        <v>0</v>
      </c>
      <c r="D30" s="63">
        <f>+C30</f>
        <v>0</v>
      </c>
      <c r="E30" s="62">
        <v>0</v>
      </c>
      <c r="F30" s="64">
        <f>+E30</f>
        <v>0</v>
      </c>
      <c r="G30" s="65" t="e">
        <f t="shared" ref="G30:G41" si="0">+C30/E30</f>
        <v>#DIV/0!</v>
      </c>
      <c r="H30" s="66" t="e">
        <f t="shared" ref="H30:H41" si="1">+D30/F30</f>
        <v>#DIV/0!</v>
      </c>
      <c r="I30" s="67">
        <f t="shared" ref="I30:I41" si="2">+D30/$G$26</f>
        <v>0</v>
      </c>
      <c r="J30" s="68">
        <v>0.99</v>
      </c>
      <c r="K30" s="69"/>
      <c r="M30" s="52"/>
    </row>
    <row r="31" spans="2:14" ht="19.5" customHeight="1" x14ac:dyDescent="0.25">
      <c r="B31" s="61" t="s">
        <v>152</v>
      </c>
      <c r="C31" s="62">
        <v>0</v>
      </c>
      <c r="D31" s="63">
        <f t="shared" ref="D31:D41" si="3">+D30+C31</f>
        <v>0</v>
      </c>
      <c r="E31" s="62">
        <v>0</v>
      </c>
      <c r="F31" s="64">
        <f t="shared" ref="F31:F41" si="4">+F30+E31</f>
        <v>0</v>
      </c>
      <c r="G31" s="65" t="e">
        <f t="shared" si="0"/>
        <v>#DIV/0!</v>
      </c>
      <c r="H31" s="66" t="e">
        <f t="shared" si="1"/>
        <v>#DIV/0!</v>
      </c>
      <c r="I31" s="67">
        <f t="shared" si="2"/>
        <v>0</v>
      </c>
      <c r="J31" s="68">
        <v>0.99</v>
      </c>
      <c r="K31" s="69"/>
      <c r="M31" s="52"/>
    </row>
    <row r="32" spans="2:14" ht="19.5" customHeight="1" x14ac:dyDescent="0.25">
      <c r="B32" s="61" t="s">
        <v>153</v>
      </c>
      <c r="C32" s="62">
        <v>0</v>
      </c>
      <c r="D32" s="63">
        <f t="shared" si="3"/>
        <v>0</v>
      </c>
      <c r="E32" s="62">
        <v>0.19</v>
      </c>
      <c r="F32" s="64">
        <f t="shared" si="4"/>
        <v>0.19</v>
      </c>
      <c r="G32" s="65">
        <f t="shared" si="0"/>
        <v>0</v>
      </c>
      <c r="H32" s="66">
        <f t="shared" si="1"/>
        <v>0</v>
      </c>
      <c r="I32" s="67">
        <f t="shared" si="2"/>
        <v>0</v>
      </c>
      <c r="J32" s="68">
        <v>0.99</v>
      </c>
      <c r="K32" s="69"/>
      <c r="M32" s="52"/>
    </row>
    <row r="33" spans="2:11" ht="19.5" customHeight="1" x14ac:dyDescent="0.25">
      <c r="B33" s="61" t="s">
        <v>154</v>
      </c>
      <c r="C33" s="62">
        <v>0</v>
      </c>
      <c r="D33" s="63">
        <f t="shared" si="3"/>
        <v>0</v>
      </c>
      <c r="E33" s="62">
        <v>0</v>
      </c>
      <c r="F33" s="64">
        <f t="shared" si="4"/>
        <v>0.19</v>
      </c>
      <c r="G33" s="65" t="e">
        <f t="shared" si="0"/>
        <v>#DIV/0!</v>
      </c>
      <c r="H33" s="66">
        <f t="shared" si="1"/>
        <v>0</v>
      </c>
      <c r="I33" s="67">
        <f t="shared" si="2"/>
        <v>0</v>
      </c>
      <c r="J33" s="68">
        <v>0.99</v>
      </c>
      <c r="K33" s="69"/>
    </row>
    <row r="34" spans="2:11" ht="19.5" customHeight="1" x14ac:dyDescent="0.25">
      <c r="B34" s="61" t="s">
        <v>155</v>
      </c>
      <c r="C34" s="62">
        <v>0</v>
      </c>
      <c r="D34" s="63">
        <f t="shared" si="3"/>
        <v>0</v>
      </c>
      <c r="E34" s="62">
        <v>0</v>
      </c>
      <c r="F34" s="64">
        <f t="shared" si="4"/>
        <v>0.19</v>
      </c>
      <c r="G34" s="65" t="e">
        <f t="shared" si="0"/>
        <v>#DIV/0!</v>
      </c>
      <c r="H34" s="66">
        <f t="shared" si="1"/>
        <v>0</v>
      </c>
      <c r="I34" s="67">
        <f t="shared" si="2"/>
        <v>0</v>
      </c>
      <c r="J34" s="68">
        <v>0.99</v>
      </c>
      <c r="K34" s="69"/>
    </row>
    <row r="35" spans="2:11" ht="19.5" customHeight="1" x14ac:dyDescent="0.25">
      <c r="B35" s="61" t="s">
        <v>156</v>
      </c>
      <c r="C35" s="62">
        <v>0</v>
      </c>
      <c r="D35" s="63">
        <f t="shared" si="3"/>
        <v>0</v>
      </c>
      <c r="E35" s="62">
        <v>0</v>
      </c>
      <c r="F35" s="64">
        <f t="shared" si="4"/>
        <v>0.19</v>
      </c>
      <c r="G35" s="65" t="e">
        <f t="shared" si="0"/>
        <v>#DIV/0!</v>
      </c>
      <c r="H35" s="66">
        <f t="shared" si="1"/>
        <v>0</v>
      </c>
      <c r="I35" s="67">
        <f t="shared" si="2"/>
        <v>0</v>
      </c>
      <c r="J35" s="68">
        <v>0.99</v>
      </c>
      <c r="K35" s="69"/>
    </row>
    <row r="36" spans="2:11" ht="19.5" customHeight="1" x14ac:dyDescent="0.25">
      <c r="B36" s="61" t="s">
        <v>157</v>
      </c>
      <c r="C36" s="62">
        <v>0</v>
      </c>
      <c r="D36" s="63">
        <f t="shared" si="3"/>
        <v>0</v>
      </c>
      <c r="E36" s="62">
        <v>0</v>
      </c>
      <c r="F36" s="64">
        <f t="shared" si="4"/>
        <v>0.19</v>
      </c>
      <c r="G36" s="65" t="e">
        <f t="shared" si="0"/>
        <v>#DIV/0!</v>
      </c>
      <c r="H36" s="66">
        <f t="shared" si="1"/>
        <v>0</v>
      </c>
      <c r="I36" s="67">
        <f t="shared" si="2"/>
        <v>0</v>
      </c>
      <c r="J36" s="68">
        <v>0.99</v>
      </c>
      <c r="K36" s="69"/>
    </row>
    <row r="37" spans="2:11" ht="19.5" customHeight="1" x14ac:dyDescent="0.25">
      <c r="B37" s="61" t="s">
        <v>158</v>
      </c>
      <c r="C37" s="62">
        <v>0</v>
      </c>
      <c r="D37" s="63">
        <f t="shared" si="3"/>
        <v>0</v>
      </c>
      <c r="E37" s="62">
        <v>0</v>
      </c>
      <c r="F37" s="64">
        <f t="shared" si="4"/>
        <v>0.19</v>
      </c>
      <c r="G37" s="65" t="e">
        <f t="shared" si="0"/>
        <v>#DIV/0!</v>
      </c>
      <c r="H37" s="66">
        <f t="shared" si="1"/>
        <v>0</v>
      </c>
      <c r="I37" s="67">
        <f t="shared" si="2"/>
        <v>0</v>
      </c>
      <c r="J37" s="68">
        <v>0.99</v>
      </c>
      <c r="K37" s="69"/>
    </row>
    <row r="38" spans="2:11" ht="19.5" customHeight="1" x14ac:dyDescent="0.25">
      <c r="B38" s="61" t="s">
        <v>159</v>
      </c>
      <c r="C38" s="62">
        <v>0</v>
      </c>
      <c r="D38" s="63">
        <f t="shared" si="3"/>
        <v>0</v>
      </c>
      <c r="E38" s="62">
        <v>0.02</v>
      </c>
      <c r="F38" s="64">
        <f t="shared" si="4"/>
        <v>0.21</v>
      </c>
      <c r="G38" s="65">
        <f t="shared" si="0"/>
        <v>0</v>
      </c>
      <c r="H38" s="66">
        <f t="shared" si="1"/>
        <v>0</v>
      </c>
      <c r="I38" s="67">
        <f t="shared" si="2"/>
        <v>0</v>
      </c>
      <c r="J38" s="68">
        <v>0.99</v>
      </c>
      <c r="K38" s="69"/>
    </row>
    <row r="39" spans="2:11" ht="19.5" customHeight="1" x14ac:dyDescent="0.25">
      <c r="B39" s="61" t="s">
        <v>160</v>
      </c>
      <c r="C39" s="62">
        <v>0</v>
      </c>
      <c r="D39" s="63">
        <f t="shared" si="3"/>
        <v>0</v>
      </c>
      <c r="E39" s="62">
        <v>0</v>
      </c>
      <c r="F39" s="64">
        <f t="shared" si="4"/>
        <v>0.21</v>
      </c>
      <c r="G39" s="65" t="e">
        <f t="shared" si="0"/>
        <v>#DIV/0!</v>
      </c>
      <c r="H39" s="66">
        <f t="shared" si="1"/>
        <v>0</v>
      </c>
      <c r="I39" s="67">
        <f t="shared" si="2"/>
        <v>0</v>
      </c>
      <c r="J39" s="68">
        <v>0.99</v>
      </c>
      <c r="K39" s="69"/>
    </row>
    <row r="40" spans="2:11" ht="19.5" customHeight="1" x14ac:dyDescent="0.25">
      <c r="B40" s="61" t="s">
        <v>161</v>
      </c>
      <c r="C40" s="62">
        <v>0</v>
      </c>
      <c r="D40" s="63">
        <f t="shared" si="3"/>
        <v>0</v>
      </c>
      <c r="E40" s="62">
        <v>0</v>
      </c>
      <c r="F40" s="64">
        <f t="shared" si="4"/>
        <v>0.21</v>
      </c>
      <c r="G40" s="65" t="e">
        <f t="shared" si="0"/>
        <v>#DIV/0!</v>
      </c>
      <c r="H40" s="66">
        <f t="shared" si="1"/>
        <v>0</v>
      </c>
      <c r="I40" s="67">
        <f t="shared" si="2"/>
        <v>0</v>
      </c>
      <c r="J40" s="68">
        <v>0.99</v>
      </c>
      <c r="K40" s="69"/>
    </row>
    <row r="41" spans="2:11" ht="19.5" customHeight="1" x14ac:dyDescent="0.25">
      <c r="B41" s="61" t="s">
        <v>162</v>
      </c>
      <c r="C41" s="62">
        <v>0</v>
      </c>
      <c r="D41" s="63">
        <f t="shared" si="3"/>
        <v>0</v>
      </c>
      <c r="E41" s="62">
        <v>0.04</v>
      </c>
      <c r="F41" s="64">
        <f t="shared" si="4"/>
        <v>0.25</v>
      </c>
      <c r="G41" s="65">
        <f t="shared" si="0"/>
        <v>0</v>
      </c>
      <c r="H41" s="66">
        <f t="shared" si="1"/>
        <v>0</v>
      </c>
      <c r="I41" s="67">
        <f t="shared" si="2"/>
        <v>0</v>
      </c>
      <c r="J41" s="68">
        <v>0.99</v>
      </c>
      <c r="K41" s="69"/>
    </row>
    <row r="42" spans="2:11" ht="54.75" customHeight="1" x14ac:dyDescent="0.25">
      <c r="B42" s="70" t="s">
        <v>163</v>
      </c>
      <c r="C42" s="221" t="s">
        <v>53</v>
      </c>
      <c r="D42" s="221"/>
      <c r="E42" s="221"/>
      <c r="F42" s="221"/>
      <c r="G42" s="221"/>
      <c r="H42" s="221"/>
      <c r="I42" s="221"/>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83.25" customHeight="1" x14ac:dyDescent="0.25">
      <c r="B49" s="38" t="s">
        <v>165</v>
      </c>
      <c r="C49" s="221" t="s">
        <v>53</v>
      </c>
      <c r="D49" s="221"/>
      <c r="E49" s="221"/>
      <c r="F49" s="221"/>
      <c r="G49" s="221"/>
      <c r="H49" s="221"/>
      <c r="I49" s="221"/>
      <c r="J49" s="72"/>
      <c r="K49" s="72"/>
    </row>
    <row r="50" spans="2:11" ht="34.5" customHeight="1" x14ac:dyDescent="0.25">
      <c r="B50" s="38" t="s">
        <v>166</v>
      </c>
      <c r="C50" s="223" t="s">
        <v>140</v>
      </c>
      <c r="D50" s="223"/>
      <c r="E50" s="223"/>
      <c r="F50" s="223"/>
      <c r="G50" s="223"/>
      <c r="H50" s="223"/>
      <c r="I50" s="223"/>
      <c r="J50" s="72"/>
      <c r="K50" s="72"/>
    </row>
    <row r="51" spans="2:11" ht="34.5" customHeight="1" x14ac:dyDescent="0.25">
      <c r="B51" s="73" t="s">
        <v>167</v>
      </c>
      <c r="C51" s="224" t="s">
        <v>54</v>
      </c>
      <c r="D51" s="224"/>
      <c r="E51" s="224"/>
      <c r="F51" s="224"/>
      <c r="G51" s="224"/>
      <c r="H51" s="224"/>
      <c r="I51" s="224"/>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76"/>
      <c r="D54" s="228"/>
      <c r="E54" s="228"/>
      <c r="F54" s="228"/>
      <c r="G54" s="229"/>
      <c r="H54" s="229"/>
      <c r="I54" s="229"/>
      <c r="J54" s="75"/>
      <c r="K54" s="75"/>
    </row>
    <row r="55" spans="2:11" ht="31.5" customHeight="1" x14ac:dyDescent="0.25">
      <c r="B55" s="73" t="s">
        <v>173</v>
      </c>
      <c r="C55" s="233" t="s">
        <v>174</v>
      </c>
      <c r="D55" s="233"/>
      <c r="E55" s="234" t="s">
        <v>175</v>
      </c>
      <c r="F55" s="234"/>
      <c r="G55" s="235" t="s">
        <v>176</v>
      </c>
      <c r="H55" s="235"/>
      <c r="I55" s="235"/>
      <c r="J55" s="77"/>
      <c r="K55" s="77"/>
    </row>
    <row r="56" spans="2:11" ht="31.5" customHeight="1" x14ac:dyDescent="0.25">
      <c r="B56" s="73" t="s">
        <v>177</v>
      </c>
      <c r="C56" s="228" t="str">
        <f>+'[3]HV 1'!C56:D56</f>
        <v>NICOLAS ADOLFO CORREAL HUERTAS</v>
      </c>
      <c r="D56" s="228"/>
      <c r="E56" s="236" t="s">
        <v>178</v>
      </c>
      <c r="F56" s="236"/>
      <c r="G56" s="235" t="str">
        <f>+'[4]HV 1'!G56:I56</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100-000000000000}">
      <formula1>$M$15:$M$18</formula1>
      <formula2>0</formula2>
    </dataValidation>
    <dataValidation type="list" allowBlank="1" showInputMessage="1" showErrorMessage="1" sqref="C12:F12" xr:uid="{00000000-0002-0000-0100-000001000000}">
      <formula1>$M$9:$M$12</formula1>
      <formula2>0</formula2>
    </dataValidation>
    <dataValidation type="list" allowBlank="1" showInputMessage="1" showErrorMessage="1" sqref="K15" xr:uid="{00000000-0002-0000-0100-000002000000}">
      <formula1>O20:O22</formula1>
      <formula2>0</formula2>
    </dataValidation>
    <dataValidation type="list" allowBlank="1" showInputMessage="1" showErrorMessage="1" sqref="H15:J15" xr:uid="{00000000-0002-0000-0100-000003000000}">
      <formula1>M20:M22</formula1>
      <formula2>0</formula2>
    </dataValidation>
    <dataValidation type="list" allowBlank="1" showInputMessage="1" showErrorMessage="1" sqref="J13:K13" xr:uid="{00000000-0002-0000-0100-000004000000}">
      <formula1>$M$24:$M$31</formula1>
      <formula2>0</formula2>
    </dataValidation>
    <dataValidation type="list" allowBlank="1" showInputMessage="1" showErrorMessage="1" sqref="C13:I13" xr:uid="{00000000-0002-0000-0100-000005000000}">
      <formula1>$N$17:$N$24</formula1>
      <formula2>0</formula2>
    </dataValidation>
    <dataValidation type="list" allowBlank="1" showInputMessage="1" showErrorMessage="1" sqref="H16:I16" xr:uid="{00000000-0002-0000-0100-000006000000}">
      <formula1>$N$8:$N$11</formula1>
      <formula2>0</formula2>
    </dataValidation>
    <dataValidation type="list" allowBlank="1" showInputMessage="1" showErrorMessage="1" sqref="C10 I10" xr:uid="{00000000-0002-0000-0100-000007000000}">
      <formula1>$N$14:$N$15</formula1>
      <formula2>0</formula2>
    </dataValidation>
  </dataValidations>
  <pageMargins left="0.7" right="0.7" top="0.75" bottom="0.75" header="0.51180555555555496" footer="0.51180555555555496"/>
  <pageSetup firstPageNumber="0"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46C0A"/>
  </sheetPr>
  <dimension ref="B1:M18"/>
  <sheetViews>
    <sheetView topLeftCell="A7" zoomScale="65" zoomScaleNormal="65" workbookViewId="0">
      <selection activeCell="A7" sqref="A7"/>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customWidth="1"/>
    <col min="108" max="108" width="11.42578125" customWidth="1"/>
    <col min="198" max="198" width="1.42578125" customWidth="1"/>
  </cols>
  <sheetData>
    <row r="1" spans="2:13" ht="18" customHeight="1" x14ac:dyDescent="0.25">
      <c r="B1" s="237"/>
      <c r="C1" s="238" t="s">
        <v>0</v>
      </c>
      <c r="D1" s="238"/>
      <c r="E1" s="238"/>
      <c r="F1" s="238"/>
      <c r="G1" s="238"/>
      <c r="H1" s="238"/>
      <c r="I1" s="238"/>
      <c r="J1" s="238"/>
    </row>
    <row r="2" spans="2:13" ht="18" customHeight="1" x14ac:dyDescent="0.25">
      <c r="B2" s="237"/>
      <c r="C2" s="238" t="s">
        <v>1</v>
      </c>
      <c r="D2" s="238"/>
      <c r="E2" s="238"/>
      <c r="F2" s="238"/>
      <c r="G2" s="238"/>
      <c r="H2" s="238"/>
      <c r="I2" s="238"/>
      <c r="J2" s="238"/>
    </row>
    <row r="3" spans="2:13" ht="18" customHeight="1" x14ac:dyDescent="0.25">
      <c r="B3" s="237"/>
      <c r="C3" s="238" t="s">
        <v>182</v>
      </c>
      <c r="D3" s="238"/>
      <c r="E3" s="238"/>
      <c r="F3" s="238"/>
      <c r="G3" s="238"/>
      <c r="H3" s="238"/>
      <c r="I3" s="238"/>
      <c r="J3" s="238"/>
    </row>
    <row r="4" spans="2:13" ht="18" customHeight="1" x14ac:dyDescent="0.25">
      <c r="B4" s="237"/>
      <c r="C4" s="238" t="s">
        <v>183</v>
      </c>
      <c r="D4" s="238"/>
      <c r="E4" s="238"/>
      <c r="F4" s="238"/>
      <c r="G4" s="239" t="s">
        <v>184</v>
      </c>
      <c r="H4" s="239"/>
      <c r="I4" s="238"/>
      <c r="J4" s="238"/>
    </row>
    <row r="5" spans="2:13" ht="18" customHeight="1" x14ac:dyDescent="0.25">
      <c r="B5" s="92"/>
      <c r="C5" s="29"/>
      <c r="D5" s="29"/>
      <c r="E5" s="29"/>
      <c r="F5" s="29"/>
      <c r="G5" s="29"/>
      <c r="H5" s="29"/>
      <c r="I5" s="29"/>
      <c r="J5" s="93"/>
    </row>
    <row r="6" spans="2:13" ht="51.75" customHeight="1" x14ac:dyDescent="0.25">
      <c r="B6" s="94" t="s">
        <v>185</v>
      </c>
      <c r="C6" s="240" t="str">
        <f>+'[5]Sección 1. Metas - Magnitud'!C7</f>
        <v>1032 - Gestión y control de tránsito y transporte</v>
      </c>
      <c r="D6" s="240"/>
      <c r="E6" s="240"/>
      <c r="F6" s="95"/>
      <c r="G6" s="29"/>
      <c r="H6" s="29"/>
      <c r="I6" s="29"/>
      <c r="J6" s="93"/>
    </row>
    <row r="7" spans="2:13" ht="32.25" customHeight="1" x14ac:dyDescent="0.25">
      <c r="B7" s="96" t="s">
        <v>186</v>
      </c>
      <c r="C7" s="240" t="str">
        <f>+'[5]Sección 1. Metas - Magnitud'!C8:F8</f>
        <v>Dirección de Control y Vigilancia</v>
      </c>
      <c r="D7" s="240"/>
      <c r="E7" s="240"/>
      <c r="F7" s="95"/>
      <c r="G7" s="29"/>
      <c r="H7" s="29"/>
      <c r="I7" s="29"/>
      <c r="J7" s="93"/>
    </row>
    <row r="8" spans="2:13" ht="32.25" customHeight="1" x14ac:dyDescent="0.25">
      <c r="B8" s="96" t="s">
        <v>187</v>
      </c>
      <c r="C8" s="240" t="str">
        <f>+'[5]Sección 1. Metas - Magnitud'!C9:F9</f>
        <v>Subsecretaría de Servicios de la Movilidad</v>
      </c>
      <c r="D8" s="240"/>
      <c r="E8" s="240"/>
      <c r="F8" s="97"/>
      <c r="G8" s="29"/>
      <c r="H8" s="29"/>
      <c r="I8" s="29"/>
      <c r="J8" s="93"/>
    </row>
    <row r="9" spans="2:13" ht="33.75" customHeight="1" x14ac:dyDescent="0.25">
      <c r="B9" s="96" t="s">
        <v>188</v>
      </c>
      <c r="C9" s="240" t="s">
        <v>189</v>
      </c>
      <c r="D9" s="240"/>
      <c r="E9" s="240"/>
      <c r="F9" s="95"/>
      <c r="G9" s="29"/>
      <c r="H9" s="29"/>
      <c r="I9" s="29"/>
      <c r="J9" s="93"/>
    </row>
    <row r="10" spans="2:13" ht="32.25" customHeight="1" x14ac:dyDescent="0.25">
      <c r="B10" s="96" t="s">
        <v>190</v>
      </c>
      <c r="C10" s="240" t="s">
        <v>95</v>
      </c>
      <c r="D10" s="240"/>
      <c r="E10" s="240"/>
    </row>
    <row r="12" spans="2:13" x14ac:dyDescent="0.25">
      <c r="B12" s="243" t="s">
        <v>191</v>
      </c>
      <c r="C12" s="243"/>
      <c r="D12" s="243"/>
      <c r="E12" s="243"/>
      <c r="F12" s="243"/>
      <c r="G12" s="243"/>
      <c r="H12" s="243"/>
      <c r="I12" s="244" t="s">
        <v>192</v>
      </c>
      <c r="J12" s="244"/>
      <c r="K12" s="244"/>
    </row>
    <row r="13" spans="2:13" s="98" customFormat="1" ht="30" customHeight="1" x14ac:dyDescent="0.25">
      <c r="B13" s="241" t="s">
        <v>193</v>
      </c>
      <c r="C13" s="241" t="s">
        <v>194</v>
      </c>
      <c r="D13" s="241" t="s">
        <v>195</v>
      </c>
      <c r="E13" s="241" t="s">
        <v>196</v>
      </c>
      <c r="F13" s="241" t="s">
        <v>197</v>
      </c>
      <c r="G13" s="241" t="s">
        <v>198</v>
      </c>
      <c r="H13" s="241" t="s">
        <v>199</v>
      </c>
      <c r="I13" s="245" t="s">
        <v>200</v>
      </c>
      <c r="J13" s="246" t="s">
        <v>201</v>
      </c>
      <c r="K13" s="245" t="s">
        <v>202</v>
      </c>
    </row>
    <row r="14" spans="2:13" s="98" customFormat="1" x14ac:dyDescent="0.25">
      <c r="B14" s="241"/>
      <c r="C14" s="241"/>
      <c r="D14" s="241"/>
      <c r="E14" s="241"/>
      <c r="F14" s="241"/>
      <c r="G14" s="241"/>
      <c r="H14" s="241"/>
      <c r="I14" s="245"/>
      <c r="J14" s="246"/>
      <c r="K14" s="245"/>
    </row>
    <row r="15" spans="2:13" s="98" customFormat="1" ht="105" x14ac:dyDescent="0.25">
      <c r="B15" s="100">
        <v>1</v>
      </c>
      <c r="C15" s="101" t="s">
        <v>203</v>
      </c>
      <c r="D15" s="102">
        <v>0.19</v>
      </c>
      <c r="E15" s="103"/>
      <c r="F15" s="104" t="s">
        <v>204</v>
      </c>
      <c r="G15" s="105">
        <v>0.19</v>
      </c>
      <c r="H15" s="106">
        <v>43160</v>
      </c>
      <c r="I15" s="107">
        <v>0.19</v>
      </c>
      <c r="J15" s="108">
        <v>43132</v>
      </c>
      <c r="K15" s="109"/>
      <c r="M15" s="110"/>
    </row>
    <row r="16" spans="2:13" ht="60" x14ac:dyDescent="0.25">
      <c r="B16" s="111">
        <v>2</v>
      </c>
      <c r="C16" s="112" t="s">
        <v>205</v>
      </c>
      <c r="D16" s="102">
        <v>0.02</v>
      </c>
      <c r="E16" s="103"/>
      <c r="F16" s="104" t="s">
        <v>206</v>
      </c>
      <c r="G16" s="105">
        <v>0.02</v>
      </c>
      <c r="H16" s="106">
        <v>43344</v>
      </c>
      <c r="I16" s="107"/>
      <c r="J16" s="108"/>
      <c r="K16" s="109"/>
      <c r="M16" s="113"/>
    </row>
    <row r="17" spans="2:11" ht="75" x14ac:dyDescent="0.25">
      <c r="B17" s="114">
        <v>3</v>
      </c>
      <c r="C17" s="115" t="s">
        <v>207</v>
      </c>
      <c r="D17" s="102">
        <v>0.04</v>
      </c>
      <c r="E17" s="103"/>
      <c r="F17" s="104" t="s">
        <v>208</v>
      </c>
      <c r="G17" s="105">
        <v>0.04</v>
      </c>
      <c r="H17" s="106">
        <v>43435</v>
      </c>
      <c r="I17" s="107"/>
      <c r="J17" s="108"/>
      <c r="K17" s="109"/>
    </row>
    <row r="18" spans="2:11" ht="15" customHeight="1" x14ac:dyDescent="0.25">
      <c r="B18" s="241" t="s">
        <v>209</v>
      </c>
      <c r="C18" s="241"/>
      <c r="D18" s="116">
        <f>SUM(D15:D17)</f>
        <v>0.25</v>
      </c>
      <c r="E18" s="242" t="s">
        <v>209</v>
      </c>
      <c r="F18" s="242"/>
      <c r="G18" s="116">
        <f>SUM(G15:G17)</f>
        <v>0.25</v>
      </c>
      <c r="H18" s="117"/>
      <c r="I18" s="118">
        <f>SUM(I15:I17)</f>
        <v>0.19</v>
      </c>
      <c r="J18" s="119"/>
      <c r="K18" s="119"/>
    </row>
  </sheetData>
  <mergeCells count="26">
    <mergeCell ref="B18:C18"/>
    <mergeCell ref="E18:F18"/>
    <mergeCell ref="B12:H12"/>
    <mergeCell ref="I12:K12"/>
    <mergeCell ref="B13:B14"/>
    <mergeCell ref="C13:C14"/>
    <mergeCell ref="D13:D14"/>
    <mergeCell ref="E13:E14"/>
    <mergeCell ref="F13:F14"/>
    <mergeCell ref="G13:G14"/>
    <mergeCell ref="H13:H14"/>
    <mergeCell ref="I13:I14"/>
    <mergeCell ref="J13:J14"/>
    <mergeCell ref="K13:K14"/>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6D9F1"/>
  </sheetPr>
  <dimension ref="A1:AMK60"/>
  <sheetViews>
    <sheetView tabSelected="1" zoomScale="80" zoomScaleNormal="80" workbookViewId="0">
      <selection activeCell="J4" sqref="J4"/>
    </sheetView>
  </sheetViews>
  <sheetFormatPr baseColWidth="10" defaultColWidth="0" defaultRowHeight="15" zeroHeight="1" x14ac:dyDescent="0.25"/>
  <cols>
    <col min="1" max="1" width="1" style="258" customWidth="1"/>
    <col min="2" max="2" width="25.42578125" style="358" customWidth="1"/>
    <col min="3" max="3" width="14.42578125" style="258" customWidth="1"/>
    <col min="4" max="4" width="20.140625" style="258" customWidth="1"/>
    <col min="5" max="5" width="16.42578125" style="258" customWidth="1"/>
    <col min="6" max="6" width="25" style="258" customWidth="1"/>
    <col min="7" max="7" width="22" style="359" customWidth="1"/>
    <col min="8" max="8" width="20.42578125" style="258" customWidth="1"/>
    <col min="9" max="11" width="22.42578125" style="258" customWidth="1"/>
    <col min="12" max="23" width="9.140625" style="263" hidden="1" customWidth="1"/>
    <col min="24" max="1023" width="9.140625" style="258" hidden="1" customWidth="1"/>
    <col min="1024" max="1024" width="9.140625" style="264" hidden="1" customWidth="1"/>
    <col min="1025" max="1025" width="0" style="264" hidden="1" customWidth="1"/>
    <col min="1026" max="16384" width="9.140625" style="264" hidden="1"/>
  </cols>
  <sheetData>
    <row r="1" spans="2:13 1025:1025" ht="37.5" customHeight="1" x14ac:dyDescent="0.25">
      <c r="B1" s="259"/>
      <c r="C1" s="260" t="s">
        <v>1</v>
      </c>
      <c r="D1" s="260"/>
      <c r="E1" s="260"/>
      <c r="F1" s="260"/>
      <c r="G1" s="260"/>
      <c r="H1" s="260"/>
      <c r="I1" s="261"/>
      <c r="J1" s="262"/>
      <c r="K1" s="262"/>
      <c r="AMK1" s="264" t="s">
        <v>357</v>
      </c>
    </row>
    <row r="2" spans="2:13 1025:1025" ht="37.5" customHeight="1" x14ac:dyDescent="0.25">
      <c r="B2" s="259"/>
      <c r="C2" s="265" t="s">
        <v>210</v>
      </c>
      <c r="D2" s="265"/>
      <c r="E2" s="265"/>
      <c r="F2" s="265"/>
      <c r="G2" s="265"/>
      <c r="H2" s="265"/>
      <c r="I2" s="261"/>
      <c r="J2" s="262"/>
      <c r="K2" s="262"/>
    </row>
    <row r="3" spans="2:13 1025:1025" ht="37.5" customHeight="1" x14ac:dyDescent="0.25">
      <c r="B3" s="259"/>
      <c r="C3" s="265" t="s">
        <v>211</v>
      </c>
      <c r="D3" s="265"/>
      <c r="E3" s="265"/>
      <c r="F3" s="265" t="s">
        <v>212</v>
      </c>
      <c r="G3" s="265"/>
      <c r="H3" s="265"/>
      <c r="I3" s="261"/>
      <c r="J3" s="262"/>
      <c r="K3" s="262"/>
    </row>
    <row r="4" spans="2:13 1025:1025" ht="23.25" customHeight="1" x14ac:dyDescent="0.25">
      <c r="B4" s="266"/>
      <c r="C4" s="266"/>
      <c r="D4" s="266"/>
      <c r="E4" s="266"/>
      <c r="F4" s="266"/>
      <c r="G4" s="266"/>
      <c r="H4" s="266"/>
      <c r="I4" s="266"/>
      <c r="J4" s="267"/>
      <c r="K4" s="267"/>
    </row>
    <row r="5" spans="2:13 1025:1025" ht="24" customHeight="1" x14ac:dyDescent="0.25">
      <c r="B5" s="268" t="s">
        <v>213</v>
      </c>
      <c r="C5" s="268"/>
      <c r="D5" s="268"/>
      <c r="E5" s="268"/>
      <c r="F5" s="268"/>
      <c r="G5" s="268"/>
      <c r="H5" s="268"/>
      <c r="I5" s="268"/>
      <c r="J5" s="269"/>
      <c r="K5" s="269"/>
      <c r="M5" s="270" t="s">
        <v>71</v>
      </c>
    </row>
    <row r="6" spans="2:13 1025:1025" ht="30.75" customHeight="1" x14ac:dyDescent="0.25">
      <c r="B6" s="271" t="s">
        <v>214</v>
      </c>
      <c r="C6" s="272">
        <v>1</v>
      </c>
      <c r="D6" s="273" t="s">
        <v>215</v>
      </c>
      <c r="E6" s="273"/>
      <c r="F6" s="274" t="s">
        <v>216</v>
      </c>
      <c r="G6" s="274"/>
      <c r="H6" s="274"/>
      <c r="I6" s="274"/>
      <c r="J6" s="275"/>
      <c r="K6" s="275"/>
      <c r="M6" s="270" t="s">
        <v>76</v>
      </c>
    </row>
    <row r="7" spans="2:13 1025:1025" ht="30.75" customHeight="1" x14ac:dyDescent="0.25">
      <c r="B7" s="271" t="s">
        <v>217</v>
      </c>
      <c r="C7" s="272" t="s">
        <v>78</v>
      </c>
      <c r="D7" s="273" t="s">
        <v>218</v>
      </c>
      <c r="E7" s="273"/>
      <c r="F7" s="276" t="s">
        <v>358</v>
      </c>
      <c r="G7" s="276"/>
      <c r="H7" s="277" t="s">
        <v>220</v>
      </c>
      <c r="I7" s="278" t="s">
        <v>78</v>
      </c>
      <c r="J7" s="279"/>
      <c r="K7" s="279"/>
      <c r="M7" s="270" t="s">
        <v>83</v>
      </c>
    </row>
    <row r="8" spans="2:13 1025:1025" ht="30.75" customHeight="1" x14ac:dyDescent="0.25">
      <c r="B8" s="271" t="s">
        <v>221</v>
      </c>
      <c r="C8" s="276" t="s">
        <v>222</v>
      </c>
      <c r="D8" s="276"/>
      <c r="E8" s="276"/>
      <c r="F8" s="276"/>
      <c r="G8" s="277" t="s">
        <v>223</v>
      </c>
      <c r="H8" s="280">
        <v>7555</v>
      </c>
      <c r="I8" s="280"/>
      <c r="J8" s="281"/>
      <c r="K8" s="281"/>
      <c r="M8" s="270" t="s">
        <v>42</v>
      </c>
    </row>
    <row r="9" spans="2:13 1025:1025" ht="30.75" customHeight="1" x14ac:dyDescent="0.25">
      <c r="B9" s="271" t="s">
        <v>62</v>
      </c>
      <c r="C9" s="282" t="s">
        <v>82</v>
      </c>
      <c r="D9" s="282"/>
      <c r="E9" s="282"/>
      <c r="F9" s="282"/>
      <c r="G9" s="277" t="s">
        <v>224</v>
      </c>
      <c r="H9" s="283" t="s">
        <v>90</v>
      </c>
      <c r="I9" s="283"/>
      <c r="J9" s="284"/>
      <c r="K9" s="284"/>
    </row>
    <row r="10" spans="2:13 1025:1025" ht="30.75" customHeight="1" x14ac:dyDescent="0.25">
      <c r="B10" s="271" t="s">
        <v>225</v>
      </c>
      <c r="C10" s="248" t="s">
        <v>226</v>
      </c>
      <c r="D10" s="248"/>
      <c r="E10" s="248"/>
      <c r="F10" s="248"/>
      <c r="G10" s="248"/>
      <c r="H10" s="248"/>
      <c r="I10" s="248"/>
      <c r="J10" s="285"/>
      <c r="K10" s="285"/>
    </row>
    <row r="11" spans="2:13 1025:1025" ht="30.75" customHeight="1" x14ac:dyDescent="0.25">
      <c r="B11" s="271" t="s">
        <v>227</v>
      </c>
      <c r="C11" s="286" t="s">
        <v>228</v>
      </c>
      <c r="D11" s="286"/>
      <c r="E11" s="286"/>
      <c r="F11" s="286"/>
      <c r="G11" s="286"/>
      <c r="H11" s="286"/>
      <c r="I11" s="286"/>
      <c r="J11" s="279"/>
      <c r="K11" s="279"/>
      <c r="M11" s="270" t="s">
        <v>96</v>
      </c>
    </row>
    <row r="12" spans="2:13 1025:1025" ht="30.75" customHeight="1" x14ac:dyDescent="0.25">
      <c r="B12" s="271" t="s">
        <v>229</v>
      </c>
      <c r="C12" s="287" t="s">
        <v>230</v>
      </c>
      <c r="D12" s="287"/>
      <c r="E12" s="287"/>
      <c r="F12" s="287"/>
      <c r="G12" s="277" t="s">
        <v>231</v>
      </c>
      <c r="H12" s="288" t="s">
        <v>100</v>
      </c>
      <c r="I12" s="288"/>
      <c r="J12" s="279"/>
      <c r="K12" s="279"/>
      <c r="M12" s="270" t="s">
        <v>78</v>
      </c>
    </row>
    <row r="13" spans="2:13 1025:1025" ht="30.75" customHeight="1" x14ac:dyDescent="0.25">
      <c r="B13" s="271" t="s">
        <v>232</v>
      </c>
      <c r="C13" s="289" t="s">
        <v>364</v>
      </c>
      <c r="D13" s="289"/>
      <c r="E13" s="289"/>
      <c r="F13" s="289"/>
      <c r="G13" s="277" t="s">
        <v>234</v>
      </c>
      <c r="H13" s="286" t="s">
        <v>42</v>
      </c>
      <c r="I13" s="286"/>
      <c r="J13" s="279"/>
      <c r="K13" s="279"/>
    </row>
    <row r="14" spans="2:13 1025:1025" ht="35.25" customHeight="1" x14ac:dyDescent="0.25">
      <c r="B14" s="271" t="s">
        <v>235</v>
      </c>
      <c r="C14" s="290" t="s">
        <v>236</v>
      </c>
      <c r="D14" s="290"/>
      <c r="E14" s="290"/>
      <c r="F14" s="290"/>
      <c r="G14" s="290"/>
      <c r="H14" s="290"/>
      <c r="I14" s="290"/>
      <c r="J14" s="285"/>
      <c r="K14" s="285"/>
      <c r="M14" s="270"/>
    </row>
    <row r="15" spans="2:13 1025:1025" ht="30.75" customHeight="1" x14ac:dyDescent="0.25">
      <c r="B15" s="271" t="s">
        <v>237</v>
      </c>
      <c r="C15" s="291" t="s">
        <v>238</v>
      </c>
      <c r="D15" s="291"/>
      <c r="E15" s="291"/>
      <c r="F15" s="291"/>
      <c r="G15" s="291"/>
      <c r="H15" s="291"/>
      <c r="I15" s="291"/>
      <c r="J15" s="292"/>
      <c r="K15" s="292"/>
      <c r="M15" s="270"/>
    </row>
    <row r="16" spans="2:13 1025:1025" ht="30.75" customHeight="1" x14ac:dyDescent="0.25">
      <c r="B16" s="271" t="s">
        <v>239</v>
      </c>
      <c r="C16" s="293" t="s">
        <v>240</v>
      </c>
      <c r="D16" s="293"/>
      <c r="E16" s="293"/>
      <c r="F16" s="293"/>
      <c r="G16" s="293"/>
      <c r="H16" s="293"/>
      <c r="I16" s="293"/>
      <c r="J16" s="294"/>
      <c r="K16" s="294"/>
      <c r="M16" s="270"/>
    </row>
    <row r="17" spans="2:13" ht="30.75" customHeight="1" x14ac:dyDescent="0.25">
      <c r="B17" s="271" t="s">
        <v>241</v>
      </c>
      <c r="C17" s="286" t="s">
        <v>242</v>
      </c>
      <c r="D17" s="286"/>
      <c r="E17" s="286"/>
      <c r="F17" s="286"/>
      <c r="G17" s="286"/>
      <c r="H17" s="286"/>
      <c r="I17" s="286"/>
      <c r="J17" s="295"/>
      <c r="K17" s="295"/>
      <c r="M17" s="270"/>
    </row>
    <row r="18" spans="2:13" ht="18" customHeight="1" x14ac:dyDescent="0.25">
      <c r="B18" s="296" t="s">
        <v>243</v>
      </c>
      <c r="C18" s="297" t="s">
        <v>244</v>
      </c>
      <c r="D18" s="297"/>
      <c r="E18" s="297"/>
      <c r="F18" s="298" t="s">
        <v>245</v>
      </c>
      <c r="G18" s="298"/>
      <c r="H18" s="298"/>
      <c r="I18" s="298"/>
      <c r="J18" s="299"/>
      <c r="K18" s="299"/>
      <c r="M18" s="270"/>
    </row>
    <row r="19" spans="2:13" ht="39.75" customHeight="1" x14ac:dyDescent="0.25">
      <c r="B19" s="296"/>
      <c r="C19" s="276" t="s">
        <v>246</v>
      </c>
      <c r="D19" s="276"/>
      <c r="E19" s="276"/>
      <c r="F19" s="274" t="s">
        <v>247</v>
      </c>
      <c r="G19" s="274"/>
      <c r="H19" s="274"/>
      <c r="I19" s="274"/>
      <c r="J19" s="294"/>
      <c r="K19" s="294"/>
      <c r="M19" s="270"/>
    </row>
    <row r="20" spans="2:13" ht="39.75" customHeight="1" x14ac:dyDescent="0.25">
      <c r="B20" s="271" t="s">
        <v>248</v>
      </c>
      <c r="C20" s="300" t="s">
        <v>249</v>
      </c>
      <c r="D20" s="300"/>
      <c r="E20" s="300"/>
      <c r="F20" s="288" t="s">
        <v>250</v>
      </c>
      <c r="G20" s="288"/>
      <c r="H20" s="288"/>
      <c r="I20" s="288"/>
      <c r="J20" s="279"/>
      <c r="K20" s="279"/>
      <c r="M20" s="270"/>
    </row>
    <row r="21" spans="2:13" ht="60" customHeight="1" x14ac:dyDescent="0.25">
      <c r="B21" s="271" t="s">
        <v>251</v>
      </c>
      <c r="C21" s="276" t="s">
        <v>252</v>
      </c>
      <c r="D21" s="276"/>
      <c r="E21" s="276"/>
      <c r="F21" s="274" t="s">
        <v>253</v>
      </c>
      <c r="G21" s="274"/>
      <c r="H21" s="274"/>
      <c r="I21" s="274"/>
      <c r="J21" s="292"/>
      <c r="K21" s="292"/>
      <c r="M21" s="270"/>
    </row>
    <row r="22" spans="2:13" ht="23.25" customHeight="1" x14ac:dyDescent="0.25">
      <c r="B22" s="271" t="s">
        <v>254</v>
      </c>
      <c r="C22" s="301">
        <v>45292</v>
      </c>
      <c r="D22" s="301"/>
      <c r="E22" s="301"/>
      <c r="F22" s="277" t="s">
        <v>255</v>
      </c>
      <c r="G22" s="302">
        <v>4</v>
      </c>
      <c r="H22" s="277" t="s">
        <v>256</v>
      </c>
      <c r="I22" s="303">
        <v>14</v>
      </c>
      <c r="J22" s="304"/>
      <c r="K22" s="304"/>
    </row>
    <row r="23" spans="2:13" ht="27" customHeight="1" x14ac:dyDescent="0.25">
      <c r="B23" s="271" t="s">
        <v>257</v>
      </c>
      <c r="C23" s="301">
        <v>45443</v>
      </c>
      <c r="D23" s="301"/>
      <c r="E23" s="301"/>
      <c r="F23" s="277" t="s">
        <v>258</v>
      </c>
      <c r="G23" s="305">
        <v>2</v>
      </c>
      <c r="H23" s="305"/>
      <c r="I23" s="305"/>
      <c r="J23" s="306"/>
      <c r="K23" s="306"/>
    </row>
    <row r="24" spans="2:13" ht="30.75" customHeight="1" x14ac:dyDescent="0.25">
      <c r="B24" s="307" t="s">
        <v>259</v>
      </c>
      <c r="C24" s="308" t="s">
        <v>112</v>
      </c>
      <c r="D24" s="308"/>
      <c r="E24" s="308"/>
      <c r="F24" s="309" t="s">
        <v>260</v>
      </c>
      <c r="G24" s="274" t="s">
        <v>365</v>
      </c>
      <c r="H24" s="274"/>
      <c r="I24" s="274"/>
      <c r="J24" s="299"/>
      <c r="K24" s="299"/>
    </row>
    <row r="25" spans="2:13" ht="22.5" customHeight="1" x14ac:dyDescent="0.25">
      <c r="B25" s="310" t="s">
        <v>262</v>
      </c>
      <c r="C25" s="310"/>
      <c r="D25" s="310"/>
      <c r="E25" s="310"/>
      <c r="F25" s="310"/>
      <c r="G25" s="310"/>
      <c r="H25" s="310"/>
      <c r="I25" s="310"/>
      <c r="J25" s="269"/>
      <c r="K25" s="269"/>
    </row>
    <row r="26" spans="2:13" ht="43.5" customHeight="1" x14ac:dyDescent="0.25">
      <c r="B26" s="311" t="s">
        <v>142</v>
      </c>
      <c r="C26" s="312" t="s">
        <v>263</v>
      </c>
      <c r="D26" s="312" t="s">
        <v>264</v>
      </c>
      <c r="E26" s="313" t="s">
        <v>265</v>
      </c>
      <c r="F26" s="312" t="s">
        <v>266</v>
      </c>
      <c r="G26" s="312" t="s">
        <v>267</v>
      </c>
      <c r="H26" s="313" t="s">
        <v>268</v>
      </c>
      <c r="I26" s="314" t="s">
        <v>269</v>
      </c>
      <c r="J26" s="294"/>
      <c r="K26" s="294"/>
    </row>
    <row r="27" spans="2:13" ht="19.5" customHeight="1" x14ac:dyDescent="0.25">
      <c r="B27" s="315" t="s">
        <v>151</v>
      </c>
      <c r="C27" s="316">
        <v>0.45000000000000007</v>
      </c>
      <c r="D27" s="317">
        <v>0.45</v>
      </c>
      <c r="E27" s="120">
        <f t="shared" ref="E27:E38" si="0">IF(OR(C27=0,C27=""),0,D27/C27)</f>
        <v>0.99999999999999989</v>
      </c>
      <c r="F27" s="318">
        <f>SUM(C27:C38)</f>
        <v>2</v>
      </c>
      <c r="G27" s="319">
        <f>SUM(D27:D38)</f>
        <v>2</v>
      </c>
      <c r="H27" s="320">
        <f>IF(D27="","",(D27*100%)/$G$23)</f>
        <v>0.22500000000000001</v>
      </c>
      <c r="I27" s="321">
        <f>G27+I22</f>
        <v>16</v>
      </c>
      <c r="J27" s="322"/>
      <c r="K27" s="323"/>
    </row>
    <row r="28" spans="2:13" ht="19.5" customHeight="1" x14ac:dyDescent="0.25">
      <c r="B28" s="315" t="s">
        <v>152</v>
      </c>
      <c r="C28" s="316">
        <v>0.35</v>
      </c>
      <c r="D28" s="317">
        <v>0.35</v>
      </c>
      <c r="E28" s="120">
        <f t="shared" si="0"/>
        <v>1</v>
      </c>
      <c r="F28" s="318"/>
      <c r="G28" s="319"/>
      <c r="H28" s="320">
        <f t="shared" ref="H28:H30" si="1">IF(D28="","",(D28*100%)/$G$23 + H27)</f>
        <v>0.4</v>
      </c>
      <c r="I28" s="321"/>
      <c r="J28" s="322"/>
      <c r="K28" s="323"/>
    </row>
    <row r="29" spans="2:13" ht="19.5" customHeight="1" x14ac:dyDescent="0.25">
      <c r="B29" s="315" t="s">
        <v>153</v>
      </c>
      <c r="C29" s="316">
        <v>0.2</v>
      </c>
      <c r="D29" s="317">
        <v>0.2</v>
      </c>
      <c r="E29" s="120">
        <f t="shared" si="0"/>
        <v>1</v>
      </c>
      <c r="F29" s="318"/>
      <c r="G29" s="319"/>
      <c r="H29" s="320">
        <f t="shared" si="1"/>
        <v>0.5</v>
      </c>
      <c r="I29" s="321"/>
      <c r="J29" s="322"/>
      <c r="K29" s="323"/>
    </row>
    <row r="30" spans="2:13" ht="19.5" customHeight="1" x14ac:dyDescent="0.25">
      <c r="B30" s="315" t="s">
        <v>154</v>
      </c>
      <c r="C30" s="316">
        <v>0.8</v>
      </c>
      <c r="D30" s="317">
        <v>0.8</v>
      </c>
      <c r="E30" s="120">
        <f t="shared" si="0"/>
        <v>1</v>
      </c>
      <c r="F30" s="318"/>
      <c r="G30" s="319"/>
      <c r="H30" s="320">
        <f t="shared" si="1"/>
        <v>0.9</v>
      </c>
      <c r="I30" s="321"/>
      <c r="J30" s="322"/>
      <c r="K30" s="323"/>
    </row>
    <row r="31" spans="2:13" ht="19.5" customHeight="1" x14ac:dyDescent="0.25">
      <c r="B31" s="315" t="s">
        <v>155</v>
      </c>
      <c r="C31" s="316">
        <v>0.2</v>
      </c>
      <c r="D31" s="317">
        <v>0.2</v>
      </c>
      <c r="E31" s="120">
        <f t="shared" si="0"/>
        <v>1</v>
      </c>
      <c r="F31" s="318"/>
      <c r="G31" s="319"/>
      <c r="H31" s="320">
        <f>IF(D31="","",(D31*100%)/$G$23 + H30)</f>
        <v>1</v>
      </c>
      <c r="I31" s="321"/>
      <c r="J31" s="322"/>
      <c r="K31" s="323"/>
    </row>
    <row r="32" spans="2:13" ht="19.5" customHeight="1" x14ac:dyDescent="0.25">
      <c r="B32" s="315" t="s">
        <v>156</v>
      </c>
      <c r="C32" s="316">
        <v>0</v>
      </c>
      <c r="D32" s="317">
        <v>0</v>
      </c>
      <c r="E32" s="120">
        <f t="shared" si="0"/>
        <v>0</v>
      </c>
      <c r="F32" s="318"/>
      <c r="G32" s="319"/>
      <c r="H32" s="324">
        <f>IF(D32="","",(D32*100%)/$G$23)</f>
        <v>0</v>
      </c>
      <c r="I32" s="321"/>
      <c r="J32" s="323"/>
      <c r="K32" s="323"/>
    </row>
    <row r="33" spans="2:11" ht="19.5" customHeight="1" x14ac:dyDescent="0.25">
      <c r="B33" s="315" t="s">
        <v>157</v>
      </c>
      <c r="C33" s="316">
        <v>0</v>
      </c>
      <c r="D33" s="317">
        <v>0</v>
      </c>
      <c r="E33" s="120">
        <f t="shared" si="0"/>
        <v>0</v>
      </c>
      <c r="F33" s="318"/>
      <c r="G33" s="319"/>
      <c r="H33" s="324">
        <f t="shared" ref="H33:H38" si="2">IF(D33="","",(D33*100%)/$G$23)</f>
        <v>0</v>
      </c>
      <c r="I33" s="321"/>
      <c r="J33" s="323"/>
      <c r="K33" s="323"/>
    </row>
    <row r="34" spans="2:11" ht="19.5" customHeight="1" x14ac:dyDescent="0.25">
      <c r="B34" s="315" t="s">
        <v>158</v>
      </c>
      <c r="C34" s="316">
        <v>0</v>
      </c>
      <c r="D34" s="317">
        <v>0</v>
      </c>
      <c r="E34" s="120">
        <f t="shared" si="0"/>
        <v>0</v>
      </c>
      <c r="F34" s="318"/>
      <c r="G34" s="319"/>
      <c r="H34" s="324">
        <f t="shared" si="2"/>
        <v>0</v>
      </c>
      <c r="I34" s="321"/>
      <c r="J34" s="323"/>
      <c r="K34" s="323"/>
    </row>
    <row r="35" spans="2:11" ht="19.5" customHeight="1" x14ac:dyDescent="0.25">
      <c r="B35" s="315" t="s">
        <v>159</v>
      </c>
      <c r="C35" s="316">
        <v>0</v>
      </c>
      <c r="D35" s="317">
        <v>0</v>
      </c>
      <c r="E35" s="120">
        <f t="shared" si="0"/>
        <v>0</v>
      </c>
      <c r="F35" s="318"/>
      <c r="G35" s="319"/>
      <c r="H35" s="324">
        <f t="shared" si="2"/>
        <v>0</v>
      </c>
      <c r="I35" s="321"/>
      <c r="J35" s="323"/>
      <c r="K35" s="323"/>
    </row>
    <row r="36" spans="2:11" ht="19.5" customHeight="1" x14ac:dyDescent="0.25">
      <c r="B36" s="315" t="s">
        <v>160</v>
      </c>
      <c r="C36" s="316">
        <v>0</v>
      </c>
      <c r="D36" s="317">
        <v>0</v>
      </c>
      <c r="E36" s="120">
        <f t="shared" si="0"/>
        <v>0</v>
      </c>
      <c r="F36" s="318"/>
      <c r="G36" s="319"/>
      <c r="H36" s="324">
        <f t="shared" si="2"/>
        <v>0</v>
      </c>
      <c r="I36" s="321"/>
      <c r="J36" s="323"/>
      <c r="K36" s="323"/>
    </row>
    <row r="37" spans="2:11" ht="19.5" customHeight="1" x14ac:dyDescent="0.25">
      <c r="B37" s="315" t="s">
        <v>161</v>
      </c>
      <c r="C37" s="316">
        <v>0</v>
      </c>
      <c r="D37" s="317">
        <v>0</v>
      </c>
      <c r="E37" s="120">
        <f t="shared" si="0"/>
        <v>0</v>
      </c>
      <c r="F37" s="318"/>
      <c r="G37" s="319"/>
      <c r="H37" s="324">
        <f t="shared" si="2"/>
        <v>0</v>
      </c>
      <c r="I37" s="321"/>
      <c r="J37" s="323"/>
      <c r="K37" s="323"/>
    </row>
    <row r="38" spans="2:11" ht="19.5" customHeight="1" x14ac:dyDescent="0.25">
      <c r="B38" s="315" t="s">
        <v>162</v>
      </c>
      <c r="C38" s="316">
        <v>0</v>
      </c>
      <c r="D38" s="317">
        <v>0</v>
      </c>
      <c r="E38" s="120">
        <f t="shared" si="0"/>
        <v>0</v>
      </c>
      <c r="F38" s="318"/>
      <c r="G38" s="319"/>
      <c r="H38" s="324">
        <f t="shared" si="2"/>
        <v>0</v>
      </c>
      <c r="I38" s="321"/>
      <c r="J38" s="323"/>
      <c r="K38" s="323"/>
    </row>
    <row r="39" spans="2:11" ht="84" customHeight="1" x14ac:dyDescent="0.25">
      <c r="B39" s="325" t="s">
        <v>270</v>
      </c>
      <c r="C39" s="326" t="s">
        <v>377</v>
      </c>
      <c r="D39" s="326"/>
      <c r="E39" s="326"/>
      <c r="F39" s="326"/>
      <c r="G39" s="326"/>
      <c r="H39" s="326"/>
      <c r="I39" s="326"/>
      <c r="J39" s="323"/>
      <c r="K39" s="323"/>
    </row>
    <row r="40" spans="2:11" ht="35.450000000000003" customHeight="1" x14ac:dyDescent="0.25">
      <c r="B40" s="327"/>
      <c r="C40" s="327"/>
      <c r="D40" s="327"/>
      <c r="E40" s="327"/>
      <c r="F40" s="327"/>
      <c r="G40" s="327"/>
      <c r="H40" s="327"/>
      <c r="I40" s="327"/>
      <c r="J40" s="269"/>
      <c r="K40" s="269"/>
    </row>
    <row r="41" spans="2:11" ht="35.450000000000003" customHeight="1" x14ac:dyDescent="0.25">
      <c r="B41" s="327"/>
      <c r="C41" s="327"/>
      <c r="D41" s="327"/>
      <c r="E41" s="327"/>
      <c r="F41" s="327"/>
      <c r="G41" s="327"/>
      <c r="H41" s="327"/>
      <c r="I41" s="327"/>
      <c r="J41" s="328"/>
      <c r="K41" s="328"/>
    </row>
    <row r="42" spans="2:11" ht="35.450000000000003" customHeight="1" x14ac:dyDescent="0.25">
      <c r="B42" s="327"/>
      <c r="C42" s="327"/>
      <c r="D42" s="327"/>
      <c r="E42" s="327"/>
      <c r="F42" s="327"/>
      <c r="G42" s="327"/>
      <c r="H42" s="327"/>
      <c r="I42" s="327"/>
      <c r="J42" s="328"/>
      <c r="K42" s="328"/>
    </row>
    <row r="43" spans="2:11" ht="35.450000000000003" customHeight="1" x14ac:dyDescent="0.25">
      <c r="B43" s="327"/>
      <c r="C43" s="327"/>
      <c r="D43" s="327"/>
      <c r="E43" s="327"/>
      <c r="F43" s="327"/>
      <c r="G43" s="327"/>
      <c r="H43" s="327"/>
      <c r="I43" s="327"/>
      <c r="K43" s="328"/>
    </row>
    <row r="44" spans="2:11" ht="35.450000000000003" customHeight="1" x14ac:dyDescent="0.25">
      <c r="B44" s="327"/>
      <c r="C44" s="327"/>
      <c r="D44" s="327"/>
      <c r="E44" s="327"/>
      <c r="F44" s="327"/>
      <c r="G44" s="327"/>
      <c r="H44" s="327"/>
      <c r="I44" s="327"/>
      <c r="J44" s="267"/>
      <c r="K44" s="267"/>
    </row>
    <row r="45" spans="2:11" ht="87.75" customHeight="1" x14ac:dyDescent="0.25">
      <c r="B45" s="271" t="s">
        <v>271</v>
      </c>
      <c r="C45" s="329" t="s">
        <v>376</v>
      </c>
      <c r="D45" s="329"/>
      <c r="E45" s="329"/>
      <c r="F45" s="329"/>
      <c r="G45" s="329"/>
      <c r="H45" s="329"/>
      <c r="I45" s="329"/>
      <c r="J45" s="323"/>
      <c r="K45" s="330"/>
    </row>
    <row r="46" spans="2:11" ht="32.25" customHeight="1" x14ac:dyDescent="0.25">
      <c r="B46" s="271" t="s">
        <v>272</v>
      </c>
      <c r="C46" s="331" t="s">
        <v>273</v>
      </c>
      <c r="D46" s="332"/>
      <c r="E46" s="332"/>
      <c r="F46" s="332"/>
      <c r="G46" s="332"/>
      <c r="H46" s="332"/>
      <c r="I46" s="333"/>
      <c r="J46" s="334"/>
      <c r="K46" s="334"/>
    </row>
    <row r="47" spans="2:11" ht="66" customHeight="1" x14ac:dyDescent="0.25">
      <c r="B47" s="325" t="s">
        <v>274</v>
      </c>
      <c r="C47" s="335" t="s">
        <v>373</v>
      </c>
      <c r="D47" s="336"/>
      <c r="E47" s="336"/>
      <c r="F47" s="336"/>
      <c r="G47" s="336"/>
      <c r="H47" s="336"/>
      <c r="I47" s="337"/>
      <c r="J47" s="334"/>
      <c r="K47" s="334"/>
    </row>
    <row r="48" spans="2:11" ht="22.5" customHeight="1" x14ac:dyDescent="0.25">
      <c r="B48" s="310" t="s">
        <v>275</v>
      </c>
      <c r="C48" s="310"/>
      <c r="D48" s="310"/>
      <c r="E48" s="310"/>
      <c r="F48" s="310"/>
      <c r="G48" s="310"/>
      <c r="H48" s="310"/>
      <c r="I48" s="310"/>
      <c r="J48" s="334"/>
      <c r="K48" s="334"/>
    </row>
    <row r="49" spans="2:11" ht="22.5" customHeight="1" x14ac:dyDescent="0.25">
      <c r="B49" s="296" t="s">
        <v>276</v>
      </c>
      <c r="C49" s="312" t="s">
        <v>277</v>
      </c>
      <c r="D49" s="273" t="s">
        <v>278</v>
      </c>
      <c r="E49" s="273"/>
      <c r="F49" s="273"/>
      <c r="G49" s="338" t="s">
        <v>279</v>
      </c>
      <c r="H49" s="338"/>
      <c r="I49" s="338"/>
      <c r="J49" s="339"/>
      <c r="K49" s="339"/>
    </row>
    <row r="50" spans="2:11" ht="30.75" customHeight="1" x14ac:dyDescent="0.25">
      <c r="B50" s="296"/>
      <c r="C50" s="340" t="s">
        <v>280</v>
      </c>
      <c r="D50" s="341" t="s">
        <v>280</v>
      </c>
      <c r="E50" s="341"/>
      <c r="F50" s="341"/>
      <c r="G50" s="293" t="s">
        <v>280</v>
      </c>
      <c r="H50" s="293"/>
      <c r="I50" s="293"/>
      <c r="J50" s="339"/>
      <c r="K50" s="339"/>
    </row>
    <row r="51" spans="2:11" ht="32.25" customHeight="1" x14ac:dyDescent="0.25">
      <c r="B51" s="342" t="s">
        <v>281</v>
      </c>
      <c r="C51" s="343" t="s">
        <v>370</v>
      </c>
      <c r="D51" s="343"/>
      <c r="E51" s="343"/>
      <c r="F51" s="343"/>
      <c r="G51" s="343"/>
      <c r="H51" s="343"/>
      <c r="I51" s="343"/>
      <c r="J51" s="344"/>
      <c r="K51" s="345"/>
    </row>
    <row r="52" spans="2:11" ht="28.5" customHeight="1" x14ac:dyDescent="0.25">
      <c r="B52" s="346" t="s">
        <v>282</v>
      </c>
      <c r="C52" s="343" t="s">
        <v>371</v>
      </c>
      <c r="D52" s="343"/>
      <c r="E52" s="343"/>
      <c r="F52" s="343"/>
      <c r="G52" s="343"/>
      <c r="H52" s="343"/>
      <c r="I52" s="343"/>
      <c r="J52" s="344"/>
      <c r="K52" s="345"/>
    </row>
    <row r="53" spans="2:11" ht="30" customHeight="1" x14ac:dyDescent="0.25">
      <c r="B53" s="325" t="s">
        <v>283</v>
      </c>
      <c r="C53" s="347" t="s">
        <v>372</v>
      </c>
      <c r="D53" s="347"/>
      <c r="E53" s="347"/>
      <c r="F53" s="347"/>
      <c r="G53" s="347"/>
      <c r="H53" s="347"/>
      <c r="I53" s="347"/>
      <c r="J53" s="344"/>
      <c r="K53" s="345"/>
    </row>
    <row r="54" spans="2:11" ht="31.5" customHeight="1" x14ac:dyDescent="0.25">
      <c r="B54" s="348" t="s">
        <v>284</v>
      </c>
      <c r="C54" s="349" t="s">
        <v>280</v>
      </c>
      <c r="D54" s="349"/>
      <c r="E54" s="349"/>
      <c r="F54" s="349"/>
      <c r="G54" s="349"/>
      <c r="H54" s="349"/>
      <c r="I54" s="349"/>
      <c r="J54" s="350" t="s">
        <v>280</v>
      </c>
      <c r="K54" s="351"/>
    </row>
    <row r="55" spans="2:11" x14ac:dyDescent="0.25">
      <c r="B55" s="352"/>
      <c r="C55" s="353"/>
      <c r="D55" s="353"/>
      <c r="E55" s="354"/>
      <c r="F55" s="354"/>
      <c r="G55" s="355"/>
      <c r="H55" s="356"/>
      <c r="I55" s="353"/>
      <c r="J55" s="357"/>
      <c r="K55" s="357"/>
    </row>
    <row r="56" spans="2:11" x14ac:dyDescent="0.25">
      <c r="B56" s="352"/>
      <c r="C56" s="353"/>
      <c r="D56" s="353"/>
      <c r="E56" s="354"/>
      <c r="F56" s="354"/>
      <c r="G56" s="355"/>
      <c r="H56" s="356"/>
      <c r="I56" s="353"/>
      <c r="J56" s="357"/>
      <c r="K56" s="357"/>
    </row>
    <row r="57" spans="2:11" x14ac:dyDescent="0.25">
      <c r="B57" s="352"/>
      <c r="C57" s="353"/>
      <c r="D57" s="353"/>
      <c r="E57" s="354"/>
      <c r="F57" s="354"/>
      <c r="G57" s="355"/>
      <c r="H57" s="356"/>
      <c r="I57" s="353"/>
      <c r="J57" s="357"/>
      <c r="K57" s="357"/>
    </row>
    <row r="58" spans="2:11" x14ac:dyDescent="0.25">
      <c r="B58" s="352"/>
      <c r="C58" s="353"/>
      <c r="D58" s="353"/>
      <c r="E58" s="354"/>
      <c r="F58" s="354"/>
      <c r="G58" s="355"/>
      <c r="H58" s="356"/>
      <c r="I58" s="353"/>
      <c r="J58" s="357"/>
      <c r="K58" s="357"/>
    </row>
    <row r="59" spans="2:11" hidden="1" x14ac:dyDescent="0.25">
      <c r="B59" s="352"/>
      <c r="C59" s="353"/>
      <c r="D59" s="353"/>
      <c r="E59" s="354"/>
      <c r="F59" s="354"/>
      <c r="G59" s="355"/>
      <c r="H59" s="356"/>
      <c r="I59" s="353"/>
      <c r="J59" s="357"/>
      <c r="K59" s="357"/>
    </row>
    <row r="60" spans="2:11" ht="25.5" hidden="1" customHeight="1" x14ac:dyDescent="0.25">
      <c r="B60" s="352"/>
      <c r="C60" s="353"/>
      <c r="D60" s="353"/>
      <c r="E60" s="354"/>
      <c r="F60" s="354"/>
      <c r="G60" s="355"/>
      <c r="H60" s="356"/>
      <c r="I60" s="353"/>
      <c r="J60" s="357"/>
      <c r="K60" s="357"/>
    </row>
  </sheetData>
  <sheetProtection algorithmName="SHA-512" hashValue="UhWOITZN8CTsHHjQWNy+nWcasWC0rzYY/i1e2Z762cZstyjzFuIbefXu8izCD6HpSn0Tw/X9MujHOfPOjQdMRw==" saltValue="KBZOgBPWhryWlPnpOSi81g=="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5">
    <dataValidation type="list" showDropDown="1" showInputMessage="1" showErrorMessage="1" sqref="K12" xr:uid="{00000000-0002-0000-0300-000000000000}">
      <formula1>N17:N19</formula1>
      <formula2>0</formula2>
    </dataValidation>
    <dataValidation type="list" allowBlank="1" showInputMessage="1" showErrorMessage="1" sqref="H13:I13" xr:uid="{00000000-0002-0000-0300-000001000000}">
      <formula1>$M$5:$M$8</formula1>
      <formula2>0</formula2>
    </dataValidation>
    <dataValidation type="list" allowBlank="1" showInputMessage="1" showErrorMessage="1" sqref="C7 I7" xr:uid="{00000000-0002-0000-0300-000002000000}">
      <formula1>$M$11:$M$12</formula1>
      <formula2>0</formula2>
    </dataValidation>
    <dataValidation type="list" allowBlank="1" showInputMessage="1" showErrorMessage="1" sqref="C9:F9 J10:K10 H12 C24:E24" xr:uid="{00000000-0002-0000-0300-000003000000}">
      <formula1>#REF!</formula1>
      <formula2>0</formula2>
    </dataValidation>
    <dataValidation type="list" allowBlank="1" showInputMessage="1" showErrorMessage="1" sqref="I12" xr:uid="{00000000-0002-0000-0300-000004000000}">
      <formula1>M17:M19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6D9F1"/>
  </sheetPr>
  <dimension ref="A1:AMJ60"/>
  <sheetViews>
    <sheetView zoomScale="80" zoomScaleNormal="80" workbookViewId="0">
      <selection activeCell="J2" sqref="J2"/>
    </sheetView>
  </sheetViews>
  <sheetFormatPr baseColWidth="10" defaultColWidth="0" defaultRowHeight="15" zeroHeight="1" x14ac:dyDescent="0.25"/>
  <cols>
    <col min="1" max="1" width="1" style="360" customWidth="1"/>
    <col min="2" max="2" width="25.42578125" style="380" customWidth="1"/>
    <col min="3" max="3" width="14.42578125" style="360" customWidth="1"/>
    <col min="4" max="4" width="20.140625" style="360" customWidth="1"/>
    <col min="5" max="5" width="16.42578125" style="360" customWidth="1"/>
    <col min="6" max="6" width="25" style="360" customWidth="1"/>
    <col min="7" max="7" width="22" style="381" customWidth="1"/>
    <col min="8" max="8" width="20.42578125" style="360" customWidth="1"/>
    <col min="9" max="10" width="22.42578125" style="360" customWidth="1"/>
    <col min="11" max="11" width="26" style="360" customWidth="1"/>
    <col min="12" max="24" width="9.140625" style="362" hidden="1" customWidth="1"/>
    <col min="25" max="1024" width="9.140625" style="360" hidden="1" customWidth="1"/>
    <col min="1025" max="16384" width="9.140625" style="264" hidden="1"/>
  </cols>
  <sheetData>
    <row r="1" spans="2:14" ht="37.5" customHeight="1" x14ac:dyDescent="0.25">
      <c r="B1" s="361"/>
      <c r="C1" s="260" t="s">
        <v>1</v>
      </c>
      <c r="D1" s="260"/>
      <c r="E1" s="260"/>
      <c r="F1" s="260"/>
      <c r="G1" s="260"/>
      <c r="H1" s="260"/>
      <c r="I1" s="261"/>
      <c r="J1" s="262"/>
      <c r="K1" s="262"/>
      <c r="M1" s="363" t="s">
        <v>61</v>
      </c>
    </row>
    <row r="2" spans="2:14" ht="37.5" customHeight="1" x14ac:dyDescent="0.25">
      <c r="B2" s="361"/>
      <c r="C2" s="265" t="s">
        <v>210</v>
      </c>
      <c r="D2" s="265"/>
      <c r="E2" s="265"/>
      <c r="F2" s="265"/>
      <c r="G2" s="265"/>
      <c r="H2" s="265"/>
      <c r="I2" s="261"/>
      <c r="J2" s="262"/>
      <c r="K2" s="262"/>
      <c r="M2" s="363" t="s">
        <v>62</v>
      </c>
    </row>
    <row r="3" spans="2:14" ht="37.5" customHeight="1" x14ac:dyDescent="0.25">
      <c r="B3" s="361"/>
      <c r="C3" s="265" t="s">
        <v>211</v>
      </c>
      <c r="D3" s="265"/>
      <c r="E3" s="265"/>
      <c r="F3" s="265" t="s">
        <v>212</v>
      </c>
      <c r="G3" s="265"/>
      <c r="H3" s="265"/>
      <c r="I3" s="261"/>
      <c r="J3" s="262"/>
      <c r="K3" s="262"/>
      <c r="M3" s="363"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364" t="s">
        <v>71</v>
      </c>
    </row>
    <row r="6" spans="2:14" ht="30.75" customHeight="1" x14ac:dyDescent="0.25">
      <c r="B6" s="271" t="s">
        <v>214</v>
      </c>
      <c r="C6" s="272">
        <v>2</v>
      </c>
      <c r="D6" s="273" t="s">
        <v>215</v>
      </c>
      <c r="E6" s="273"/>
      <c r="F6" s="274" t="s">
        <v>285</v>
      </c>
      <c r="G6" s="274"/>
      <c r="H6" s="274"/>
      <c r="I6" s="274"/>
      <c r="J6" s="292"/>
      <c r="K6" s="292"/>
      <c r="M6" s="363" t="s">
        <v>75</v>
      </c>
      <c r="N6" s="364" t="s">
        <v>76</v>
      </c>
    </row>
    <row r="7" spans="2:14" ht="30.75" customHeight="1" x14ac:dyDescent="0.25">
      <c r="B7" s="271" t="s">
        <v>217</v>
      </c>
      <c r="C7" s="272" t="s">
        <v>78</v>
      </c>
      <c r="D7" s="273" t="s">
        <v>218</v>
      </c>
      <c r="E7" s="273"/>
      <c r="F7" s="276" t="s">
        <v>358</v>
      </c>
      <c r="G7" s="276"/>
      <c r="H7" s="277" t="s">
        <v>220</v>
      </c>
      <c r="I7" s="278" t="s">
        <v>78</v>
      </c>
      <c r="J7" s="279"/>
      <c r="K7" s="279"/>
      <c r="M7" s="363" t="s">
        <v>82</v>
      </c>
      <c r="N7" s="364" t="s">
        <v>83</v>
      </c>
    </row>
    <row r="8" spans="2:14" ht="30.75" customHeight="1" x14ac:dyDescent="0.25">
      <c r="B8" s="271" t="s">
        <v>221</v>
      </c>
      <c r="C8" s="276" t="s">
        <v>222</v>
      </c>
      <c r="D8" s="276"/>
      <c r="E8" s="276"/>
      <c r="F8" s="276"/>
      <c r="G8" s="277" t="s">
        <v>223</v>
      </c>
      <c r="H8" s="280">
        <v>7555</v>
      </c>
      <c r="I8" s="280"/>
      <c r="J8" s="281"/>
      <c r="K8" s="281"/>
      <c r="M8" s="363" t="s">
        <v>87</v>
      </c>
      <c r="N8" s="364" t="s">
        <v>42</v>
      </c>
    </row>
    <row r="9" spans="2:14" ht="30.75" customHeight="1" x14ac:dyDescent="0.25">
      <c r="B9" s="271" t="s">
        <v>62</v>
      </c>
      <c r="C9" s="282" t="s">
        <v>82</v>
      </c>
      <c r="D9" s="282"/>
      <c r="E9" s="282"/>
      <c r="F9" s="282"/>
      <c r="G9" s="277" t="s">
        <v>224</v>
      </c>
      <c r="H9" s="283" t="s">
        <v>90</v>
      </c>
      <c r="I9" s="283"/>
      <c r="J9" s="284"/>
      <c r="K9" s="284"/>
      <c r="M9" s="365" t="s">
        <v>91</v>
      </c>
    </row>
    <row r="10" spans="2:14" ht="30.75" customHeight="1" x14ac:dyDescent="0.25">
      <c r="B10" s="271" t="s">
        <v>225</v>
      </c>
      <c r="C10" s="248" t="s">
        <v>226</v>
      </c>
      <c r="D10" s="248"/>
      <c r="E10" s="248"/>
      <c r="F10" s="248"/>
      <c r="G10" s="248"/>
      <c r="H10" s="248"/>
      <c r="I10" s="248"/>
      <c r="J10" s="285"/>
      <c r="K10" s="285"/>
      <c r="M10" s="365"/>
    </row>
    <row r="11" spans="2:14" ht="30.75" customHeight="1" x14ac:dyDescent="0.25">
      <c r="B11" s="271" t="s">
        <v>227</v>
      </c>
      <c r="C11" s="286" t="s">
        <v>228</v>
      </c>
      <c r="D11" s="286"/>
      <c r="E11" s="286"/>
      <c r="F11" s="286"/>
      <c r="G11" s="286"/>
      <c r="H11" s="286"/>
      <c r="I11" s="286"/>
      <c r="J11" s="279"/>
      <c r="K11" s="279"/>
      <c r="M11" s="365"/>
      <c r="N11" s="364" t="s">
        <v>96</v>
      </c>
    </row>
    <row r="12" spans="2:14" ht="30.75" customHeight="1" x14ac:dyDescent="0.25">
      <c r="B12" s="271" t="s">
        <v>229</v>
      </c>
      <c r="C12" s="366" t="s">
        <v>286</v>
      </c>
      <c r="D12" s="366"/>
      <c r="E12" s="366"/>
      <c r="F12" s="366"/>
      <c r="G12" s="277" t="s">
        <v>231</v>
      </c>
      <c r="H12" s="288" t="s">
        <v>100</v>
      </c>
      <c r="I12" s="288"/>
      <c r="J12" s="279"/>
      <c r="K12" s="279"/>
      <c r="M12" s="365" t="s">
        <v>101</v>
      </c>
      <c r="N12" s="364" t="s">
        <v>78</v>
      </c>
    </row>
    <row r="13" spans="2:14" ht="30.75" customHeight="1" x14ac:dyDescent="0.25">
      <c r="B13" s="271" t="s">
        <v>232</v>
      </c>
      <c r="C13" s="289" t="s">
        <v>364</v>
      </c>
      <c r="D13" s="289"/>
      <c r="E13" s="289"/>
      <c r="F13" s="289"/>
      <c r="G13" s="277" t="s">
        <v>234</v>
      </c>
      <c r="H13" s="286" t="s">
        <v>42</v>
      </c>
      <c r="I13" s="286"/>
      <c r="J13" s="279"/>
      <c r="K13" s="279"/>
      <c r="M13" s="365" t="s">
        <v>105</v>
      </c>
    </row>
    <row r="14" spans="2:14" ht="42.75" customHeight="1" x14ac:dyDescent="0.25">
      <c r="B14" s="271" t="s">
        <v>235</v>
      </c>
      <c r="C14" s="290" t="s">
        <v>360</v>
      </c>
      <c r="D14" s="290"/>
      <c r="E14" s="290"/>
      <c r="F14" s="290"/>
      <c r="G14" s="290"/>
      <c r="H14" s="290"/>
      <c r="I14" s="290"/>
      <c r="J14" s="285"/>
      <c r="K14" s="285"/>
      <c r="M14" s="365" t="s">
        <v>108</v>
      </c>
      <c r="N14" s="364"/>
    </row>
    <row r="15" spans="2:14" ht="30.75" customHeight="1" x14ac:dyDescent="0.25">
      <c r="B15" s="271" t="s">
        <v>237</v>
      </c>
      <c r="C15" s="291" t="s">
        <v>238</v>
      </c>
      <c r="D15" s="291"/>
      <c r="E15" s="291"/>
      <c r="F15" s="291"/>
      <c r="G15" s="291"/>
      <c r="H15" s="291"/>
      <c r="I15" s="291"/>
      <c r="J15" s="292"/>
      <c r="K15" s="292"/>
      <c r="M15" s="365" t="s">
        <v>112</v>
      </c>
      <c r="N15" s="364"/>
    </row>
    <row r="16" spans="2:14" ht="30.75" customHeight="1" x14ac:dyDescent="0.25">
      <c r="B16" s="271" t="s">
        <v>239</v>
      </c>
      <c r="C16" s="293" t="s">
        <v>287</v>
      </c>
      <c r="D16" s="293"/>
      <c r="E16" s="293"/>
      <c r="F16" s="293"/>
      <c r="G16" s="293"/>
      <c r="H16" s="293"/>
      <c r="I16" s="293"/>
      <c r="J16" s="294"/>
      <c r="K16" s="294"/>
      <c r="M16" s="365"/>
      <c r="N16" s="364"/>
    </row>
    <row r="17" spans="2:14" ht="30.75" customHeight="1" x14ac:dyDescent="0.25">
      <c r="B17" s="271" t="s">
        <v>241</v>
      </c>
      <c r="C17" s="286" t="s">
        <v>361</v>
      </c>
      <c r="D17" s="286"/>
      <c r="E17" s="286"/>
      <c r="F17" s="286"/>
      <c r="G17" s="286"/>
      <c r="H17" s="286"/>
      <c r="I17" s="286"/>
      <c r="J17" s="295"/>
      <c r="K17" s="295"/>
      <c r="M17" s="365" t="s">
        <v>100</v>
      </c>
      <c r="N17" s="364"/>
    </row>
    <row r="18" spans="2:14" ht="18" customHeight="1" x14ac:dyDescent="0.25">
      <c r="B18" s="296" t="s">
        <v>243</v>
      </c>
      <c r="C18" s="297" t="s">
        <v>244</v>
      </c>
      <c r="D18" s="297"/>
      <c r="E18" s="297"/>
      <c r="F18" s="298" t="s">
        <v>245</v>
      </c>
      <c r="G18" s="298"/>
      <c r="H18" s="298"/>
      <c r="I18" s="298"/>
      <c r="J18" s="299"/>
      <c r="K18" s="299"/>
      <c r="M18" s="365" t="s">
        <v>122</v>
      </c>
      <c r="N18" s="364"/>
    </row>
    <row r="19" spans="2:14" ht="39.75" customHeight="1" x14ac:dyDescent="0.25">
      <c r="B19" s="296"/>
      <c r="C19" s="341" t="s">
        <v>288</v>
      </c>
      <c r="D19" s="341"/>
      <c r="E19" s="341"/>
      <c r="F19" s="293" t="s">
        <v>289</v>
      </c>
      <c r="G19" s="293"/>
      <c r="H19" s="293"/>
      <c r="I19" s="293"/>
      <c r="J19" s="294"/>
      <c r="K19" s="294"/>
      <c r="M19" s="365" t="s">
        <v>126</v>
      </c>
      <c r="N19" s="364"/>
    </row>
    <row r="20" spans="2:14" ht="39.75" customHeight="1" x14ac:dyDescent="0.25">
      <c r="B20" s="271" t="s">
        <v>248</v>
      </c>
      <c r="C20" s="300" t="s">
        <v>362</v>
      </c>
      <c r="D20" s="300"/>
      <c r="E20" s="300"/>
      <c r="F20" s="288" t="s">
        <v>363</v>
      </c>
      <c r="G20" s="288"/>
      <c r="H20" s="288"/>
      <c r="I20" s="288"/>
      <c r="J20" s="279"/>
      <c r="K20" s="279"/>
      <c r="M20" s="365"/>
      <c r="N20" s="364"/>
    </row>
    <row r="21" spans="2:14" ht="80.25" customHeight="1" x14ac:dyDescent="0.25">
      <c r="B21" s="271" t="s">
        <v>251</v>
      </c>
      <c r="C21" s="367" t="s">
        <v>356</v>
      </c>
      <c r="D21" s="367"/>
      <c r="E21" s="367"/>
      <c r="F21" s="274" t="s">
        <v>290</v>
      </c>
      <c r="G21" s="274"/>
      <c r="H21" s="274"/>
      <c r="I21" s="274"/>
      <c r="J21" s="292"/>
      <c r="K21" s="292"/>
      <c r="M21" s="368"/>
      <c r="N21" s="364"/>
    </row>
    <row r="22" spans="2:14" ht="23.25" customHeight="1" x14ac:dyDescent="0.25">
      <c r="B22" s="271" t="s">
        <v>254</v>
      </c>
      <c r="C22" s="301">
        <v>45292</v>
      </c>
      <c r="D22" s="301"/>
      <c r="E22" s="301"/>
      <c r="F22" s="277" t="s">
        <v>255</v>
      </c>
      <c r="G22" s="302">
        <v>1</v>
      </c>
      <c r="H22" s="277" t="s">
        <v>256</v>
      </c>
      <c r="I22" s="369">
        <v>4</v>
      </c>
      <c r="J22" s="370"/>
      <c r="K22" s="370"/>
      <c r="M22" s="368"/>
    </row>
    <row r="23" spans="2:14" ht="27" customHeight="1" x14ac:dyDescent="0.25">
      <c r="B23" s="271" t="s">
        <v>257</v>
      </c>
      <c r="C23" s="301">
        <v>45443</v>
      </c>
      <c r="D23" s="301"/>
      <c r="E23" s="301"/>
      <c r="F23" s="277" t="s">
        <v>258</v>
      </c>
      <c r="G23" s="305">
        <v>1</v>
      </c>
      <c r="H23" s="305"/>
      <c r="I23" s="305"/>
      <c r="J23" s="371"/>
      <c r="K23" s="371"/>
      <c r="M23" s="368"/>
    </row>
    <row r="24" spans="2:14" ht="30.75" customHeight="1" x14ac:dyDescent="0.25">
      <c r="B24" s="307" t="s">
        <v>259</v>
      </c>
      <c r="C24" s="308" t="s">
        <v>112</v>
      </c>
      <c r="D24" s="308"/>
      <c r="E24" s="308"/>
      <c r="F24" s="372" t="s">
        <v>260</v>
      </c>
      <c r="G24" s="293" t="s">
        <v>261</v>
      </c>
      <c r="H24" s="293"/>
      <c r="I24" s="293"/>
      <c r="J24" s="299"/>
      <c r="K24" s="299"/>
      <c r="M24" s="368"/>
    </row>
    <row r="25" spans="2:14" ht="22.5" customHeight="1" x14ac:dyDescent="0.25">
      <c r="B25" s="310" t="s">
        <v>262</v>
      </c>
      <c r="C25" s="310"/>
      <c r="D25" s="310"/>
      <c r="E25" s="310"/>
      <c r="F25" s="310"/>
      <c r="G25" s="310"/>
      <c r="H25" s="310"/>
      <c r="I25" s="310"/>
      <c r="J25" s="269"/>
      <c r="K25" s="269"/>
      <c r="M25" s="368"/>
    </row>
    <row r="26" spans="2:14" ht="43.5" customHeight="1" x14ac:dyDescent="0.25">
      <c r="B26" s="311" t="s">
        <v>142</v>
      </c>
      <c r="C26" s="312" t="s">
        <v>263</v>
      </c>
      <c r="D26" s="312" t="s">
        <v>264</v>
      </c>
      <c r="E26" s="313" t="s">
        <v>265</v>
      </c>
      <c r="F26" s="312" t="s">
        <v>266</v>
      </c>
      <c r="G26" s="312" t="s">
        <v>267</v>
      </c>
      <c r="H26" s="313" t="s">
        <v>268</v>
      </c>
      <c r="I26" s="314" t="s">
        <v>269</v>
      </c>
      <c r="J26" s="294"/>
      <c r="K26" s="294"/>
      <c r="M26" s="368"/>
    </row>
    <row r="27" spans="2:14" ht="19.5" customHeight="1" x14ac:dyDescent="0.25">
      <c r="B27" s="315" t="s">
        <v>151</v>
      </c>
      <c r="C27" s="316">
        <v>0.1618</v>
      </c>
      <c r="D27" s="373">
        <v>0.1618</v>
      </c>
      <c r="E27" s="121">
        <f t="shared" ref="E27:E38" si="0">IF(OR(C27=0,C27=""),0,D27/C27)</f>
        <v>1</v>
      </c>
      <c r="F27" s="374">
        <f>SUM(C27:C38)</f>
        <v>1.0001</v>
      </c>
      <c r="G27" s="375">
        <f>SUM(D27:D38)</f>
        <v>1.0001</v>
      </c>
      <c r="H27" s="320">
        <f>IF(D27="","",(D27*100%)/$G$23)</f>
        <v>0.1618</v>
      </c>
      <c r="I27" s="321">
        <f>G27+I22</f>
        <v>5.0000999999999998</v>
      </c>
      <c r="J27" s="376"/>
      <c r="K27" s="323"/>
      <c r="M27" s="368"/>
    </row>
    <row r="28" spans="2:14" ht="19.5" customHeight="1" x14ac:dyDescent="0.25">
      <c r="B28" s="315" t="s">
        <v>152</v>
      </c>
      <c r="C28" s="316">
        <v>0.1618</v>
      </c>
      <c r="D28" s="317">
        <v>0.1618</v>
      </c>
      <c r="E28" s="121">
        <f t="shared" si="0"/>
        <v>1</v>
      </c>
      <c r="F28" s="374"/>
      <c r="G28" s="375"/>
      <c r="H28" s="320">
        <f t="shared" ref="H28:H30" si="1">IF(D28="","",(D28*100%)/$G$23+H27)</f>
        <v>0.3236</v>
      </c>
      <c r="I28" s="321"/>
      <c r="J28" s="376"/>
      <c r="K28" s="323"/>
      <c r="M28" s="368"/>
    </row>
    <row r="29" spans="2:14" ht="19.5" customHeight="1" x14ac:dyDescent="0.25">
      <c r="B29" s="315" t="s">
        <v>153</v>
      </c>
      <c r="C29" s="316">
        <v>0.1618</v>
      </c>
      <c r="D29" s="317">
        <v>0.1618</v>
      </c>
      <c r="E29" s="121">
        <f t="shared" si="0"/>
        <v>1</v>
      </c>
      <c r="F29" s="374"/>
      <c r="G29" s="375"/>
      <c r="H29" s="320">
        <f t="shared" si="1"/>
        <v>0.4854</v>
      </c>
      <c r="I29" s="321"/>
      <c r="J29" s="376"/>
      <c r="K29" s="323"/>
      <c r="M29" s="368"/>
    </row>
    <row r="30" spans="2:14" ht="19.5" customHeight="1" x14ac:dyDescent="0.25">
      <c r="B30" s="315" t="s">
        <v>154</v>
      </c>
      <c r="C30" s="316">
        <v>0.1618</v>
      </c>
      <c r="D30" s="317">
        <v>0.1618</v>
      </c>
      <c r="E30" s="121">
        <f t="shared" si="0"/>
        <v>1</v>
      </c>
      <c r="F30" s="374"/>
      <c r="G30" s="375"/>
      <c r="H30" s="320">
        <f t="shared" si="1"/>
        <v>0.6472</v>
      </c>
      <c r="I30" s="321"/>
      <c r="J30" s="376"/>
      <c r="K30" s="323"/>
    </row>
    <row r="31" spans="2:14" ht="19.5" customHeight="1" x14ac:dyDescent="0.25">
      <c r="B31" s="315" t="s">
        <v>155</v>
      </c>
      <c r="C31" s="316">
        <v>0.35289999999999999</v>
      </c>
      <c r="D31" s="317">
        <v>0.35289999999999999</v>
      </c>
      <c r="E31" s="121">
        <f t="shared" si="0"/>
        <v>1</v>
      </c>
      <c r="F31" s="374"/>
      <c r="G31" s="375"/>
      <c r="H31" s="320">
        <f>IF(0.3528="","",(0.3528*100%)/$G$23+H30)</f>
        <v>1</v>
      </c>
      <c r="I31" s="321"/>
      <c r="J31" s="376"/>
      <c r="K31" s="323"/>
    </row>
    <row r="32" spans="2:14" ht="19.5" customHeight="1" x14ac:dyDescent="0.25">
      <c r="B32" s="315" t="s">
        <v>156</v>
      </c>
      <c r="C32" s="316">
        <v>0</v>
      </c>
      <c r="D32" s="317">
        <v>0</v>
      </c>
      <c r="E32" s="121">
        <f t="shared" si="0"/>
        <v>0</v>
      </c>
      <c r="F32" s="374"/>
      <c r="G32" s="375"/>
      <c r="H32" s="324">
        <f>IF(D32="","",(D32*100%)/$G$23)</f>
        <v>0</v>
      </c>
      <c r="I32" s="321"/>
      <c r="J32" s="323"/>
      <c r="K32" s="323"/>
    </row>
    <row r="33" spans="2:11" ht="19.5" customHeight="1" x14ac:dyDescent="0.25">
      <c r="B33" s="315" t="s">
        <v>157</v>
      </c>
      <c r="C33" s="316">
        <v>0</v>
      </c>
      <c r="D33" s="317">
        <v>0</v>
      </c>
      <c r="E33" s="121">
        <f t="shared" si="0"/>
        <v>0</v>
      </c>
      <c r="F33" s="374"/>
      <c r="G33" s="375"/>
      <c r="H33" s="324">
        <f t="shared" ref="H33:H38" si="2">IF(D33="","",(D33*100%)/$G$23)</f>
        <v>0</v>
      </c>
      <c r="I33" s="321"/>
      <c r="J33" s="323"/>
      <c r="K33" s="323"/>
    </row>
    <row r="34" spans="2:11" ht="19.5" customHeight="1" x14ac:dyDescent="0.25">
      <c r="B34" s="315" t="s">
        <v>158</v>
      </c>
      <c r="C34" s="316">
        <v>0</v>
      </c>
      <c r="D34" s="317">
        <v>0</v>
      </c>
      <c r="E34" s="121">
        <f t="shared" si="0"/>
        <v>0</v>
      </c>
      <c r="F34" s="374"/>
      <c r="G34" s="375"/>
      <c r="H34" s="324">
        <f t="shared" si="2"/>
        <v>0</v>
      </c>
      <c r="I34" s="321"/>
      <c r="J34" s="323"/>
      <c r="K34" s="323"/>
    </row>
    <row r="35" spans="2:11" ht="19.5" customHeight="1" x14ac:dyDescent="0.25">
      <c r="B35" s="315" t="s">
        <v>159</v>
      </c>
      <c r="C35" s="316">
        <v>0</v>
      </c>
      <c r="D35" s="377">
        <v>0</v>
      </c>
      <c r="E35" s="121">
        <f t="shared" si="0"/>
        <v>0</v>
      </c>
      <c r="F35" s="374"/>
      <c r="G35" s="375"/>
      <c r="H35" s="324">
        <f t="shared" si="2"/>
        <v>0</v>
      </c>
      <c r="I35" s="321"/>
      <c r="J35" s="323"/>
      <c r="K35" s="323"/>
    </row>
    <row r="36" spans="2:11" ht="19.5" customHeight="1" x14ac:dyDescent="0.25">
      <c r="B36" s="315" t="s">
        <v>160</v>
      </c>
      <c r="C36" s="316">
        <v>0</v>
      </c>
      <c r="D36" s="377">
        <v>0</v>
      </c>
      <c r="E36" s="121">
        <f t="shared" si="0"/>
        <v>0</v>
      </c>
      <c r="F36" s="374"/>
      <c r="G36" s="375"/>
      <c r="H36" s="324">
        <f t="shared" si="2"/>
        <v>0</v>
      </c>
      <c r="I36" s="321"/>
      <c r="J36" s="323"/>
      <c r="K36" s="323"/>
    </row>
    <row r="37" spans="2:11" ht="19.5" customHeight="1" x14ac:dyDescent="0.25">
      <c r="B37" s="315" t="s">
        <v>161</v>
      </c>
      <c r="C37" s="316">
        <v>0</v>
      </c>
      <c r="D37" s="317">
        <v>0</v>
      </c>
      <c r="E37" s="121">
        <f t="shared" si="0"/>
        <v>0</v>
      </c>
      <c r="F37" s="374"/>
      <c r="G37" s="375"/>
      <c r="H37" s="324">
        <f t="shared" si="2"/>
        <v>0</v>
      </c>
      <c r="I37" s="321"/>
      <c r="J37" s="323"/>
      <c r="K37" s="323"/>
    </row>
    <row r="38" spans="2:11" ht="19.5" customHeight="1" x14ac:dyDescent="0.25">
      <c r="B38" s="315" t="s">
        <v>162</v>
      </c>
      <c r="C38" s="316">
        <v>0</v>
      </c>
      <c r="D38" s="317">
        <v>0</v>
      </c>
      <c r="E38" s="121">
        <f t="shared" si="0"/>
        <v>0</v>
      </c>
      <c r="F38" s="374"/>
      <c r="G38" s="375"/>
      <c r="H38" s="324">
        <f t="shared" si="2"/>
        <v>0</v>
      </c>
      <c r="I38" s="321"/>
      <c r="J38" s="323"/>
      <c r="K38" s="323"/>
    </row>
    <row r="39" spans="2:11" ht="93.75" customHeight="1" x14ac:dyDescent="0.25">
      <c r="B39" s="325" t="s">
        <v>270</v>
      </c>
      <c r="C39" s="274" t="s">
        <v>378</v>
      </c>
      <c r="D39" s="274"/>
      <c r="E39" s="274"/>
      <c r="F39" s="274"/>
      <c r="G39" s="274"/>
      <c r="H39" s="274"/>
      <c r="I39" s="274"/>
      <c r="J39" s="264"/>
      <c r="K39" s="378"/>
    </row>
    <row r="40" spans="2:11" ht="37.35" customHeight="1" x14ac:dyDescent="0.25">
      <c r="B40" s="327"/>
      <c r="C40" s="327"/>
      <c r="D40" s="327"/>
      <c r="E40" s="327"/>
      <c r="F40" s="327"/>
      <c r="G40" s="327"/>
      <c r="H40" s="327"/>
      <c r="I40" s="327"/>
      <c r="J40" s="264"/>
      <c r="K40" s="269"/>
    </row>
    <row r="41" spans="2:11" ht="37.35" customHeight="1" x14ac:dyDescent="0.25">
      <c r="B41" s="327"/>
      <c r="C41" s="327"/>
      <c r="D41" s="327"/>
      <c r="E41" s="327"/>
      <c r="F41" s="327"/>
      <c r="G41" s="327"/>
      <c r="H41" s="327"/>
      <c r="I41" s="327"/>
      <c r="J41" s="264"/>
      <c r="K41" s="328"/>
    </row>
    <row r="42" spans="2:11" ht="37.35" customHeight="1" x14ac:dyDescent="0.25">
      <c r="B42" s="327"/>
      <c r="C42" s="327"/>
      <c r="D42" s="327"/>
      <c r="E42" s="327"/>
      <c r="F42" s="327"/>
      <c r="G42" s="327"/>
      <c r="H42" s="327"/>
      <c r="I42" s="327"/>
      <c r="J42" s="264"/>
      <c r="K42" s="328"/>
    </row>
    <row r="43" spans="2:11" ht="37.35" customHeight="1" x14ac:dyDescent="0.25">
      <c r="B43" s="327"/>
      <c r="C43" s="327"/>
      <c r="D43" s="327"/>
      <c r="E43" s="327"/>
      <c r="F43" s="327"/>
      <c r="G43" s="327"/>
      <c r="H43" s="327"/>
      <c r="I43" s="327"/>
      <c r="J43" s="264"/>
      <c r="K43" s="328"/>
    </row>
    <row r="44" spans="2:11" ht="37.35" customHeight="1" x14ac:dyDescent="0.25">
      <c r="B44" s="327"/>
      <c r="C44" s="327"/>
      <c r="D44" s="327"/>
      <c r="E44" s="327"/>
      <c r="F44" s="327"/>
      <c r="G44" s="327"/>
      <c r="H44" s="327"/>
      <c r="I44" s="327"/>
      <c r="J44" s="264"/>
      <c r="K44" s="267"/>
    </row>
    <row r="45" spans="2:11" ht="70.5" customHeight="1" x14ac:dyDescent="0.25">
      <c r="B45" s="271" t="s">
        <v>271</v>
      </c>
      <c r="C45" s="329" t="s">
        <v>375</v>
      </c>
      <c r="D45" s="329"/>
      <c r="E45" s="329"/>
      <c r="F45" s="329"/>
      <c r="G45" s="329"/>
      <c r="H45" s="329"/>
      <c r="I45" s="329"/>
      <c r="J45" s="264"/>
      <c r="K45" s="330"/>
    </row>
    <row r="46" spans="2:11" ht="38.25" customHeight="1" x14ac:dyDescent="0.25">
      <c r="B46" s="271" t="s">
        <v>272</v>
      </c>
      <c r="C46" s="329" t="s">
        <v>273</v>
      </c>
      <c r="D46" s="329"/>
      <c r="E46" s="329"/>
      <c r="F46" s="329"/>
      <c r="G46" s="329"/>
      <c r="H46" s="329"/>
      <c r="I46" s="329"/>
      <c r="J46" s="264"/>
      <c r="K46" s="334"/>
    </row>
    <row r="47" spans="2:11" ht="66" customHeight="1" x14ac:dyDescent="0.25">
      <c r="B47" s="325" t="s">
        <v>274</v>
      </c>
      <c r="C47" s="274" t="s">
        <v>366</v>
      </c>
      <c r="D47" s="274"/>
      <c r="E47" s="274"/>
      <c r="F47" s="274"/>
      <c r="G47" s="274"/>
      <c r="H47" s="274"/>
      <c r="I47" s="274"/>
      <c r="J47" s="264"/>
      <c r="K47" s="334"/>
    </row>
    <row r="48" spans="2:11" ht="22.5" customHeight="1" x14ac:dyDescent="0.25">
      <c r="B48" s="310" t="s">
        <v>275</v>
      </c>
      <c r="C48" s="310"/>
      <c r="D48" s="310"/>
      <c r="E48" s="310"/>
      <c r="F48" s="310"/>
      <c r="G48" s="310"/>
      <c r="H48" s="310"/>
      <c r="I48" s="310"/>
      <c r="J48" s="264"/>
      <c r="K48" s="334"/>
    </row>
    <row r="49" spans="2:11" ht="22.5" customHeight="1" x14ac:dyDescent="0.25">
      <c r="B49" s="296" t="s">
        <v>276</v>
      </c>
      <c r="C49" s="312" t="s">
        <v>277</v>
      </c>
      <c r="D49" s="273" t="s">
        <v>278</v>
      </c>
      <c r="E49" s="273"/>
      <c r="F49" s="273"/>
      <c r="G49" s="338" t="s">
        <v>279</v>
      </c>
      <c r="H49" s="338"/>
      <c r="I49" s="338"/>
      <c r="J49" s="339"/>
      <c r="K49" s="339"/>
    </row>
    <row r="50" spans="2:11" ht="30.75" customHeight="1" x14ac:dyDescent="0.25">
      <c r="B50" s="296"/>
      <c r="C50" s="340" t="s">
        <v>280</v>
      </c>
      <c r="D50" s="341" t="s">
        <v>280</v>
      </c>
      <c r="E50" s="341"/>
      <c r="F50" s="341"/>
      <c r="G50" s="293" t="s">
        <v>280</v>
      </c>
      <c r="H50" s="293"/>
      <c r="I50" s="293"/>
      <c r="J50" s="339"/>
      <c r="K50" s="339"/>
    </row>
    <row r="51" spans="2:11" ht="32.25" customHeight="1" x14ac:dyDescent="0.25">
      <c r="B51" s="342" t="s">
        <v>281</v>
      </c>
      <c r="C51" s="343" t="s">
        <v>370</v>
      </c>
      <c r="D51" s="343"/>
      <c r="E51" s="343"/>
      <c r="F51" s="343"/>
      <c r="G51" s="343"/>
      <c r="H51" s="343"/>
      <c r="I51" s="343"/>
      <c r="J51" s="344"/>
      <c r="K51" s="345"/>
    </row>
    <row r="52" spans="2:11" ht="28.5" customHeight="1" x14ac:dyDescent="0.25">
      <c r="B52" s="346" t="s">
        <v>282</v>
      </c>
      <c r="C52" s="343" t="s">
        <v>371</v>
      </c>
      <c r="D52" s="343"/>
      <c r="E52" s="343"/>
      <c r="F52" s="343"/>
      <c r="G52" s="343"/>
      <c r="H52" s="343"/>
      <c r="I52" s="343"/>
      <c r="J52" s="344"/>
      <c r="K52" s="345"/>
    </row>
    <row r="53" spans="2:11" ht="30" customHeight="1" x14ac:dyDescent="0.25">
      <c r="B53" s="325" t="s">
        <v>283</v>
      </c>
      <c r="C53" s="347" t="s">
        <v>372</v>
      </c>
      <c r="D53" s="347"/>
      <c r="E53" s="347"/>
      <c r="F53" s="347"/>
      <c r="G53" s="347"/>
      <c r="H53" s="347"/>
      <c r="I53" s="347"/>
      <c r="J53" s="344"/>
      <c r="K53" s="345"/>
    </row>
    <row r="54" spans="2:11" ht="31.5" customHeight="1" x14ac:dyDescent="0.25">
      <c r="B54" s="348" t="s">
        <v>284</v>
      </c>
      <c r="C54" s="349" t="s">
        <v>280</v>
      </c>
      <c r="D54" s="349"/>
      <c r="E54" s="349"/>
      <c r="F54" s="349"/>
      <c r="G54" s="349"/>
      <c r="H54" s="349"/>
      <c r="I54" s="349"/>
      <c r="J54" s="350" t="s">
        <v>280</v>
      </c>
      <c r="K54" s="351"/>
    </row>
    <row r="55" spans="2:11" x14ac:dyDescent="0.25">
      <c r="B55" s="352"/>
      <c r="C55" s="353"/>
      <c r="D55" s="353"/>
      <c r="E55" s="379"/>
      <c r="F55" s="379"/>
      <c r="G55" s="355"/>
      <c r="H55" s="356"/>
      <c r="I55" s="353"/>
      <c r="J55" s="357"/>
      <c r="K55" s="357"/>
    </row>
    <row r="56" spans="2:11" x14ac:dyDescent="0.25">
      <c r="B56" s="352"/>
      <c r="C56" s="353"/>
      <c r="D56" s="353"/>
      <c r="E56" s="379"/>
      <c r="F56" s="379"/>
      <c r="G56" s="355"/>
      <c r="H56" s="356"/>
      <c r="I56" s="353"/>
      <c r="J56" s="357"/>
      <c r="K56" s="357"/>
    </row>
    <row r="57" spans="2:11" x14ac:dyDescent="0.25">
      <c r="B57" s="352"/>
      <c r="C57" s="353"/>
      <c r="D57" s="353"/>
      <c r="E57" s="379"/>
      <c r="F57" s="379"/>
      <c r="G57" s="355"/>
      <c r="H57" s="356"/>
      <c r="I57" s="353"/>
      <c r="J57" s="357"/>
      <c r="K57" s="357"/>
    </row>
    <row r="58" spans="2:11" x14ac:dyDescent="0.25">
      <c r="B58" s="352"/>
      <c r="C58" s="353"/>
      <c r="D58" s="353"/>
      <c r="E58" s="379"/>
      <c r="F58" s="379"/>
      <c r="G58" s="355"/>
      <c r="H58" s="356"/>
      <c r="I58" s="353"/>
      <c r="J58" s="357"/>
      <c r="K58" s="357"/>
    </row>
    <row r="59" spans="2:11" hidden="1" x14ac:dyDescent="0.25">
      <c r="B59" s="352"/>
      <c r="C59" s="353"/>
      <c r="D59" s="353"/>
      <c r="E59" s="379"/>
      <c r="F59" s="379"/>
      <c r="G59" s="355"/>
      <c r="H59" s="356"/>
      <c r="I59" s="353"/>
      <c r="J59" s="357"/>
      <c r="K59" s="357"/>
    </row>
    <row r="60" spans="2:11" ht="25.5" hidden="1" customHeight="1" x14ac:dyDescent="0.25">
      <c r="B60" s="352"/>
      <c r="C60" s="353"/>
      <c r="D60" s="353"/>
      <c r="E60" s="379"/>
      <c r="F60" s="379"/>
      <c r="G60" s="355"/>
      <c r="H60" s="356"/>
      <c r="I60" s="353"/>
      <c r="J60" s="357"/>
      <c r="K60" s="357"/>
    </row>
  </sheetData>
  <sheetProtection algorithmName="SHA-512" hashValue="YqUCIeHsJhZf7yZGu4oveAh4zxic84Zmke6o74EL+flaIGzyhGBJE+yS3ZDyoLuVYxv4lpw0qTiY5qJF+saHlw==" saltValue="oU5fM46IlSH5kDFbtelsQA=="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xr:uid="{00000000-0002-0000-0400-000000000000}">
      <formula1>$N$11:$N$12</formula1>
      <formula2>0</formula2>
    </dataValidation>
    <dataValidation type="list" allowBlank="1" showInputMessage="1" showErrorMessage="1" sqref="H13:I13" xr:uid="{00000000-0002-0000-0400-000001000000}">
      <formula1>$N$5:$N$8</formula1>
      <formula2>0</formula2>
    </dataValidation>
    <dataValidation type="list" allowBlank="1" showInputMessage="1" showErrorMessage="1" sqref="J10:K10" xr:uid="{00000000-0002-0000-0400-000002000000}">
      <formula1>$M$21:$M$28</formula1>
      <formula2>0</formula2>
    </dataValidation>
    <dataValidation type="list" allowBlank="1" showInputMessage="1" showErrorMessage="1" sqref="C9:F9" xr:uid="{00000000-0002-0000-0400-000003000000}">
      <formula1>$M$6:$M$9</formula1>
      <formula2>0</formula2>
    </dataValidation>
    <dataValidation type="list" allowBlank="1" showInputMessage="1" showErrorMessage="1" sqref="C24:E24" xr:uid="{00000000-0002-0000-0400-000004000000}">
      <formula1>$M$12:$M$15</formula1>
      <formula2>0</formula2>
    </dataValidation>
    <dataValidation type="list" allowBlank="1" showInputMessage="1" showErrorMessage="1" sqref="H12:I12" xr:uid="{00000000-0002-0000-0400-000005000000}">
      <formula1>M17:M19</formula1>
      <formula2>0</formula2>
    </dataValidation>
    <dataValidation type="list" showDropDown="1" showInputMessage="1" showErrorMessage="1" sqref="K12" xr:uid="{00000000-0002-0000-04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6D9F1"/>
  </sheetPr>
  <dimension ref="A1:AMJ60"/>
  <sheetViews>
    <sheetView zoomScale="80" zoomScaleNormal="80" workbookViewId="0">
      <selection activeCell="J41" sqref="J41"/>
    </sheetView>
  </sheetViews>
  <sheetFormatPr baseColWidth="10" defaultColWidth="0" defaultRowHeight="15" zeroHeight="1" x14ac:dyDescent="0.25"/>
  <cols>
    <col min="1" max="1" width="1" style="258" customWidth="1"/>
    <col min="2" max="2" width="25.42578125" style="358" customWidth="1"/>
    <col min="3" max="3" width="14.42578125" style="258" customWidth="1"/>
    <col min="4" max="4" width="20.140625" style="258" customWidth="1"/>
    <col min="5" max="5" width="16.42578125" style="258" customWidth="1"/>
    <col min="6" max="6" width="25" style="258" customWidth="1"/>
    <col min="7" max="7" width="22" style="359" customWidth="1"/>
    <col min="8" max="8" width="20.42578125" style="258" customWidth="1"/>
    <col min="9" max="10" width="22.42578125" style="258" customWidth="1"/>
    <col min="11" max="11" width="30.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3" t="s">
        <v>61</v>
      </c>
    </row>
    <row r="2" spans="2:14" ht="37.5" customHeight="1" x14ac:dyDescent="0.25">
      <c r="B2" s="259"/>
      <c r="C2" s="265" t="s">
        <v>210</v>
      </c>
      <c r="D2" s="265"/>
      <c r="E2" s="265"/>
      <c r="F2" s="265"/>
      <c r="G2" s="265"/>
      <c r="H2" s="265"/>
      <c r="I2" s="261"/>
      <c r="J2" s="262"/>
      <c r="K2" s="262"/>
      <c r="M2" s="363" t="s">
        <v>62</v>
      </c>
    </row>
    <row r="3" spans="2:14" ht="37.5" customHeight="1" x14ac:dyDescent="0.25">
      <c r="B3" s="259"/>
      <c r="C3" s="265" t="s">
        <v>211</v>
      </c>
      <c r="D3" s="265"/>
      <c r="E3" s="265"/>
      <c r="F3" s="265" t="s">
        <v>212</v>
      </c>
      <c r="G3" s="265"/>
      <c r="H3" s="265"/>
      <c r="I3" s="261"/>
      <c r="J3" s="262"/>
      <c r="K3" s="262"/>
      <c r="M3" s="363"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3</v>
      </c>
      <c r="D6" s="273" t="s">
        <v>215</v>
      </c>
      <c r="E6" s="273"/>
      <c r="F6" s="274" t="s">
        <v>291</v>
      </c>
      <c r="G6" s="274"/>
      <c r="H6" s="274"/>
      <c r="I6" s="274"/>
      <c r="J6" s="275"/>
      <c r="K6" s="275"/>
      <c r="M6" s="363" t="s">
        <v>75</v>
      </c>
      <c r="N6" s="270" t="s">
        <v>76</v>
      </c>
    </row>
    <row r="7" spans="2:14" ht="30.75" customHeight="1" x14ac:dyDescent="0.25">
      <c r="B7" s="271" t="s">
        <v>217</v>
      </c>
      <c r="C7" s="272" t="s">
        <v>78</v>
      </c>
      <c r="D7" s="273" t="s">
        <v>218</v>
      </c>
      <c r="E7" s="273"/>
      <c r="F7" s="276" t="s">
        <v>219</v>
      </c>
      <c r="G7" s="276"/>
      <c r="H7" s="277" t="s">
        <v>220</v>
      </c>
      <c r="I7" s="278" t="s">
        <v>78</v>
      </c>
      <c r="J7" s="279"/>
      <c r="K7" s="279"/>
      <c r="M7" s="363" t="s">
        <v>82</v>
      </c>
      <c r="N7" s="270" t="s">
        <v>83</v>
      </c>
    </row>
    <row r="8" spans="2:14" ht="30.75" customHeight="1" x14ac:dyDescent="0.25">
      <c r="B8" s="271" t="s">
        <v>221</v>
      </c>
      <c r="C8" s="276" t="s">
        <v>222</v>
      </c>
      <c r="D8" s="276"/>
      <c r="E8" s="276"/>
      <c r="F8" s="276"/>
      <c r="G8" s="277" t="s">
        <v>223</v>
      </c>
      <c r="H8" s="280">
        <v>7555</v>
      </c>
      <c r="I8" s="280"/>
      <c r="J8" s="281"/>
      <c r="K8" s="281"/>
      <c r="M8" s="363" t="s">
        <v>87</v>
      </c>
      <c r="N8" s="270" t="s">
        <v>42</v>
      </c>
    </row>
    <row r="9" spans="2:14" ht="30.75" customHeight="1" x14ac:dyDescent="0.25">
      <c r="B9" s="271" t="s">
        <v>62</v>
      </c>
      <c r="C9" s="282" t="s">
        <v>82</v>
      </c>
      <c r="D9" s="282"/>
      <c r="E9" s="282"/>
      <c r="F9" s="282"/>
      <c r="G9" s="277" t="s">
        <v>224</v>
      </c>
      <c r="H9" s="283" t="s">
        <v>90</v>
      </c>
      <c r="I9" s="283"/>
      <c r="J9" s="284"/>
      <c r="K9" s="284"/>
      <c r="M9" s="365" t="s">
        <v>91</v>
      </c>
    </row>
    <row r="10" spans="2:14" ht="30.75" customHeight="1" x14ac:dyDescent="0.25">
      <c r="B10" s="271" t="s">
        <v>225</v>
      </c>
      <c r="C10" s="248" t="s">
        <v>226</v>
      </c>
      <c r="D10" s="248"/>
      <c r="E10" s="248"/>
      <c r="F10" s="248"/>
      <c r="G10" s="248"/>
      <c r="H10" s="248"/>
      <c r="I10" s="248"/>
      <c r="J10" s="285"/>
      <c r="K10" s="285"/>
      <c r="M10" s="365"/>
    </row>
    <row r="11" spans="2:14" ht="30.75" customHeight="1" x14ac:dyDescent="0.25">
      <c r="B11" s="271" t="s">
        <v>227</v>
      </c>
      <c r="C11" s="286" t="s">
        <v>228</v>
      </c>
      <c r="D11" s="286"/>
      <c r="E11" s="286"/>
      <c r="F11" s="286"/>
      <c r="G11" s="286"/>
      <c r="H11" s="286"/>
      <c r="I11" s="286"/>
      <c r="J11" s="279"/>
      <c r="K11" s="279"/>
      <c r="M11" s="365"/>
      <c r="N11" s="270" t="s">
        <v>96</v>
      </c>
    </row>
    <row r="12" spans="2:14" ht="30.75" customHeight="1" x14ac:dyDescent="0.25">
      <c r="B12" s="271" t="s">
        <v>229</v>
      </c>
      <c r="C12" s="366" t="s">
        <v>292</v>
      </c>
      <c r="D12" s="366"/>
      <c r="E12" s="366"/>
      <c r="F12" s="366"/>
      <c r="G12" s="277" t="s">
        <v>231</v>
      </c>
      <c r="H12" s="288" t="s">
        <v>100</v>
      </c>
      <c r="I12" s="288"/>
      <c r="J12" s="279"/>
      <c r="K12" s="279"/>
      <c r="M12" s="365" t="s">
        <v>101</v>
      </c>
      <c r="N12" s="270" t="s">
        <v>78</v>
      </c>
    </row>
    <row r="13" spans="2:14" ht="30.75" customHeight="1" x14ac:dyDescent="0.25">
      <c r="B13" s="271" t="s">
        <v>232</v>
      </c>
      <c r="C13" s="289" t="s">
        <v>233</v>
      </c>
      <c r="D13" s="289"/>
      <c r="E13" s="289"/>
      <c r="F13" s="289"/>
      <c r="G13" s="277" t="s">
        <v>234</v>
      </c>
      <c r="H13" s="286" t="s">
        <v>42</v>
      </c>
      <c r="I13" s="286"/>
      <c r="J13" s="279"/>
      <c r="K13" s="279"/>
      <c r="M13" s="365" t="s">
        <v>105</v>
      </c>
    </row>
    <row r="14" spans="2:14" ht="36.75" customHeight="1" x14ac:dyDescent="0.25">
      <c r="B14" s="271" t="s">
        <v>235</v>
      </c>
      <c r="C14" s="291" t="s">
        <v>293</v>
      </c>
      <c r="D14" s="291"/>
      <c r="E14" s="291"/>
      <c r="F14" s="291"/>
      <c r="G14" s="291"/>
      <c r="H14" s="291"/>
      <c r="I14" s="291"/>
      <c r="J14" s="285"/>
      <c r="K14" s="285"/>
      <c r="M14" s="365" t="s">
        <v>108</v>
      </c>
      <c r="N14" s="270"/>
    </row>
    <row r="15" spans="2:14" ht="30.75" customHeight="1" x14ac:dyDescent="0.25">
      <c r="B15" s="271" t="s">
        <v>237</v>
      </c>
      <c r="C15" s="291" t="s">
        <v>294</v>
      </c>
      <c r="D15" s="291"/>
      <c r="E15" s="291"/>
      <c r="F15" s="291"/>
      <c r="G15" s="291"/>
      <c r="H15" s="291"/>
      <c r="I15" s="291"/>
      <c r="J15" s="292"/>
      <c r="K15" s="292"/>
      <c r="M15" s="365" t="s">
        <v>112</v>
      </c>
      <c r="N15" s="270"/>
    </row>
    <row r="16" spans="2:14" ht="30.75" customHeight="1" x14ac:dyDescent="0.25">
      <c r="B16" s="271" t="s">
        <v>239</v>
      </c>
      <c r="C16" s="293" t="s">
        <v>295</v>
      </c>
      <c r="D16" s="293"/>
      <c r="E16" s="293"/>
      <c r="F16" s="293"/>
      <c r="G16" s="293"/>
      <c r="H16" s="293"/>
      <c r="I16" s="293"/>
      <c r="J16" s="294"/>
      <c r="K16" s="294"/>
      <c r="M16" s="365"/>
      <c r="N16" s="270"/>
    </row>
    <row r="17" spans="2:14" ht="30.75" customHeight="1" x14ac:dyDescent="0.25">
      <c r="B17" s="271" t="s">
        <v>241</v>
      </c>
      <c r="C17" s="286" t="s">
        <v>296</v>
      </c>
      <c r="D17" s="286"/>
      <c r="E17" s="286"/>
      <c r="F17" s="286"/>
      <c r="G17" s="286"/>
      <c r="H17" s="286"/>
      <c r="I17" s="286"/>
      <c r="J17" s="295"/>
      <c r="K17" s="295"/>
      <c r="M17" s="365" t="s">
        <v>100</v>
      </c>
      <c r="N17" s="270"/>
    </row>
    <row r="18" spans="2:14" ht="18" customHeight="1" x14ac:dyDescent="0.25">
      <c r="B18" s="296" t="s">
        <v>243</v>
      </c>
      <c r="C18" s="297" t="s">
        <v>244</v>
      </c>
      <c r="D18" s="297"/>
      <c r="E18" s="297"/>
      <c r="F18" s="298" t="s">
        <v>245</v>
      </c>
      <c r="G18" s="298"/>
      <c r="H18" s="298"/>
      <c r="I18" s="298"/>
      <c r="J18" s="299"/>
      <c r="K18" s="299"/>
      <c r="M18" s="365" t="s">
        <v>122</v>
      </c>
      <c r="N18" s="270"/>
    </row>
    <row r="19" spans="2:14" ht="29.25" customHeight="1" x14ac:dyDescent="0.25">
      <c r="B19" s="296"/>
      <c r="C19" s="341" t="s">
        <v>297</v>
      </c>
      <c r="D19" s="341"/>
      <c r="E19" s="341"/>
      <c r="F19" s="293" t="s">
        <v>298</v>
      </c>
      <c r="G19" s="293"/>
      <c r="H19" s="293"/>
      <c r="I19" s="293"/>
      <c r="J19" s="294"/>
      <c r="K19" s="294"/>
      <c r="M19" s="365" t="s">
        <v>126</v>
      </c>
      <c r="N19" s="270"/>
    </row>
    <row r="20" spans="2:14" ht="30.75" customHeight="1" x14ac:dyDescent="0.25">
      <c r="B20" s="271" t="s">
        <v>248</v>
      </c>
      <c r="C20" s="341" t="s">
        <v>299</v>
      </c>
      <c r="D20" s="341"/>
      <c r="E20" s="341"/>
      <c r="F20" s="288" t="s">
        <v>300</v>
      </c>
      <c r="G20" s="288"/>
      <c r="H20" s="288"/>
      <c r="I20" s="288"/>
      <c r="J20" s="279"/>
      <c r="K20" s="279"/>
      <c r="M20" s="365"/>
      <c r="N20" s="270"/>
    </row>
    <row r="21" spans="2:14" ht="75" customHeight="1" x14ac:dyDescent="0.25">
      <c r="B21" s="271" t="s">
        <v>251</v>
      </c>
      <c r="C21" s="382" t="s">
        <v>355</v>
      </c>
      <c r="D21" s="382"/>
      <c r="E21" s="382"/>
      <c r="F21" s="274" t="s">
        <v>310</v>
      </c>
      <c r="G21" s="274"/>
      <c r="H21" s="274"/>
      <c r="I21" s="274"/>
      <c r="J21" s="292"/>
      <c r="K21" s="292"/>
      <c r="M21" s="368"/>
      <c r="N21" s="270"/>
    </row>
    <row r="22" spans="2:14" ht="23.25" customHeight="1" x14ac:dyDescent="0.25">
      <c r="B22" s="271" t="s">
        <v>254</v>
      </c>
      <c r="C22" s="301">
        <v>45292</v>
      </c>
      <c r="D22" s="301"/>
      <c r="E22" s="301"/>
      <c r="F22" s="277" t="s">
        <v>255</v>
      </c>
      <c r="G22" s="302">
        <v>2</v>
      </c>
      <c r="H22" s="277" t="s">
        <v>256</v>
      </c>
      <c r="I22" s="383">
        <v>7</v>
      </c>
      <c r="J22" s="304"/>
      <c r="K22" s="304"/>
      <c r="M22" s="368"/>
    </row>
    <row r="23" spans="2:14" ht="27" customHeight="1" x14ac:dyDescent="0.25">
      <c r="B23" s="271" t="s">
        <v>257</v>
      </c>
      <c r="C23" s="301">
        <v>45443</v>
      </c>
      <c r="D23" s="301"/>
      <c r="E23" s="301"/>
      <c r="F23" s="277" t="s">
        <v>258</v>
      </c>
      <c r="G23" s="305">
        <v>1</v>
      </c>
      <c r="H23" s="305"/>
      <c r="I23" s="305"/>
      <c r="J23" s="306"/>
      <c r="K23" s="306"/>
      <c r="M23" s="368"/>
    </row>
    <row r="24" spans="2:14" ht="30.75" customHeight="1" x14ac:dyDescent="0.25">
      <c r="B24" s="307" t="s">
        <v>259</v>
      </c>
      <c r="C24" s="308" t="s">
        <v>112</v>
      </c>
      <c r="D24" s="308"/>
      <c r="E24" s="308"/>
      <c r="F24" s="309" t="s">
        <v>260</v>
      </c>
      <c r="G24" s="293" t="s">
        <v>365</v>
      </c>
      <c r="H24" s="293"/>
      <c r="I24" s="293"/>
      <c r="J24" s="299"/>
      <c r="K24" s="299"/>
      <c r="M24" s="368"/>
    </row>
    <row r="25" spans="2:14" ht="22.5" customHeight="1" x14ac:dyDescent="0.25">
      <c r="B25" s="310" t="s">
        <v>262</v>
      </c>
      <c r="C25" s="310"/>
      <c r="D25" s="310"/>
      <c r="E25" s="310"/>
      <c r="F25" s="310"/>
      <c r="G25" s="310"/>
      <c r="H25" s="310"/>
      <c r="I25" s="310"/>
      <c r="J25" s="269"/>
      <c r="K25" s="269"/>
      <c r="M25" s="368"/>
    </row>
    <row r="26" spans="2:14" ht="43.5" customHeight="1" x14ac:dyDescent="0.25">
      <c r="B26" s="311" t="s">
        <v>142</v>
      </c>
      <c r="C26" s="312" t="s">
        <v>263</v>
      </c>
      <c r="D26" s="312" t="s">
        <v>264</v>
      </c>
      <c r="E26" s="313" t="s">
        <v>265</v>
      </c>
      <c r="F26" s="312" t="s">
        <v>266</v>
      </c>
      <c r="G26" s="312" t="s">
        <v>267</v>
      </c>
      <c r="H26" s="313" t="s">
        <v>268</v>
      </c>
      <c r="I26" s="314" t="s">
        <v>269</v>
      </c>
      <c r="J26" s="294"/>
      <c r="K26" s="294"/>
      <c r="M26" s="368"/>
    </row>
    <row r="27" spans="2:14" ht="19.5" customHeight="1" x14ac:dyDescent="0.25">
      <c r="B27" s="315" t="s">
        <v>151</v>
      </c>
      <c r="C27" s="384">
        <v>0.25</v>
      </c>
      <c r="D27" s="385">
        <v>0.25</v>
      </c>
      <c r="E27" s="120">
        <f t="shared" ref="E27:E38" si="0">IF(OR(C27=0,C27=""),0,D27/C27)</f>
        <v>1</v>
      </c>
      <c r="F27" s="318">
        <f>SUM(C27:C38)</f>
        <v>1.0001</v>
      </c>
      <c r="G27" s="375">
        <f>SUM(D27:D38)</f>
        <v>1.0001</v>
      </c>
      <c r="H27" s="320">
        <f>IF(D27="","",(D27*100%)/$G$23)</f>
        <v>0.25</v>
      </c>
      <c r="I27" s="386">
        <f>G27+I22</f>
        <v>8.0000999999999998</v>
      </c>
      <c r="J27" s="376"/>
      <c r="K27" s="323"/>
      <c r="M27" s="368"/>
    </row>
    <row r="28" spans="2:14" ht="19.5" customHeight="1" x14ac:dyDescent="0.25">
      <c r="B28" s="315" t="s">
        <v>152</v>
      </c>
      <c r="C28" s="384">
        <v>0.21879999999999999</v>
      </c>
      <c r="D28" s="385">
        <v>0.21879999999999999</v>
      </c>
      <c r="E28" s="120">
        <f t="shared" si="0"/>
        <v>1</v>
      </c>
      <c r="F28" s="318"/>
      <c r="G28" s="375"/>
      <c r="H28" s="320">
        <f>IF(D28="","",(D28*100%)/$G$23+H27)</f>
        <v>0.46879999999999999</v>
      </c>
      <c r="I28" s="386"/>
      <c r="J28" s="376"/>
      <c r="K28" s="323"/>
      <c r="M28" s="368"/>
    </row>
    <row r="29" spans="2:14" ht="19.5" customHeight="1" x14ac:dyDescent="0.25">
      <c r="B29" s="315" t="s">
        <v>153</v>
      </c>
      <c r="C29" s="384">
        <v>0.21879999999999999</v>
      </c>
      <c r="D29" s="385">
        <v>0.21879999999999999</v>
      </c>
      <c r="E29" s="120">
        <f t="shared" si="0"/>
        <v>1</v>
      </c>
      <c r="F29" s="318"/>
      <c r="G29" s="375"/>
      <c r="H29" s="320">
        <f t="shared" ref="H29" si="1">IF(D29="","",(D29*100%)/$G$23+H28)</f>
        <v>0.68759999999999999</v>
      </c>
      <c r="I29" s="386"/>
      <c r="J29" s="376"/>
      <c r="K29" s="323"/>
      <c r="M29" s="368"/>
    </row>
    <row r="30" spans="2:14" ht="19.5" customHeight="1" x14ac:dyDescent="0.25">
      <c r="B30" s="315" t="s">
        <v>154</v>
      </c>
      <c r="C30" s="384">
        <v>0.1875</v>
      </c>
      <c r="D30" s="385">
        <v>0.1875</v>
      </c>
      <c r="E30" s="120">
        <f t="shared" si="0"/>
        <v>1</v>
      </c>
      <c r="F30" s="318"/>
      <c r="G30" s="375"/>
      <c r="H30" s="320">
        <f>IF(D30="","",(D30*100%)/$G$23+H29)</f>
        <v>0.87509999999999999</v>
      </c>
      <c r="I30" s="386"/>
      <c r="J30" s="376"/>
      <c r="K30" s="387"/>
    </row>
    <row r="31" spans="2:14" ht="19.5" customHeight="1" x14ac:dyDescent="0.25">
      <c r="B31" s="315" t="s">
        <v>155</v>
      </c>
      <c r="C31" s="384">
        <v>0.125</v>
      </c>
      <c r="D31" s="385">
        <v>0.125</v>
      </c>
      <c r="E31" s="120">
        <f t="shared" si="0"/>
        <v>1</v>
      </c>
      <c r="F31" s="318"/>
      <c r="G31" s="375"/>
      <c r="H31" s="388">
        <f>IF(D31="","",(D31*100%)/$G$23+H30)</f>
        <v>1.0001</v>
      </c>
      <c r="I31" s="386"/>
      <c r="J31" s="376"/>
      <c r="K31" s="387"/>
    </row>
    <row r="32" spans="2:14" ht="19.5" customHeight="1" x14ac:dyDescent="0.25">
      <c r="B32" s="315" t="s">
        <v>156</v>
      </c>
      <c r="C32" s="384">
        <v>0</v>
      </c>
      <c r="D32" s="385">
        <v>0</v>
      </c>
      <c r="E32" s="120">
        <f t="shared" si="0"/>
        <v>0</v>
      </c>
      <c r="F32" s="318"/>
      <c r="G32" s="375"/>
      <c r="H32" s="324">
        <f>IF(D32="","",(D32*100%)/$G$23)</f>
        <v>0</v>
      </c>
      <c r="I32" s="386"/>
      <c r="J32" s="323"/>
      <c r="K32" s="387"/>
    </row>
    <row r="33" spans="2:11" ht="19.5" customHeight="1" x14ac:dyDescent="0.25">
      <c r="B33" s="315" t="s">
        <v>157</v>
      </c>
      <c r="C33" s="384">
        <v>0</v>
      </c>
      <c r="D33" s="385">
        <v>0</v>
      </c>
      <c r="E33" s="120">
        <f t="shared" si="0"/>
        <v>0</v>
      </c>
      <c r="F33" s="318"/>
      <c r="G33" s="375"/>
      <c r="H33" s="324">
        <f t="shared" ref="H33:H38" si="2">IF(D33="","",(D33*100%)/$G$23)</f>
        <v>0</v>
      </c>
      <c r="I33" s="386"/>
      <c r="J33" s="323"/>
      <c r="K33" s="323"/>
    </row>
    <row r="34" spans="2:11" ht="19.5" customHeight="1" x14ac:dyDescent="0.25">
      <c r="B34" s="315" t="s">
        <v>158</v>
      </c>
      <c r="C34" s="384">
        <v>0</v>
      </c>
      <c r="D34" s="385">
        <v>0</v>
      </c>
      <c r="E34" s="120">
        <f t="shared" si="0"/>
        <v>0</v>
      </c>
      <c r="F34" s="318"/>
      <c r="G34" s="375"/>
      <c r="H34" s="324">
        <f t="shared" si="2"/>
        <v>0</v>
      </c>
      <c r="I34" s="386"/>
      <c r="J34" s="323"/>
      <c r="K34" s="323"/>
    </row>
    <row r="35" spans="2:11" ht="19.5" customHeight="1" x14ac:dyDescent="0.25">
      <c r="B35" s="315" t="s">
        <v>159</v>
      </c>
      <c r="C35" s="384">
        <v>0</v>
      </c>
      <c r="D35" s="385">
        <v>0</v>
      </c>
      <c r="E35" s="120">
        <f t="shared" si="0"/>
        <v>0</v>
      </c>
      <c r="F35" s="318"/>
      <c r="G35" s="375"/>
      <c r="H35" s="324">
        <f t="shared" si="2"/>
        <v>0</v>
      </c>
      <c r="I35" s="386"/>
      <c r="J35" s="323"/>
      <c r="K35" s="323"/>
    </row>
    <row r="36" spans="2:11" ht="19.5" customHeight="1" x14ac:dyDescent="0.25">
      <c r="B36" s="315" t="s">
        <v>160</v>
      </c>
      <c r="C36" s="384">
        <v>0</v>
      </c>
      <c r="D36" s="389">
        <v>0</v>
      </c>
      <c r="E36" s="120">
        <f t="shared" si="0"/>
        <v>0</v>
      </c>
      <c r="F36" s="318"/>
      <c r="G36" s="375"/>
      <c r="H36" s="324">
        <f t="shared" si="2"/>
        <v>0</v>
      </c>
      <c r="I36" s="386"/>
      <c r="J36" s="323"/>
      <c r="K36" s="323"/>
    </row>
    <row r="37" spans="2:11" ht="19.5" customHeight="1" x14ac:dyDescent="0.25">
      <c r="B37" s="315" t="s">
        <v>161</v>
      </c>
      <c r="C37" s="384">
        <v>0</v>
      </c>
      <c r="D37" s="385">
        <v>0</v>
      </c>
      <c r="E37" s="120">
        <f t="shared" si="0"/>
        <v>0</v>
      </c>
      <c r="F37" s="318"/>
      <c r="G37" s="375"/>
      <c r="H37" s="324">
        <f t="shared" si="2"/>
        <v>0</v>
      </c>
      <c r="I37" s="386"/>
      <c r="J37" s="323"/>
      <c r="K37" s="323"/>
    </row>
    <row r="38" spans="2:11" ht="19.5" customHeight="1" x14ac:dyDescent="0.25">
      <c r="B38" s="315" t="s">
        <v>162</v>
      </c>
      <c r="C38" s="384">
        <v>0</v>
      </c>
      <c r="D38" s="385">
        <v>0</v>
      </c>
      <c r="E38" s="120">
        <f t="shared" si="0"/>
        <v>0</v>
      </c>
      <c r="F38" s="318"/>
      <c r="G38" s="375"/>
      <c r="H38" s="324">
        <f t="shared" si="2"/>
        <v>0</v>
      </c>
      <c r="I38" s="386"/>
      <c r="J38" s="323"/>
      <c r="K38" s="323"/>
    </row>
    <row r="39" spans="2:11" ht="94.5" customHeight="1" x14ac:dyDescent="0.25">
      <c r="B39" s="325" t="s">
        <v>270</v>
      </c>
      <c r="C39" s="274" t="s">
        <v>380</v>
      </c>
      <c r="D39" s="274"/>
      <c r="E39" s="274"/>
      <c r="F39" s="274"/>
      <c r="G39" s="274"/>
      <c r="H39" s="274"/>
      <c r="I39" s="274"/>
      <c r="J39" s="264"/>
      <c r="K39" s="378"/>
    </row>
    <row r="40" spans="2:11" ht="36.6" customHeight="1" x14ac:dyDescent="0.25">
      <c r="B40" s="327"/>
      <c r="C40" s="327"/>
      <c r="D40" s="327"/>
      <c r="E40" s="327"/>
      <c r="F40" s="327"/>
      <c r="G40" s="327"/>
      <c r="H40" s="327"/>
      <c r="I40" s="327"/>
      <c r="J40" s="264"/>
      <c r="K40" s="269"/>
    </row>
    <row r="41" spans="2:11" ht="36.6" customHeight="1" x14ac:dyDescent="0.25">
      <c r="B41" s="327"/>
      <c r="C41" s="327"/>
      <c r="D41" s="327"/>
      <c r="E41" s="327"/>
      <c r="F41" s="327"/>
      <c r="G41" s="327"/>
      <c r="H41" s="327"/>
      <c r="I41" s="327"/>
      <c r="J41" s="264"/>
      <c r="K41" s="328"/>
    </row>
    <row r="42" spans="2:11" ht="36.6" customHeight="1" x14ac:dyDescent="0.25">
      <c r="B42" s="327"/>
      <c r="C42" s="327"/>
      <c r="D42" s="327"/>
      <c r="E42" s="327"/>
      <c r="F42" s="327"/>
      <c r="G42" s="327"/>
      <c r="H42" s="327"/>
      <c r="I42" s="327"/>
      <c r="J42" s="264"/>
      <c r="K42" s="328"/>
    </row>
    <row r="43" spans="2:11" ht="36.6" customHeight="1" x14ac:dyDescent="0.25">
      <c r="B43" s="327"/>
      <c r="C43" s="327"/>
      <c r="D43" s="327"/>
      <c r="E43" s="327"/>
      <c r="F43" s="327"/>
      <c r="G43" s="327"/>
      <c r="H43" s="327"/>
      <c r="I43" s="327"/>
      <c r="J43" s="264"/>
      <c r="K43" s="328"/>
    </row>
    <row r="44" spans="2:11" ht="36.6" customHeight="1" x14ac:dyDescent="0.25">
      <c r="B44" s="327"/>
      <c r="C44" s="327"/>
      <c r="D44" s="327"/>
      <c r="E44" s="327"/>
      <c r="F44" s="327"/>
      <c r="G44" s="327"/>
      <c r="H44" s="327"/>
      <c r="I44" s="327"/>
      <c r="J44" s="264"/>
      <c r="K44" s="267"/>
    </row>
    <row r="45" spans="2:11" ht="77.25" customHeight="1" x14ac:dyDescent="0.25">
      <c r="B45" s="271" t="s">
        <v>271</v>
      </c>
      <c r="C45" s="329" t="s">
        <v>379</v>
      </c>
      <c r="D45" s="329"/>
      <c r="E45" s="329"/>
      <c r="F45" s="329"/>
      <c r="G45" s="329"/>
      <c r="H45" s="329"/>
      <c r="I45" s="329"/>
      <c r="J45" s="264"/>
      <c r="K45" s="330"/>
    </row>
    <row r="46" spans="2:11" ht="32.25" customHeight="1" x14ac:dyDescent="0.25">
      <c r="B46" s="271" t="s">
        <v>272</v>
      </c>
      <c r="C46" s="329" t="s">
        <v>273</v>
      </c>
      <c r="D46" s="329"/>
      <c r="E46" s="329"/>
      <c r="F46" s="329"/>
      <c r="G46" s="329"/>
      <c r="H46" s="329"/>
      <c r="I46" s="329"/>
      <c r="J46" s="334"/>
      <c r="K46" s="334"/>
    </row>
    <row r="47" spans="2:11" ht="66" customHeight="1" x14ac:dyDescent="0.25">
      <c r="B47" s="325" t="s">
        <v>274</v>
      </c>
      <c r="C47" s="274" t="s">
        <v>374</v>
      </c>
      <c r="D47" s="274"/>
      <c r="E47" s="274"/>
      <c r="F47" s="274"/>
      <c r="G47" s="274"/>
      <c r="H47" s="274"/>
      <c r="I47" s="274"/>
      <c r="J47" s="334"/>
      <c r="K47" s="334"/>
    </row>
    <row r="48" spans="2:11" ht="22.5" customHeight="1" x14ac:dyDescent="0.25">
      <c r="B48" s="310" t="s">
        <v>275</v>
      </c>
      <c r="C48" s="310"/>
      <c r="D48" s="310"/>
      <c r="E48" s="310"/>
      <c r="F48" s="310"/>
      <c r="G48" s="310"/>
      <c r="H48" s="310"/>
      <c r="I48" s="310"/>
      <c r="J48" s="334"/>
      <c r="K48" s="334"/>
    </row>
    <row r="49" spans="2:11" ht="22.5" customHeight="1" x14ac:dyDescent="0.25">
      <c r="B49" s="296" t="s">
        <v>276</v>
      </c>
      <c r="C49" s="312" t="s">
        <v>277</v>
      </c>
      <c r="D49" s="273" t="s">
        <v>278</v>
      </c>
      <c r="E49" s="273"/>
      <c r="F49" s="273"/>
      <c r="G49" s="338" t="s">
        <v>279</v>
      </c>
      <c r="H49" s="338"/>
      <c r="I49" s="338"/>
      <c r="J49" s="339"/>
      <c r="K49" s="339"/>
    </row>
    <row r="50" spans="2:11" ht="30.75" customHeight="1" x14ac:dyDescent="0.25">
      <c r="B50" s="296"/>
      <c r="C50" s="340" t="s">
        <v>280</v>
      </c>
      <c r="D50" s="341" t="s">
        <v>280</v>
      </c>
      <c r="E50" s="341"/>
      <c r="F50" s="341"/>
      <c r="G50" s="293" t="s">
        <v>280</v>
      </c>
      <c r="H50" s="293"/>
      <c r="I50" s="293"/>
      <c r="J50" s="339"/>
      <c r="K50" s="339"/>
    </row>
    <row r="51" spans="2:11" ht="32.25" customHeight="1" x14ac:dyDescent="0.25">
      <c r="B51" s="342" t="s">
        <v>281</v>
      </c>
      <c r="C51" s="343" t="s">
        <v>370</v>
      </c>
      <c r="D51" s="343"/>
      <c r="E51" s="343"/>
      <c r="F51" s="343"/>
      <c r="G51" s="343"/>
      <c r="H51" s="343"/>
      <c r="I51" s="343"/>
      <c r="J51" s="344"/>
      <c r="K51" s="345"/>
    </row>
    <row r="52" spans="2:11" ht="28.5" customHeight="1" x14ac:dyDescent="0.25">
      <c r="B52" s="346" t="s">
        <v>282</v>
      </c>
      <c r="C52" s="343" t="s">
        <v>371</v>
      </c>
      <c r="D52" s="343"/>
      <c r="E52" s="343"/>
      <c r="F52" s="343"/>
      <c r="G52" s="343"/>
      <c r="H52" s="343"/>
      <c r="I52" s="343"/>
      <c r="J52" s="344"/>
      <c r="K52" s="345"/>
    </row>
    <row r="53" spans="2:11" ht="30" customHeight="1" x14ac:dyDescent="0.25">
      <c r="B53" s="325" t="s">
        <v>283</v>
      </c>
      <c r="C53" s="347" t="s">
        <v>372</v>
      </c>
      <c r="D53" s="347"/>
      <c r="E53" s="347"/>
      <c r="F53" s="347"/>
      <c r="G53" s="347"/>
      <c r="H53" s="347"/>
      <c r="I53" s="347"/>
      <c r="J53" s="344"/>
      <c r="K53" s="345"/>
    </row>
    <row r="54" spans="2:11" ht="31.5" customHeight="1" x14ac:dyDescent="0.25">
      <c r="B54" s="348" t="s">
        <v>284</v>
      </c>
      <c r="C54" s="349" t="s">
        <v>280</v>
      </c>
      <c r="D54" s="349"/>
      <c r="E54" s="349"/>
      <c r="F54" s="349"/>
      <c r="G54" s="349"/>
      <c r="H54" s="349"/>
      <c r="I54" s="349"/>
      <c r="J54" s="350" t="s">
        <v>280</v>
      </c>
      <c r="K54" s="351"/>
    </row>
    <row r="55" spans="2:11" x14ac:dyDescent="0.25">
      <c r="B55" s="352"/>
      <c r="C55" s="353"/>
      <c r="D55" s="353"/>
      <c r="E55" s="354"/>
      <c r="F55" s="354"/>
      <c r="G55" s="355"/>
      <c r="H55" s="356"/>
      <c r="I55" s="353"/>
      <c r="J55" s="357"/>
      <c r="K55" s="357"/>
    </row>
    <row r="56" spans="2:11" x14ac:dyDescent="0.25">
      <c r="B56" s="352"/>
      <c r="C56" s="353"/>
      <c r="D56" s="353"/>
      <c r="E56" s="354"/>
      <c r="F56" s="354"/>
      <c r="G56" s="355"/>
      <c r="H56" s="356"/>
      <c r="I56" s="353"/>
      <c r="J56" s="357"/>
      <c r="K56" s="357"/>
    </row>
    <row r="57" spans="2:11" x14ac:dyDescent="0.25">
      <c r="B57" s="352"/>
      <c r="C57" s="353"/>
      <c r="D57" s="353"/>
      <c r="E57" s="354"/>
      <c r="F57" s="354"/>
      <c r="G57" s="355"/>
      <c r="H57" s="356"/>
      <c r="I57" s="353"/>
      <c r="J57" s="357"/>
      <c r="K57" s="357"/>
    </row>
    <row r="58" spans="2:11" x14ac:dyDescent="0.25">
      <c r="B58" s="352"/>
      <c r="C58" s="353"/>
      <c r="D58" s="353"/>
      <c r="E58" s="354"/>
      <c r="F58" s="354"/>
      <c r="G58" s="355"/>
      <c r="H58" s="356"/>
      <c r="I58" s="353"/>
      <c r="J58" s="357"/>
      <c r="K58" s="357"/>
    </row>
    <row r="59" spans="2:11" hidden="1" x14ac:dyDescent="0.25">
      <c r="B59" s="352"/>
      <c r="C59" s="353"/>
      <c r="D59" s="353"/>
      <c r="E59" s="354"/>
      <c r="F59" s="354"/>
      <c r="G59" s="355"/>
      <c r="H59" s="356"/>
      <c r="I59" s="353"/>
      <c r="J59" s="357"/>
      <c r="K59" s="357"/>
    </row>
    <row r="60" spans="2:11" ht="25.5" hidden="1" customHeight="1" x14ac:dyDescent="0.25">
      <c r="B60" s="352"/>
      <c r="C60" s="353"/>
      <c r="D60" s="353"/>
      <c r="E60" s="354"/>
      <c r="F60" s="354"/>
      <c r="G60" s="355"/>
      <c r="H60" s="356"/>
      <c r="I60" s="353"/>
      <c r="J60" s="357"/>
      <c r="K60" s="357"/>
    </row>
  </sheetData>
  <sheetProtection algorithmName="SHA-512" hashValue="ukcgkqrV7lASPyBxUc0cO6jDxxqZQh2hMQ3OUd/IpesiTQkBOlm4fZKAKyQUGZeaxm4O7cixYoGrjVmdaHaeuA==" saltValue="23bml62FfmXI86sE0Z6VyA==" spinCount="100000" sheet="1" objects="1" scenarios="1"/>
  <mergeCells count="63">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J54:K54"/>
    <mergeCell ref="J51:K51"/>
    <mergeCell ref="J52:K52"/>
    <mergeCell ref="J53:K53"/>
    <mergeCell ref="B1:B3"/>
    <mergeCell ref="C1:H1"/>
    <mergeCell ref="I1:I3"/>
    <mergeCell ref="C2:H2"/>
    <mergeCell ref="C3:E3"/>
    <mergeCell ref="F3:H3"/>
    <mergeCell ref="B4:I4"/>
    <mergeCell ref="B5:I5"/>
    <mergeCell ref="D6:E6"/>
    <mergeCell ref="F6:I6"/>
    <mergeCell ref="D7:E7"/>
    <mergeCell ref="F7:G7"/>
  </mergeCells>
  <dataValidations count="7">
    <dataValidation type="list" allowBlank="1" showInputMessage="1" showErrorMessage="1" sqref="C7 I7" xr:uid="{00000000-0002-0000-0500-000000000000}">
      <formula1>$N$11:$N$12</formula1>
      <formula2>0</formula2>
    </dataValidation>
    <dataValidation type="list" allowBlank="1" showInputMessage="1" showErrorMessage="1" sqref="H13:I13" xr:uid="{00000000-0002-0000-0500-000001000000}">
      <formula1>$N$5:$N$8</formula1>
      <formula2>0</formula2>
    </dataValidation>
    <dataValidation type="list" allowBlank="1" showInputMessage="1" showErrorMessage="1" sqref="J10:K10" xr:uid="{00000000-0002-0000-0500-000002000000}">
      <formula1>$M$21:$M$28</formula1>
      <formula2>0</formula2>
    </dataValidation>
    <dataValidation type="list" allowBlank="1" showInputMessage="1" showErrorMessage="1" sqref="C9:F9" xr:uid="{00000000-0002-0000-0500-000003000000}">
      <formula1>$M$6:$M$9</formula1>
      <formula2>0</formula2>
    </dataValidation>
    <dataValidation type="list" allowBlank="1" showInputMessage="1" showErrorMessage="1" sqref="C24:E24" xr:uid="{00000000-0002-0000-0500-000004000000}">
      <formula1>$M$12:$M$15</formula1>
      <formula2>0</formula2>
    </dataValidation>
    <dataValidation type="list" allowBlank="1" showInputMessage="1" showErrorMessage="1" sqref="H12:I12" xr:uid="{00000000-0002-0000-0500-000005000000}">
      <formula1>M17:M19</formula1>
      <formula2>0</formula2>
    </dataValidation>
    <dataValidation type="list" showDropDown="1" showInputMessage="1" showErrorMessage="1" sqref="K12" xr:uid="{00000000-0002-0000-0500-000006000000}">
      <formula1>O17:O19</formula1>
      <formula2>0</formula2>
    </dataValidation>
  </dataValidations>
  <pageMargins left="0.7" right="0.7" top="0.75" bottom="0.75" header="0.51180555555555496" footer="0.51180555555555496"/>
  <pageSetup firstPageNumber="0" orientation="portrait"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6D9F1"/>
  </sheetPr>
  <dimension ref="A1:AMJ60"/>
  <sheetViews>
    <sheetView zoomScale="80" zoomScaleNormal="80" workbookViewId="0">
      <selection activeCell="C45" sqref="C45:I45"/>
    </sheetView>
  </sheetViews>
  <sheetFormatPr baseColWidth="10" defaultColWidth="0" defaultRowHeight="15" zeroHeight="1" x14ac:dyDescent="0.25"/>
  <cols>
    <col min="1" max="1" width="1" style="258" customWidth="1"/>
    <col min="2" max="2" width="25.42578125" style="358" customWidth="1"/>
    <col min="3" max="3" width="14.42578125" style="258" customWidth="1"/>
    <col min="4" max="4" width="20.140625" style="258" customWidth="1"/>
    <col min="5" max="5" width="16.42578125" style="258" customWidth="1"/>
    <col min="6" max="6" width="25" style="258" customWidth="1"/>
    <col min="7" max="7" width="22" style="359" customWidth="1"/>
    <col min="8" max="8" width="20.42578125" style="258" customWidth="1"/>
    <col min="9" max="11" width="22.42578125" style="258" customWidth="1"/>
    <col min="12" max="24" width="9.140625" style="263" hidden="1" customWidth="1"/>
    <col min="25" max="1024" width="9.140625" style="258" hidden="1" customWidth="1"/>
    <col min="1025" max="16384" width="9.140625" style="264" hidden="1"/>
  </cols>
  <sheetData>
    <row r="1" spans="2:14" ht="37.5" customHeight="1" x14ac:dyDescent="0.25">
      <c r="B1" s="259"/>
      <c r="C1" s="260" t="s">
        <v>1</v>
      </c>
      <c r="D1" s="260"/>
      <c r="E1" s="260"/>
      <c r="F1" s="260"/>
      <c r="G1" s="260"/>
      <c r="H1" s="260"/>
      <c r="I1" s="261"/>
      <c r="J1" s="262"/>
      <c r="K1" s="262"/>
      <c r="M1" s="363" t="s">
        <v>61</v>
      </c>
    </row>
    <row r="2" spans="2:14" ht="37.5" customHeight="1" x14ac:dyDescent="0.25">
      <c r="B2" s="259"/>
      <c r="C2" s="265" t="s">
        <v>210</v>
      </c>
      <c r="D2" s="265"/>
      <c r="E2" s="265"/>
      <c r="F2" s="265"/>
      <c r="G2" s="265"/>
      <c r="H2" s="265"/>
      <c r="I2" s="261"/>
      <c r="J2" s="262"/>
      <c r="K2" s="262"/>
      <c r="M2" s="363" t="s">
        <v>62</v>
      </c>
    </row>
    <row r="3" spans="2:14" ht="37.5" customHeight="1" x14ac:dyDescent="0.25">
      <c r="B3" s="259"/>
      <c r="C3" s="265" t="s">
        <v>211</v>
      </c>
      <c r="D3" s="265"/>
      <c r="E3" s="265"/>
      <c r="F3" s="265" t="s">
        <v>212</v>
      </c>
      <c r="G3" s="265"/>
      <c r="H3" s="265"/>
      <c r="I3" s="261"/>
      <c r="J3" s="262"/>
      <c r="K3" s="262"/>
      <c r="M3" s="363" t="s">
        <v>64</v>
      </c>
    </row>
    <row r="4" spans="2:14" ht="23.25" customHeight="1" x14ac:dyDescent="0.25">
      <c r="B4" s="266"/>
      <c r="C4" s="266"/>
      <c r="D4" s="266"/>
      <c r="E4" s="266"/>
      <c r="F4" s="266"/>
      <c r="G4" s="266"/>
      <c r="H4" s="266"/>
      <c r="I4" s="266"/>
      <c r="J4" s="267"/>
      <c r="K4" s="267"/>
    </row>
    <row r="5" spans="2:14" ht="24" customHeight="1" x14ac:dyDescent="0.25">
      <c r="B5" s="268" t="s">
        <v>213</v>
      </c>
      <c r="C5" s="268"/>
      <c r="D5" s="268"/>
      <c r="E5" s="268"/>
      <c r="F5" s="268"/>
      <c r="G5" s="268"/>
      <c r="H5" s="268"/>
      <c r="I5" s="268"/>
      <c r="J5" s="269"/>
      <c r="K5" s="269"/>
      <c r="N5" s="270" t="s">
        <v>71</v>
      </c>
    </row>
    <row r="6" spans="2:14" ht="30.75" customHeight="1" x14ac:dyDescent="0.25">
      <c r="B6" s="271" t="s">
        <v>214</v>
      </c>
      <c r="C6" s="272">
        <v>4</v>
      </c>
      <c r="D6" s="273" t="s">
        <v>215</v>
      </c>
      <c r="E6" s="273"/>
      <c r="F6" s="274" t="s">
        <v>301</v>
      </c>
      <c r="G6" s="274"/>
      <c r="H6" s="274"/>
      <c r="I6" s="274"/>
      <c r="J6" s="275"/>
      <c r="K6" s="275"/>
      <c r="M6" s="363" t="s">
        <v>75</v>
      </c>
      <c r="N6" s="270" t="s">
        <v>76</v>
      </c>
    </row>
    <row r="7" spans="2:14" ht="30.75" customHeight="1" x14ac:dyDescent="0.25">
      <c r="B7" s="271" t="s">
        <v>217</v>
      </c>
      <c r="C7" s="272" t="s">
        <v>78</v>
      </c>
      <c r="D7" s="273" t="s">
        <v>218</v>
      </c>
      <c r="E7" s="273"/>
      <c r="F7" s="276" t="s">
        <v>219</v>
      </c>
      <c r="G7" s="276"/>
      <c r="H7" s="277" t="s">
        <v>220</v>
      </c>
      <c r="I7" s="278" t="s">
        <v>78</v>
      </c>
      <c r="J7" s="279"/>
      <c r="K7" s="279"/>
      <c r="M7" s="363" t="s">
        <v>82</v>
      </c>
      <c r="N7" s="270" t="s">
        <v>83</v>
      </c>
    </row>
    <row r="8" spans="2:14" ht="30.75" customHeight="1" x14ac:dyDescent="0.25">
      <c r="B8" s="271" t="s">
        <v>221</v>
      </c>
      <c r="C8" s="276" t="s">
        <v>222</v>
      </c>
      <c r="D8" s="276"/>
      <c r="E8" s="276"/>
      <c r="F8" s="276"/>
      <c r="G8" s="277" t="s">
        <v>223</v>
      </c>
      <c r="H8" s="280">
        <v>7555</v>
      </c>
      <c r="I8" s="280"/>
      <c r="J8" s="281"/>
      <c r="K8" s="281"/>
      <c r="M8" s="363" t="s">
        <v>87</v>
      </c>
      <c r="N8" s="270" t="s">
        <v>42</v>
      </c>
    </row>
    <row r="9" spans="2:14" ht="30.75" customHeight="1" x14ac:dyDescent="0.25">
      <c r="B9" s="271" t="s">
        <v>62</v>
      </c>
      <c r="C9" s="282" t="s">
        <v>82</v>
      </c>
      <c r="D9" s="282"/>
      <c r="E9" s="282"/>
      <c r="F9" s="282"/>
      <c r="G9" s="277" t="s">
        <v>224</v>
      </c>
      <c r="H9" s="283" t="s">
        <v>90</v>
      </c>
      <c r="I9" s="283"/>
      <c r="J9" s="284"/>
      <c r="K9" s="284"/>
      <c r="M9" s="365" t="s">
        <v>91</v>
      </c>
    </row>
    <row r="10" spans="2:14" ht="30.75" customHeight="1" x14ac:dyDescent="0.25">
      <c r="B10" s="271" t="s">
        <v>225</v>
      </c>
      <c r="C10" s="248" t="s">
        <v>226</v>
      </c>
      <c r="D10" s="248"/>
      <c r="E10" s="248"/>
      <c r="F10" s="248"/>
      <c r="G10" s="248"/>
      <c r="H10" s="248"/>
      <c r="I10" s="248"/>
      <c r="J10" s="285"/>
      <c r="K10" s="285"/>
      <c r="M10" s="365"/>
    </row>
    <row r="11" spans="2:14" ht="30.75" customHeight="1" x14ac:dyDescent="0.25">
      <c r="B11" s="271" t="s">
        <v>227</v>
      </c>
      <c r="C11" s="286" t="s">
        <v>228</v>
      </c>
      <c r="D11" s="286"/>
      <c r="E11" s="286"/>
      <c r="F11" s="286"/>
      <c r="G11" s="286"/>
      <c r="H11" s="286"/>
      <c r="I11" s="286"/>
      <c r="J11" s="279"/>
      <c r="K11" s="279"/>
      <c r="M11" s="365"/>
      <c r="N11" s="270" t="s">
        <v>96</v>
      </c>
    </row>
    <row r="12" spans="2:14" ht="30.75" customHeight="1" x14ac:dyDescent="0.25">
      <c r="B12" s="271" t="s">
        <v>229</v>
      </c>
      <c r="C12" s="366" t="s">
        <v>302</v>
      </c>
      <c r="D12" s="366"/>
      <c r="E12" s="366"/>
      <c r="F12" s="366"/>
      <c r="G12" s="277" t="s">
        <v>231</v>
      </c>
      <c r="H12" s="288" t="s">
        <v>100</v>
      </c>
      <c r="I12" s="288"/>
      <c r="J12" s="279"/>
      <c r="K12" s="279"/>
      <c r="M12" s="365" t="s">
        <v>101</v>
      </c>
      <c r="N12" s="270" t="s">
        <v>78</v>
      </c>
    </row>
    <row r="13" spans="2:14" ht="30.75" customHeight="1" x14ac:dyDescent="0.25">
      <c r="B13" s="271" t="s">
        <v>232</v>
      </c>
      <c r="C13" s="289" t="s">
        <v>364</v>
      </c>
      <c r="D13" s="289"/>
      <c r="E13" s="289"/>
      <c r="F13" s="289"/>
      <c r="G13" s="277" t="s">
        <v>234</v>
      </c>
      <c r="H13" s="286" t="s">
        <v>42</v>
      </c>
      <c r="I13" s="286"/>
      <c r="J13" s="279"/>
      <c r="K13" s="279"/>
      <c r="M13" s="365" t="s">
        <v>105</v>
      </c>
    </row>
    <row r="14" spans="2:14" ht="36.75" customHeight="1" x14ac:dyDescent="0.25">
      <c r="B14" s="271" t="s">
        <v>235</v>
      </c>
      <c r="C14" s="290" t="s">
        <v>303</v>
      </c>
      <c r="D14" s="290"/>
      <c r="E14" s="290"/>
      <c r="F14" s="290"/>
      <c r="G14" s="290"/>
      <c r="H14" s="290"/>
      <c r="I14" s="290"/>
      <c r="J14" s="285"/>
      <c r="K14" s="285"/>
      <c r="M14" s="365" t="s">
        <v>108</v>
      </c>
      <c r="N14" s="270"/>
    </row>
    <row r="15" spans="2:14" ht="30.75" customHeight="1" x14ac:dyDescent="0.25">
      <c r="B15" s="271" t="s">
        <v>237</v>
      </c>
      <c r="C15" s="291" t="s">
        <v>294</v>
      </c>
      <c r="D15" s="291"/>
      <c r="E15" s="291"/>
      <c r="F15" s="291"/>
      <c r="G15" s="291"/>
      <c r="H15" s="291"/>
      <c r="I15" s="291"/>
      <c r="J15" s="292"/>
      <c r="K15" s="292"/>
      <c r="M15" s="365" t="s">
        <v>112</v>
      </c>
      <c r="N15" s="270"/>
    </row>
    <row r="16" spans="2:14" ht="30.75" customHeight="1" x14ac:dyDescent="0.25">
      <c r="B16" s="271" t="s">
        <v>239</v>
      </c>
      <c r="C16" s="293" t="s">
        <v>304</v>
      </c>
      <c r="D16" s="293"/>
      <c r="E16" s="293"/>
      <c r="F16" s="293"/>
      <c r="G16" s="293"/>
      <c r="H16" s="293"/>
      <c r="I16" s="293"/>
      <c r="J16" s="294"/>
      <c r="K16" s="294"/>
      <c r="M16" s="365"/>
      <c r="N16" s="270"/>
    </row>
    <row r="17" spans="2:14" ht="30.75" customHeight="1" x14ac:dyDescent="0.25">
      <c r="B17" s="271" t="s">
        <v>241</v>
      </c>
      <c r="C17" s="286" t="s">
        <v>305</v>
      </c>
      <c r="D17" s="286"/>
      <c r="E17" s="286"/>
      <c r="F17" s="286"/>
      <c r="G17" s="286"/>
      <c r="H17" s="286"/>
      <c r="I17" s="286"/>
      <c r="J17" s="295"/>
      <c r="K17" s="295"/>
      <c r="M17" s="365" t="s">
        <v>100</v>
      </c>
      <c r="N17" s="270"/>
    </row>
    <row r="18" spans="2:14" ht="18" customHeight="1" x14ac:dyDescent="0.25">
      <c r="B18" s="296" t="s">
        <v>243</v>
      </c>
      <c r="C18" s="297" t="s">
        <v>244</v>
      </c>
      <c r="D18" s="297"/>
      <c r="E18" s="297"/>
      <c r="F18" s="298" t="s">
        <v>245</v>
      </c>
      <c r="G18" s="298"/>
      <c r="H18" s="298"/>
      <c r="I18" s="298"/>
      <c r="J18" s="299"/>
      <c r="K18" s="299"/>
      <c r="M18" s="365" t="s">
        <v>122</v>
      </c>
      <c r="N18" s="270"/>
    </row>
    <row r="19" spans="2:14" ht="24" customHeight="1" x14ac:dyDescent="0.25">
      <c r="B19" s="296"/>
      <c r="C19" s="341" t="s">
        <v>306</v>
      </c>
      <c r="D19" s="341"/>
      <c r="E19" s="341"/>
      <c r="F19" s="293" t="s">
        <v>307</v>
      </c>
      <c r="G19" s="293"/>
      <c r="H19" s="293"/>
      <c r="I19" s="293"/>
      <c r="J19" s="294"/>
      <c r="K19" s="294"/>
      <c r="M19" s="365" t="s">
        <v>126</v>
      </c>
      <c r="N19" s="270"/>
    </row>
    <row r="20" spans="2:14" ht="27.75" customHeight="1" x14ac:dyDescent="0.25">
      <c r="B20" s="271" t="s">
        <v>248</v>
      </c>
      <c r="C20" s="341" t="s">
        <v>308</v>
      </c>
      <c r="D20" s="341"/>
      <c r="E20" s="341"/>
      <c r="F20" s="288" t="s">
        <v>309</v>
      </c>
      <c r="G20" s="288"/>
      <c r="H20" s="288"/>
      <c r="I20" s="288"/>
      <c r="J20" s="279"/>
      <c r="K20" s="279"/>
      <c r="M20" s="365"/>
      <c r="N20" s="270"/>
    </row>
    <row r="21" spans="2:14" ht="73.5" customHeight="1" x14ac:dyDescent="0.25">
      <c r="B21" s="271" t="s">
        <v>251</v>
      </c>
      <c r="C21" s="382" t="s">
        <v>355</v>
      </c>
      <c r="D21" s="382"/>
      <c r="E21" s="382"/>
      <c r="F21" s="274" t="s">
        <v>310</v>
      </c>
      <c r="G21" s="274"/>
      <c r="H21" s="274"/>
      <c r="I21" s="274"/>
      <c r="J21" s="292"/>
      <c r="K21" s="292"/>
      <c r="M21" s="368"/>
      <c r="N21" s="270"/>
    </row>
    <row r="22" spans="2:14" ht="23.25" customHeight="1" x14ac:dyDescent="0.25">
      <c r="B22" s="271" t="s">
        <v>254</v>
      </c>
      <c r="C22" s="301">
        <v>45292</v>
      </c>
      <c r="D22" s="301"/>
      <c r="E22" s="301"/>
      <c r="F22" s="277" t="s">
        <v>255</v>
      </c>
      <c r="G22" s="302">
        <v>1</v>
      </c>
      <c r="H22" s="277" t="s">
        <v>256</v>
      </c>
      <c r="I22" s="369">
        <v>4</v>
      </c>
      <c r="J22" s="304"/>
      <c r="K22" s="304"/>
      <c r="M22" s="368"/>
    </row>
    <row r="23" spans="2:14" ht="27" customHeight="1" x14ac:dyDescent="0.25">
      <c r="B23" s="271" t="s">
        <v>257</v>
      </c>
      <c r="C23" s="301">
        <v>45443</v>
      </c>
      <c r="D23" s="301"/>
      <c r="E23" s="301"/>
      <c r="F23" s="277" t="s">
        <v>258</v>
      </c>
      <c r="G23" s="305">
        <v>1</v>
      </c>
      <c r="H23" s="305"/>
      <c r="I23" s="305"/>
      <c r="J23" s="306"/>
      <c r="K23" s="306"/>
      <c r="M23" s="368"/>
    </row>
    <row r="24" spans="2:14" ht="30.75" customHeight="1" x14ac:dyDescent="0.25">
      <c r="B24" s="307" t="s">
        <v>259</v>
      </c>
      <c r="C24" s="308" t="s">
        <v>112</v>
      </c>
      <c r="D24" s="308"/>
      <c r="E24" s="308"/>
      <c r="F24" s="309" t="s">
        <v>260</v>
      </c>
      <c r="G24" s="293" t="s">
        <v>261</v>
      </c>
      <c r="H24" s="293"/>
      <c r="I24" s="293"/>
      <c r="J24" s="299"/>
      <c r="K24" s="299"/>
      <c r="M24" s="368"/>
    </row>
    <row r="25" spans="2:14" ht="22.5" customHeight="1" x14ac:dyDescent="0.25">
      <c r="B25" s="310" t="s">
        <v>262</v>
      </c>
      <c r="C25" s="310"/>
      <c r="D25" s="310"/>
      <c r="E25" s="310"/>
      <c r="F25" s="310"/>
      <c r="G25" s="310"/>
      <c r="H25" s="310"/>
      <c r="I25" s="310"/>
      <c r="J25" s="269"/>
      <c r="K25" s="269"/>
      <c r="M25" s="368"/>
    </row>
    <row r="26" spans="2:14" ht="43.5" customHeight="1" x14ac:dyDescent="0.25">
      <c r="B26" s="311" t="s">
        <v>142</v>
      </c>
      <c r="C26" s="312" t="s">
        <v>263</v>
      </c>
      <c r="D26" s="312" t="s">
        <v>264</v>
      </c>
      <c r="E26" s="313" t="s">
        <v>265</v>
      </c>
      <c r="F26" s="312" t="s">
        <v>266</v>
      </c>
      <c r="G26" s="312" t="s">
        <v>267</v>
      </c>
      <c r="H26" s="313" t="s">
        <v>268</v>
      </c>
      <c r="I26" s="314" t="s">
        <v>269</v>
      </c>
      <c r="J26" s="294"/>
      <c r="K26" s="294"/>
      <c r="M26" s="368"/>
    </row>
    <row r="27" spans="2:14" ht="19.5" customHeight="1" x14ac:dyDescent="0.25">
      <c r="B27" s="315" t="s">
        <v>151</v>
      </c>
      <c r="C27" s="384">
        <v>0.35289999999999999</v>
      </c>
      <c r="D27" s="389">
        <v>0.35289999999999999</v>
      </c>
      <c r="E27" s="120">
        <f t="shared" ref="E27:E38" si="0">IF(OR(C27=0,C27=""),0,D27/C27)</f>
        <v>1</v>
      </c>
      <c r="F27" s="390">
        <f>SUM(C27:C38)</f>
        <v>0.99990000000000001</v>
      </c>
      <c r="G27" s="391">
        <f>SUM(D27:D38)</f>
        <v>0.99995000000000001</v>
      </c>
      <c r="H27" s="320">
        <f>IF(D27="","",(D27*100%)/$G$23)</f>
        <v>0.35289999999999999</v>
      </c>
      <c r="I27" s="321">
        <f>G27+I22</f>
        <v>4.9999500000000001</v>
      </c>
      <c r="J27" s="376"/>
      <c r="K27" s="323"/>
      <c r="M27" s="368"/>
    </row>
    <row r="28" spans="2:14" ht="19.5" customHeight="1" x14ac:dyDescent="0.25">
      <c r="B28" s="315" t="s">
        <v>152</v>
      </c>
      <c r="C28" s="384">
        <v>0.20880000000000001</v>
      </c>
      <c r="D28" s="389">
        <v>0.20880000000000001</v>
      </c>
      <c r="E28" s="120">
        <f t="shared" si="0"/>
        <v>1</v>
      </c>
      <c r="F28" s="390"/>
      <c r="G28" s="391"/>
      <c r="H28" s="320">
        <f t="shared" ref="H28:H30" si="1">IF(D28="","",(D28*100%)/$G$23+H27)</f>
        <v>0.56169999999999998</v>
      </c>
      <c r="I28" s="321"/>
      <c r="J28" s="376"/>
      <c r="K28" s="323"/>
      <c r="M28" s="368"/>
    </row>
    <row r="29" spans="2:14" ht="19.5" customHeight="1" x14ac:dyDescent="0.25">
      <c r="B29" s="315" t="s">
        <v>153</v>
      </c>
      <c r="C29" s="384">
        <v>0.20880000000000001</v>
      </c>
      <c r="D29" s="389">
        <v>0.20880000000000001</v>
      </c>
      <c r="E29" s="120">
        <f t="shared" si="0"/>
        <v>1</v>
      </c>
      <c r="F29" s="390"/>
      <c r="G29" s="391"/>
      <c r="H29" s="320">
        <f t="shared" si="1"/>
        <v>0.77049999999999996</v>
      </c>
      <c r="I29" s="321"/>
      <c r="J29" s="376"/>
      <c r="K29" s="323"/>
      <c r="M29" s="368"/>
    </row>
    <row r="30" spans="2:14" ht="19.5" customHeight="1" x14ac:dyDescent="0.25">
      <c r="B30" s="315" t="s">
        <v>154</v>
      </c>
      <c r="C30" s="384">
        <v>0.18529999999999999</v>
      </c>
      <c r="D30" s="389">
        <v>0.18529999999999999</v>
      </c>
      <c r="E30" s="120">
        <f t="shared" si="0"/>
        <v>1</v>
      </c>
      <c r="F30" s="390"/>
      <c r="G30" s="391"/>
      <c r="H30" s="320">
        <f t="shared" si="1"/>
        <v>0.95579999999999998</v>
      </c>
      <c r="I30" s="321"/>
      <c r="J30" s="376"/>
      <c r="K30" s="323"/>
    </row>
    <row r="31" spans="2:14" ht="19.5" customHeight="1" x14ac:dyDescent="0.25">
      <c r="B31" s="315" t="s">
        <v>155</v>
      </c>
      <c r="C31" s="384">
        <v>4.41E-2</v>
      </c>
      <c r="D31" s="389">
        <v>4.4150000000000002E-2</v>
      </c>
      <c r="E31" s="120">
        <f t="shared" si="0"/>
        <v>1.0011337868480725</v>
      </c>
      <c r="F31" s="390"/>
      <c r="G31" s="391"/>
      <c r="H31" s="320">
        <f>IF(D31="","",(D31*100%)/$G$23+H30)</f>
        <v>0.99995000000000001</v>
      </c>
      <c r="I31" s="321"/>
      <c r="J31" s="376"/>
      <c r="K31" s="323"/>
    </row>
    <row r="32" spans="2:14" ht="19.5" customHeight="1" x14ac:dyDescent="0.25">
      <c r="B32" s="315" t="s">
        <v>156</v>
      </c>
      <c r="C32" s="384">
        <v>0</v>
      </c>
      <c r="D32" s="389">
        <v>0</v>
      </c>
      <c r="E32" s="120">
        <f t="shared" si="0"/>
        <v>0</v>
      </c>
      <c r="F32" s="390"/>
      <c r="G32" s="391"/>
      <c r="H32" s="324">
        <f>IF(D32="","",(D32*100%)/$G$23)</f>
        <v>0</v>
      </c>
      <c r="I32" s="321"/>
      <c r="J32" s="323"/>
      <c r="K32" s="323"/>
    </row>
    <row r="33" spans="2:11" ht="19.5" customHeight="1" x14ac:dyDescent="0.25">
      <c r="B33" s="315" t="s">
        <v>157</v>
      </c>
      <c r="C33" s="384">
        <v>0</v>
      </c>
      <c r="D33" s="389">
        <v>0</v>
      </c>
      <c r="E33" s="120">
        <f t="shared" si="0"/>
        <v>0</v>
      </c>
      <c r="F33" s="390"/>
      <c r="G33" s="391"/>
      <c r="H33" s="324">
        <f t="shared" ref="H33:H38" si="2">IF(D33="","",(D33*100%)/$G$23)</f>
        <v>0</v>
      </c>
      <c r="I33" s="321"/>
      <c r="J33" s="323"/>
      <c r="K33" s="323"/>
    </row>
    <row r="34" spans="2:11" ht="19.5" customHeight="1" x14ac:dyDescent="0.25">
      <c r="B34" s="315" t="s">
        <v>158</v>
      </c>
      <c r="C34" s="384">
        <v>0</v>
      </c>
      <c r="D34" s="389">
        <v>0</v>
      </c>
      <c r="E34" s="120">
        <f t="shared" si="0"/>
        <v>0</v>
      </c>
      <c r="F34" s="390"/>
      <c r="G34" s="391"/>
      <c r="H34" s="324">
        <f t="shared" si="2"/>
        <v>0</v>
      </c>
      <c r="I34" s="321"/>
      <c r="J34" s="323"/>
      <c r="K34" s="323"/>
    </row>
    <row r="35" spans="2:11" ht="19.5" customHeight="1" x14ac:dyDescent="0.25">
      <c r="B35" s="315" t="s">
        <v>159</v>
      </c>
      <c r="C35" s="384">
        <v>0</v>
      </c>
      <c r="D35" s="389">
        <v>0</v>
      </c>
      <c r="E35" s="120">
        <f t="shared" si="0"/>
        <v>0</v>
      </c>
      <c r="F35" s="390"/>
      <c r="G35" s="391"/>
      <c r="H35" s="324">
        <f t="shared" si="2"/>
        <v>0</v>
      </c>
      <c r="I35" s="321"/>
      <c r="J35" s="323"/>
      <c r="K35" s="323"/>
    </row>
    <row r="36" spans="2:11" ht="19.5" customHeight="1" x14ac:dyDescent="0.25">
      <c r="B36" s="315" t="s">
        <v>160</v>
      </c>
      <c r="C36" s="384">
        <v>0</v>
      </c>
      <c r="D36" s="392">
        <v>0</v>
      </c>
      <c r="E36" s="120">
        <f t="shared" si="0"/>
        <v>0</v>
      </c>
      <c r="F36" s="390"/>
      <c r="G36" s="391"/>
      <c r="H36" s="324">
        <f t="shared" si="2"/>
        <v>0</v>
      </c>
      <c r="I36" s="321"/>
      <c r="J36" s="323"/>
      <c r="K36" s="323"/>
    </row>
    <row r="37" spans="2:11" ht="19.5" customHeight="1" x14ac:dyDescent="0.25">
      <c r="B37" s="315" t="s">
        <v>161</v>
      </c>
      <c r="C37" s="384">
        <v>0</v>
      </c>
      <c r="D37" s="389">
        <v>0</v>
      </c>
      <c r="E37" s="120">
        <f t="shared" si="0"/>
        <v>0</v>
      </c>
      <c r="F37" s="390"/>
      <c r="G37" s="391"/>
      <c r="H37" s="324">
        <f t="shared" si="2"/>
        <v>0</v>
      </c>
      <c r="I37" s="321"/>
      <c r="J37" s="323"/>
      <c r="K37" s="323"/>
    </row>
    <row r="38" spans="2:11" ht="19.5" customHeight="1" x14ac:dyDescent="0.25">
      <c r="B38" s="315" t="s">
        <v>162</v>
      </c>
      <c r="C38" s="384">
        <v>0</v>
      </c>
      <c r="D38" s="389">
        <v>0</v>
      </c>
      <c r="E38" s="120">
        <f t="shared" si="0"/>
        <v>0</v>
      </c>
      <c r="F38" s="390"/>
      <c r="G38" s="391"/>
      <c r="H38" s="324">
        <f t="shared" si="2"/>
        <v>0</v>
      </c>
      <c r="I38" s="321"/>
      <c r="J38" s="323"/>
      <c r="K38" s="323"/>
    </row>
    <row r="39" spans="2:11" ht="82.5" customHeight="1" x14ac:dyDescent="0.25">
      <c r="B39" s="325" t="s">
        <v>270</v>
      </c>
      <c r="C39" s="329" t="s">
        <v>381</v>
      </c>
      <c r="D39" s="329"/>
      <c r="E39" s="329"/>
      <c r="F39" s="329"/>
      <c r="G39" s="329"/>
      <c r="H39" s="329"/>
      <c r="I39" s="329"/>
      <c r="J39" s="393"/>
      <c r="K39" s="378"/>
    </row>
    <row r="40" spans="2:11" ht="36.6" customHeight="1" x14ac:dyDescent="0.25">
      <c r="B40" s="327"/>
      <c r="C40" s="327"/>
      <c r="D40" s="327"/>
      <c r="E40" s="327"/>
      <c r="F40" s="327"/>
      <c r="G40" s="327"/>
      <c r="H40" s="327"/>
      <c r="I40" s="327"/>
      <c r="J40" s="269"/>
      <c r="K40" s="269"/>
    </row>
    <row r="41" spans="2:11" ht="36.6" customHeight="1" x14ac:dyDescent="0.25">
      <c r="B41" s="327"/>
      <c r="C41" s="327"/>
      <c r="D41" s="327"/>
      <c r="E41" s="327"/>
      <c r="F41" s="327"/>
      <c r="G41" s="327"/>
      <c r="H41" s="327"/>
      <c r="I41" s="327"/>
      <c r="J41" s="328"/>
      <c r="K41" s="328"/>
    </row>
    <row r="42" spans="2:11" ht="36.6" customHeight="1" x14ac:dyDescent="0.25">
      <c r="B42" s="327"/>
      <c r="C42" s="327"/>
      <c r="D42" s="327"/>
      <c r="E42" s="327"/>
      <c r="F42" s="327"/>
      <c r="G42" s="327"/>
      <c r="H42" s="327"/>
      <c r="I42" s="327"/>
      <c r="J42" s="328"/>
      <c r="K42" s="328"/>
    </row>
    <row r="43" spans="2:11" ht="36.6" customHeight="1" x14ac:dyDescent="0.25">
      <c r="B43" s="327"/>
      <c r="C43" s="327"/>
      <c r="D43" s="327"/>
      <c r="E43" s="327"/>
      <c r="F43" s="327"/>
      <c r="G43" s="327"/>
      <c r="H43" s="327"/>
      <c r="I43" s="327"/>
      <c r="J43" s="328"/>
      <c r="K43" s="328"/>
    </row>
    <row r="44" spans="2:11" ht="36.6" customHeight="1" x14ac:dyDescent="0.25">
      <c r="B44" s="327"/>
      <c r="C44" s="327"/>
      <c r="D44" s="327"/>
      <c r="E44" s="327"/>
      <c r="F44" s="327"/>
      <c r="G44" s="327"/>
      <c r="H44" s="327"/>
      <c r="I44" s="327"/>
      <c r="J44" s="267"/>
      <c r="K44" s="267"/>
    </row>
    <row r="45" spans="2:11" ht="75" customHeight="1" x14ac:dyDescent="0.25">
      <c r="B45" s="271" t="s">
        <v>271</v>
      </c>
      <c r="C45" s="329" t="s">
        <v>385</v>
      </c>
      <c r="D45" s="329"/>
      <c r="E45" s="329"/>
      <c r="F45" s="329"/>
      <c r="G45" s="329"/>
      <c r="H45" s="329"/>
      <c r="I45" s="329"/>
      <c r="J45" s="264"/>
      <c r="K45" s="330"/>
    </row>
    <row r="46" spans="2:11" ht="48" customHeight="1" x14ac:dyDescent="0.25">
      <c r="B46" s="271" t="s">
        <v>272</v>
      </c>
      <c r="C46" s="329" t="s">
        <v>273</v>
      </c>
      <c r="D46" s="329"/>
      <c r="E46" s="329"/>
      <c r="F46" s="329"/>
      <c r="G46" s="329"/>
      <c r="H46" s="329"/>
      <c r="I46" s="329"/>
      <c r="J46" s="264"/>
      <c r="K46" s="334"/>
    </row>
    <row r="47" spans="2:11" ht="66" customHeight="1" x14ac:dyDescent="0.25">
      <c r="B47" s="325" t="s">
        <v>274</v>
      </c>
      <c r="C47" s="274" t="s">
        <v>367</v>
      </c>
      <c r="D47" s="274"/>
      <c r="E47" s="274"/>
      <c r="F47" s="274"/>
      <c r="G47" s="274"/>
      <c r="H47" s="274"/>
      <c r="I47" s="274"/>
      <c r="J47" s="264"/>
      <c r="K47" s="334"/>
    </row>
    <row r="48" spans="2:11" ht="22.5" customHeight="1" x14ac:dyDescent="0.25">
      <c r="B48" s="310" t="s">
        <v>275</v>
      </c>
      <c r="C48" s="310"/>
      <c r="D48" s="310"/>
      <c r="E48" s="310"/>
      <c r="F48" s="310"/>
      <c r="G48" s="310"/>
      <c r="H48" s="310"/>
      <c r="I48" s="310"/>
      <c r="J48" s="334"/>
      <c r="K48" s="334"/>
    </row>
    <row r="49" spans="2:11" ht="22.5" customHeight="1" x14ac:dyDescent="0.25">
      <c r="B49" s="296" t="s">
        <v>276</v>
      </c>
      <c r="C49" s="312" t="s">
        <v>277</v>
      </c>
      <c r="D49" s="273" t="s">
        <v>278</v>
      </c>
      <c r="E49" s="273"/>
      <c r="F49" s="273"/>
      <c r="G49" s="338" t="s">
        <v>279</v>
      </c>
      <c r="H49" s="338"/>
      <c r="I49" s="338"/>
      <c r="J49" s="339"/>
      <c r="K49" s="339"/>
    </row>
    <row r="50" spans="2:11" ht="30.75" customHeight="1" x14ac:dyDescent="0.25">
      <c r="B50" s="296"/>
      <c r="C50" s="340" t="s">
        <v>280</v>
      </c>
      <c r="D50" s="341" t="s">
        <v>280</v>
      </c>
      <c r="E50" s="341"/>
      <c r="F50" s="341"/>
      <c r="G50" s="293" t="s">
        <v>280</v>
      </c>
      <c r="H50" s="293"/>
      <c r="I50" s="293"/>
      <c r="J50" s="339"/>
      <c r="K50" s="339"/>
    </row>
    <row r="51" spans="2:11" ht="32.25" customHeight="1" x14ac:dyDescent="0.25">
      <c r="B51" s="342" t="s">
        <v>281</v>
      </c>
      <c r="C51" s="343" t="s">
        <v>370</v>
      </c>
      <c r="D51" s="343"/>
      <c r="E51" s="343"/>
      <c r="F51" s="343"/>
      <c r="G51" s="343"/>
      <c r="H51" s="343"/>
      <c r="I51" s="343"/>
      <c r="J51" s="393"/>
      <c r="K51" s="378"/>
    </row>
    <row r="52" spans="2:11" ht="28.5" customHeight="1" x14ac:dyDescent="0.25">
      <c r="B52" s="346" t="s">
        <v>282</v>
      </c>
      <c r="C52" s="343" t="s">
        <v>371</v>
      </c>
      <c r="D52" s="343"/>
      <c r="E52" s="343"/>
      <c r="F52" s="343"/>
      <c r="G52" s="343"/>
      <c r="H52" s="343"/>
      <c r="I52" s="343"/>
      <c r="J52" s="393"/>
      <c r="K52" s="378"/>
    </row>
    <row r="53" spans="2:11" ht="30" customHeight="1" x14ac:dyDescent="0.25">
      <c r="B53" s="325" t="s">
        <v>283</v>
      </c>
      <c r="C53" s="347" t="s">
        <v>372</v>
      </c>
      <c r="D53" s="347"/>
      <c r="E53" s="347"/>
      <c r="F53" s="347"/>
      <c r="G53" s="347"/>
      <c r="H53" s="347"/>
      <c r="I53" s="347"/>
      <c r="J53" s="393"/>
      <c r="K53" s="378"/>
    </row>
    <row r="54" spans="2:11" ht="31.5" customHeight="1" x14ac:dyDescent="0.25">
      <c r="B54" s="348" t="s">
        <v>284</v>
      </c>
      <c r="C54" s="349" t="s">
        <v>280</v>
      </c>
      <c r="D54" s="349"/>
      <c r="E54" s="349"/>
      <c r="F54" s="349"/>
      <c r="G54" s="349"/>
      <c r="H54" s="349"/>
      <c r="I54" s="349"/>
      <c r="J54" s="394" t="s">
        <v>280</v>
      </c>
      <c r="K54" s="395"/>
    </row>
    <row r="55" spans="2:11" x14ac:dyDescent="0.25">
      <c r="B55" s="352"/>
      <c r="C55" s="353"/>
      <c r="D55" s="353"/>
      <c r="E55" s="354"/>
      <c r="F55" s="354"/>
      <c r="G55" s="355"/>
      <c r="H55" s="356"/>
      <c r="I55" s="353"/>
      <c r="J55" s="357"/>
      <c r="K55" s="357"/>
    </row>
    <row r="56" spans="2:11" x14ac:dyDescent="0.25">
      <c r="B56" s="352"/>
      <c r="C56" s="353"/>
      <c r="D56" s="353"/>
      <c r="E56" s="354"/>
      <c r="F56" s="354"/>
      <c r="G56" s="355"/>
      <c r="H56" s="356"/>
      <c r="I56" s="353"/>
      <c r="J56" s="357"/>
      <c r="K56" s="357"/>
    </row>
    <row r="57" spans="2:11" x14ac:dyDescent="0.25">
      <c r="B57" s="352"/>
      <c r="C57" s="353"/>
      <c r="D57" s="353"/>
      <c r="E57" s="354"/>
      <c r="F57" s="354"/>
      <c r="G57" s="355"/>
      <c r="H57" s="356"/>
      <c r="I57" s="353"/>
      <c r="J57" s="357"/>
      <c r="K57" s="357"/>
    </row>
    <row r="58" spans="2:11" x14ac:dyDescent="0.25">
      <c r="B58" s="352"/>
      <c r="C58" s="353"/>
      <c r="D58" s="353"/>
      <c r="E58" s="354"/>
      <c r="F58" s="354"/>
      <c r="G58" s="355"/>
      <c r="H58" s="356"/>
      <c r="I58" s="353"/>
      <c r="J58" s="357"/>
      <c r="K58" s="357"/>
    </row>
    <row r="59" spans="2:11" hidden="1" x14ac:dyDescent="0.25">
      <c r="B59" s="352"/>
      <c r="C59" s="353"/>
      <c r="D59" s="353"/>
      <c r="E59" s="354"/>
      <c r="F59" s="354"/>
      <c r="G59" s="355"/>
      <c r="H59" s="356"/>
      <c r="I59" s="353"/>
      <c r="J59" s="357"/>
      <c r="K59" s="357"/>
    </row>
    <row r="60" spans="2:11" ht="25.5" hidden="1" customHeight="1" x14ac:dyDescent="0.25">
      <c r="B60" s="352"/>
      <c r="C60" s="353"/>
      <c r="D60" s="353"/>
      <c r="E60" s="354"/>
      <c r="F60" s="354"/>
      <c r="G60" s="355"/>
      <c r="H60" s="356"/>
      <c r="I60" s="353"/>
      <c r="J60" s="357"/>
      <c r="K60" s="357"/>
    </row>
  </sheetData>
  <sheetProtection algorithmName="SHA-512" hashValue="GiQhulZki3tW2WYcAWIb8gK8WODl0j2mmo8j+62GkEVBYcAfvFsfkYxnvBg9YWLJoT55RUd/oishnXDbDcK+Ig==" saltValue="EDremWnxfBGw9lIgRnsnrA==" spinCount="100000" sheet="1" objects="1" scenarios="1"/>
  <mergeCells count="59">
    <mergeCell ref="C51:I51"/>
    <mergeCell ref="C52:I52"/>
    <mergeCell ref="C53:I53"/>
    <mergeCell ref="C54:I54"/>
    <mergeCell ref="C45:I45"/>
    <mergeCell ref="C46:I46"/>
    <mergeCell ref="C47:I47"/>
    <mergeCell ref="B48:I48"/>
    <mergeCell ref="B49:B50"/>
    <mergeCell ref="D49:F49"/>
    <mergeCell ref="G49:I49"/>
    <mergeCell ref="D50:F50"/>
    <mergeCell ref="G50:I50"/>
    <mergeCell ref="F27:F38"/>
    <mergeCell ref="G27:G38"/>
    <mergeCell ref="I27:I38"/>
    <mergeCell ref="C39:I39"/>
    <mergeCell ref="B40:I44"/>
    <mergeCell ref="C23:E23"/>
    <mergeCell ref="G23:I23"/>
    <mergeCell ref="C24:E24"/>
    <mergeCell ref="G24:I24"/>
    <mergeCell ref="B25:I25"/>
    <mergeCell ref="C20:E20"/>
    <mergeCell ref="F20:I20"/>
    <mergeCell ref="C21:E21"/>
    <mergeCell ref="F21:I21"/>
    <mergeCell ref="C22:E22"/>
    <mergeCell ref="C14:I14"/>
    <mergeCell ref="C15:I15"/>
    <mergeCell ref="C16:I16"/>
    <mergeCell ref="C17:I17"/>
    <mergeCell ref="B18:B19"/>
    <mergeCell ref="C18:E18"/>
    <mergeCell ref="F18:I18"/>
    <mergeCell ref="C19:E19"/>
    <mergeCell ref="F19:I19"/>
    <mergeCell ref="C11:I11"/>
    <mergeCell ref="C12:F12"/>
    <mergeCell ref="H12:I12"/>
    <mergeCell ref="C13:F13"/>
    <mergeCell ref="H13:I13"/>
    <mergeCell ref="C8:F8"/>
    <mergeCell ref="H8:I8"/>
    <mergeCell ref="C9:F9"/>
    <mergeCell ref="H9:I9"/>
    <mergeCell ref="C10:I10"/>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formula2>0</formula2>
    </dataValidation>
    <dataValidation type="list" allowBlank="1" showInputMessage="1" showErrorMessage="1" sqref="H13:I13" xr:uid="{00000000-0002-0000-0600-000001000000}">
      <formula1>$N$5:$N$8</formula1>
      <formula2>0</formula2>
    </dataValidation>
    <dataValidation type="list" allowBlank="1" showInputMessage="1" showErrorMessage="1" sqref="J10:K10" xr:uid="{00000000-0002-0000-0600-000002000000}">
      <formula1>$M$21:$M$28</formula1>
      <formula2>0</formula2>
    </dataValidation>
    <dataValidation type="list" allowBlank="1" showInputMessage="1" showErrorMessage="1" sqref="C9:F9" xr:uid="{00000000-0002-0000-0600-000003000000}">
      <formula1>$M$6:$M$9</formula1>
      <formula2>0</formula2>
    </dataValidation>
    <dataValidation type="list" allowBlank="1" showInputMessage="1" showErrorMessage="1" sqref="C24:E24" xr:uid="{00000000-0002-0000-0600-000004000000}">
      <formula1>$M$12:$M$15</formula1>
      <formula2>0</formula2>
    </dataValidation>
    <dataValidation type="list" allowBlank="1" showInputMessage="1" showErrorMessage="1" sqref="H12:I12" xr:uid="{00000000-0002-0000-0600-000005000000}">
      <formula1>M17:M19</formula1>
      <formula2>0</formula2>
    </dataValidation>
    <dataValidation type="list" showDropDown="1" showInputMessage="1" showErrorMessage="1" sqref="K12" xr:uid="{00000000-0002-0000-0600-000006000000}">
      <formula1>O17:O19</formula1>
      <formula2>0</formula2>
    </dataValidation>
  </dataValidations>
  <pageMargins left="0.7" right="0.7" top="0.75" bottom="0.75" header="0.51180555555555496" footer="0.51180555555555496"/>
  <pageSetup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6D9F1"/>
  </sheetPr>
  <dimension ref="A1:AMJ68"/>
  <sheetViews>
    <sheetView topLeftCell="B22" zoomScale="65" zoomScaleNormal="65" workbookViewId="0">
      <selection activeCell="C30" sqref="C30"/>
    </sheetView>
  </sheetViews>
  <sheetFormatPr baseColWidth="10" defaultColWidth="11.42578125" defaultRowHeight="15" x14ac:dyDescent="0.25"/>
  <cols>
    <col min="1" max="1" width="1" style="25" customWidth="1"/>
    <col min="2" max="2" width="25.42578125" style="26" customWidth="1"/>
    <col min="3" max="3" width="14.42578125" style="25" customWidth="1"/>
    <col min="4" max="4" width="20.140625" style="25" customWidth="1"/>
    <col min="5" max="5" width="16.42578125" style="25" customWidth="1"/>
    <col min="6" max="6" width="25" style="25" customWidth="1"/>
    <col min="7" max="7" width="22" style="27" customWidth="1"/>
    <col min="8" max="8" width="20.42578125" style="25" customWidth="1"/>
    <col min="9" max="11" width="22.42578125" style="25" customWidth="1"/>
    <col min="12" max="24" width="11.42578125" style="28"/>
    <col min="25" max="1024" width="11.42578125" style="25"/>
  </cols>
  <sheetData>
    <row r="1" spans="2:14" ht="6" customHeight="1" x14ac:dyDescent="0.25"/>
    <row r="2" spans="2:14" ht="25.5" customHeight="1" x14ac:dyDescent="0.25">
      <c r="B2" s="190"/>
      <c r="C2" s="191" t="s">
        <v>0</v>
      </c>
      <c r="D2" s="191"/>
      <c r="E2" s="191"/>
      <c r="F2" s="191"/>
      <c r="G2" s="191"/>
      <c r="H2" s="191"/>
      <c r="I2" s="192"/>
      <c r="J2" s="29"/>
      <c r="K2" s="29"/>
      <c r="M2" s="30" t="s">
        <v>61</v>
      </c>
    </row>
    <row r="3" spans="2:14" ht="25.5" customHeight="1" x14ac:dyDescent="0.25">
      <c r="B3" s="190"/>
      <c r="C3" s="193" t="s">
        <v>1</v>
      </c>
      <c r="D3" s="193"/>
      <c r="E3" s="193"/>
      <c r="F3" s="193"/>
      <c r="G3" s="193"/>
      <c r="H3" s="193"/>
      <c r="I3" s="192"/>
      <c r="J3" s="29"/>
      <c r="K3" s="29"/>
      <c r="M3" s="30" t="s">
        <v>62</v>
      </c>
    </row>
    <row r="4" spans="2:14" ht="25.5" customHeight="1" x14ac:dyDescent="0.25">
      <c r="B4" s="190"/>
      <c r="C4" s="193" t="s">
        <v>63</v>
      </c>
      <c r="D4" s="193"/>
      <c r="E4" s="193"/>
      <c r="F4" s="193"/>
      <c r="G4" s="193"/>
      <c r="H4" s="193"/>
      <c r="I4" s="192"/>
      <c r="J4" s="29"/>
      <c r="K4" s="29"/>
      <c r="M4" s="30" t="s">
        <v>64</v>
      </c>
    </row>
    <row r="5" spans="2:14" ht="25.5" customHeight="1" x14ac:dyDescent="0.25">
      <c r="B5" s="190"/>
      <c r="C5" s="193" t="s">
        <v>65</v>
      </c>
      <c r="D5" s="193"/>
      <c r="E5" s="193"/>
      <c r="F5" s="193"/>
      <c r="G5" s="194" t="s">
        <v>66</v>
      </c>
      <c r="H5" s="194"/>
      <c r="I5" s="192"/>
      <c r="J5" s="29"/>
      <c r="K5" s="29"/>
      <c r="M5" s="30" t="s">
        <v>67</v>
      </c>
    </row>
    <row r="6" spans="2:14" ht="23.25" customHeight="1" x14ac:dyDescent="0.25">
      <c r="B6" s="195" t="s">
        <v>68</v>
      </c>
      <c r="C6" s="195"/>
      <c r="D6" s="195"/>
      <c r="E6" s="195"/>
      <c r="F6" s="195"/>
      <c r="G6" s="195"/>
      <c r="H6" s="195"/>
      <c r="I6" s="195"/>
      <c r="J6" s="31"/>
      <c r="K6" s="31"/>
    </row>
    <row r="7" spans="2:14" ht="24" customHeight="1" x14ac:dyDescent="0.25">
      <c r="B7" s="196" t="s">
        <v>69</v>
      </c>
      <c r="C7" s="196"/>
      <c r="D7" s="196"/>
      <c r="E7" s="196"/>
      <c r="F7" s="196"/>
      <c r="G7" s="196"/>
      <c r="H7" s="196"/>
      <c r="I7" s="196"/>
      <c r="J7" s="32"/>
      <c r="K7" s="32"/>
    </row>
    <row r="8" spans="2:14" ht="24" customHeight="1" x14ac:dyDescent="0.25">
      <c r="B8" s="197" t="s">
        <v>70</v>
      </c>
      <c r="C8" s="197"/>
      <c r="D8" s="197"/>
      <c r="E8" s="197"/>
      <c r="F8" s="197"/>
      <c r="G8" s="197"/>
      <c r="H8" s="197"/>
      <c r="I8" s="197"/>
      <c r="J8" s="33"/>
      <c r="K8" s="33"/>
      <c r="N8" s="34" t="s">
        <v>71</v>
      </c>
    </row>
    <row r="9" spans="2:14" ht="30.75" customHeight="1" x14ac:dyDescent="0.25">
      <c r="B9" s="35" t="s">
        <v>72</v>
      </c>
      <c r="C9" s="36">
        <v>14</v>
      </c>
      <c r="D9" s="198" t="s">
        <v>73</v>
      </c>
      <c r="E9" s="198"/>
      <c r="F9" s="199" t="s">
        <v>320</v>
      </c>
      <c r="G9" s="199"/>
      <c r="H9" s="199"/>
      <c r="I9" s="199"/>
      <c r="J9" s="37"/>
      <c r="K9" s="37"/>
      <c r="M9" s="30" t="s">
        <v>75</v>
      </c>
      <c r="N9" s="34" t="s">
        <v>76</v>
      </c>
    </row>
    <row r="10" spans="2:14" ht="30.75" customHeight="1" x14ac:dyDescent="0.25">
      <c r="B10" s="38" t="s">
        <v>77</v>
      </c>
      <c r="C10" s="39" t="s">
        <v>78</v>
      </c>
      <c r="D10" s="200" t="s">
        <v>79</v>
      </c>
      <c r="E10" s="200"/>
      <c r="F10" s="201" t="s">
        <v>80</v>
      </c>
      <c r="G10" s="201"/>
      <c r="H10" s="41" t="s">
        <v>81</v>
      </c>
      <c r="I10" s="122" t="s">
        <v>78</v>
      </c>
      <c r="J10" s="43"/>
      <c r="K10" s="43"/>
      <c r="M10" s="30" t="s">
        <v>82</v>
      </c>
      <c r="N10" s="34" t="s">
        <v>83</v>
      </c>
    </row>
    <row r="11" spans="2:14" ht="30.75" customHeight="1" x14ac:dyDescent="0.25">
      <c r="B11" s="38" t="s">
        <v>84</v>
      </c>
      <c r="C11" s="202" t="s">
        <v>85</v>
      </c>
      <c r="D11" s="202"/>
      <c r="E11" s="202"/>
      <c r="F11" s="202"/>
      <c r="G11" s="41" t="s">
        <v>86</v>
      </c>
      <c r="H11" s="203">
        <v>1032</v>
      </c>
      <c r="I11" s="203"/>
      <c r="J11" s="44"/>
      <c r="K11" s="44"/>
      <c r="M11" s="30" t="s">
        <v>87</v>
      </c>
      <c r="N11" s="34" t="s">
        <v>42</v>
      </c>
    </row>
    <row r="12" spans="2:14" ht="30.75" customHeight="1" x14ac:dyDescent="0.25">
      <c r="B12" s="38" t="s">
        <v>88</v>
      </c>
      <c r="C12" s="204" t="s">
        <v>82</v>
      </c>
      <c r="D12" s="204"/>
      <c r="E12" s="204"/>
      <c r="F12" s="204"/>
      <c r="G12" s="41" t="s">
        <v>89</v>
      </c>
      <c r="H12" s="205" t="s">
        <v>321</v>
      </c>
      <c r="I12" s="205"/>
      <c r="J12" s="45"/>
      <c r="K12" s="45"/>
      <c r="M12" s="46" t="s">
        <v>91</v>
      </c>
    </row>
    <row r="13" spans="2:14" ht="30.75" customHeight="1" x14ac:dyDescent="0.25">
      <c r="B13" s="38" t="s">
        <v>92</v>
      </c>
      <c r="C13" s="206" t="s">
        <v>93</v>
      </c>
      <c r="D13" s="206"/>
      <c r="E13" s="206"/>
      <c r="F13" s="206"/>
      <c r="G13" s="206"/>
      <c r="H13" s="206"/>
      <c r="I13" s="206"/>
      <c r="J13" s="47"/>
      <c r="K13" s="47"/>
      <c r="M13" s="46"/>
    </row>
    <row r="14" spans="2:14" ht="30.75" customHeight="1" x14ac:dyDescent="0.25">
      <c r="B14" s="38" t="s">
        <v>94</v>
      </c>
      <c r="C14" s="207" t="s">
        <v>322</v>
      </c>
      <c r="D14" s="207"/>
      <c r="E14" s="207"/>
      <c r="F14" s="207"/>
      <c r="G14" s="207"/>
      <c r="H14" s="207"/>
      <c r="I14" s="207"/>
      <c r="J14" s="43"/>
      <c r="K14" s="43"/>
      <c r="M14" s="46"/>
      <c r="N14" s="34" t="s">
        <v>96</v>
      </c>
    </row>
    <row r="15" spans="2:14" ht="30.75" customHeight="1" x14ac:dyDescent="0.25">
      <c r="B15" s="38" t="s">
        <v>97</v>
      </c>
      <c r="C15" s="208" t="s">
        <v>323</v>
      </c>
      <c r="D15" s="208"/>
      <c r="E15" s="208"/>
      <c r="F15" s="208"/>
      <c r="G15" s="41" t="s">
        <v>99</v>
      </c>
      <c r="H15" s="207" t="s">
        <v>100</v>
      </c>
      <c r="I15" s="207"/>
      <c r="J15" s="43"/>
      <c r="K15" s="43"/>
      <c r="M15" s="46" t="s">
        <v>101</v>
      </c>
      <c r="N15" s="34" t="s">
        <v>78</v>
      </c>
    </row>
    <row r="16" spans="2:14" ht="30.75" customHeight="1" x14ac:dyDescent="0.25">
      <c r="B16" s="38" t="s">
        <v>102</v>
      </c>
      <c r="C16" s="209" t="s">
        <v>103</v>
      </c>
      <c r="D16" s="209"/>
      <c r="E16" s="209"/>
      <c r="F16" s="209"/>
      <c r="G16" s="41" t="s">
        <v>104</v>
      </c>
      <c r="H16" s="207" t="s">
        <v>42</v>
      </c>
      <c r="I16" s="207"/>
      <c r="J16" s="43"/>
      <c r="K16" s="43"/>
      <c r="M16" s="46" t="s">
        <v>105</v>
      </c>
    </row>
    <row r="17" spans="2:14" ht="36" customHeight="1" x14ac:dyDescent="0.25">
      <c r="B17" s="38" t="s">
        <v>106</v>
      </c>
      <c r="C17" s="206" t="s">
        <v>324</v>
      </c>
      <c r="D17" s="206"/>
      <c r="E17" s="206"/>
      <c r="F17" s="206"/>
      <c r="G17" s="206"/>
      <c r="H17" s="206"/>
      <c r="I17" s="206"/>
      <c r="J17" s="47"/>
      <c r="K17" s="47"/>
      <c r="M17" s="46" t="s">
        <v>108</v>
      </c>
      <c r="N17" s="34" t="s">
        <v>109</v>
      </c>
    </row>
    <row r="18" spans="2:14" ht="30.75" customHeight="1" x14ac:dyDescent="0.25">
      <c r="B18" s="38" t="s">
        <v>110</v>
      </c>
      <c r="C18" s="199" t="s">
        <v>325</v>
      </c>
      <c r="D18" s="199"/>
      <c r="E18" s="199"/>
      <c r="F18" s="199"/>
      <c r="G18" s="199"/>
      <c r="H18" s="199"/>
      <c r="I18" s="199"/>
      <c r="J18" s="48"/>
      <c r="K18" s="48"/>
      <c r="M18" s="46" t="s">
        <v>112</v>
      </c>
      <c r="N18" s="34" t="s">
        <v>113</v>
      </c>
    </row>
    <row r="19" spans="2:14" ht="30.75" customHeight="1" x14ac:dyDescent="0.25">
      <c r="B19" s="38" t="s">
        <v>114</v>
      </c>
      <c r="C19" s="249" t="s">
        <v>326</v>
      </c>
      <c r="D19" s="249"/>
      <c r="E19" s="249"/>
      <c r="F19" s="249"/>
      <c r="G19" s="249"/>
      <c r="H19" s="249"/>
      <c r="I19" s="249"/>
      <c r="J19" s="49"/>
      <c r="K19" s="49"/>
      <c r="M19" s="46"/>
      <c r="N19" s="34" t="s">
        <v>116</v>
      </c>
    </row>
    <row r="20" spans="2:14" ht="30.75" customHeight="1" x14ac:dyDescent="0.25">
      <c r="B20" s="38" t="s">
        <v>117</v>
      </c>
      <c r="C20" s="210" t="s">
        <v>41</v>
      </c>
      <c r="D20" s="210"/>
      <c r="E20" s="210"/>
      <c r="F20" s="210"/>
      <c r="G20" s="210"/>
      <c r="H20" s="210"/>
      <c r="I20" s="210"/>
      <c r="J20" s="50"/>
      <c r="K20" s="50"/>
      <c r="M20" s="46" t="s">
        <v>100</v>
      </c>
      <c r="N20" s="34" t="s">
        <v>118</v>
      </c>
    </row>
    <row r="21" spans="2:14" ht="27.75" customHeight="1" x14ac:dyDescent="0.25">
      <c r="B21" s="211" t="s">
        <v>119</v>
      </c>
      <c r="C21" s="212" t="s">
        <v>120</v>
      </c>
      <c r="D21" s="212"/>
      <c r="E21" s="212"/>
      <c r="F21" s="213" t="s">
        <v>121</v>
      </c>
      <c r="G21" s="213"/>
      <c r="H21" s="213"/>
      <c r="I21" s="213"/>
      <c r="J21" s="51"/>
      <c r="K21" s="51"/>
      <c r="M21" s="46" t="s">
        <v>122</v>
      </c>
      <c r="N21" s="34" t="s">
        <v>123</v>
      </c>
    </row>
    <row r="22" spans="2:14" ht="27" customHeight="1" x14ac:dyDescent="0.25">
      <c r="B22" s="211"/>
      <c r="C22" s="250" t="s">
        <v>327</v>
      </c>
      <c r="D22" s="250"/>
      <c r="E22" s="250"/>
      <c r="F22" s="249" t="s">
        <v>328</v>
      </c>
      <c r="G22" s="249"/>
      <c r="H22" s="249"/>
      <c r="I22" s="249"/>
      <c r="J22" s="49"/>
      <c r="K22" s="49"/>
      <c r="M22" s="46" t="s">
        <v>126</v>
      </c>
      <c r="N22" s="34" t="s">
        <v>127</v>
      </c>
    </row>
    <row r="23" spans="2:14" ht="39.75" customHeight="1" x14ac:dyDescent="0.25">
      <c r="B23" s="38" t="s">
        <v>128</v>
      </c>
      <c r="C23" s="214" t="s">
        <v>41</v>
      </c>
      <c r="D23" s="214"/>
      <c r="E23" s="214"/>
      <c r="F23" s="207" t="s">
        <v>41</v>
      </c>
      <c r="G23" s="207"/>
      <c r="H23" s="207"/>
      <c r="I23" s="207"/>
      <c r="J23" s="43"/>
      <c r="K23" s="43"/>
      <c r="M23" s="46"/>
      <c r="N23" s="34" t="s">
        <v>93</v>
      </c>
    </row>
    <row r="24" spans="2:14" ht="44.25" customHeight="1" x14ac:dyDescent="0.25">
      <c r="B24" s="38" t="s">
        <v>129</v>
      </c>
      <c r="C24" s="247" t="s">
        <v>329</v>
      </c>
      <c r="D24" s="247"/>
      <c r="E24" s="247"/>
      <c r="F24" s="249" t="s">
        <v>330</v>
      </c>
      <c r="G24" s="249"/>
      <c r="H24" s="249"/>
      <c r="I24" s="249"/>
      <c r="J24" s="48"/>
      <c r="K24" s="48"/>
      <c r="M24" s="52"/>
      <c r="N24" s="34" t="s">
        <v>132</v>
      </c>
    </row>
    <row r="25" spans="2:14" ht="29.25" customHeight="1" x14ac:dyDescent="0.25">
      <c r="B25" s="38" t="s">
        <v>133</v>
      </c>
      <c r="C25" s="216" t="s">
        <v>103</v>
      </c>
      <c r="D25" s="216"/>
      <c r="E25" s="216"/>
      <c r="F25" s="41" t="s">
        <v>134</v>
      </c>
      <c r="G25" s="251">
        <v>74</v>
      </c>
      <c r="H25" s="251"/>
      <c r="I25" s="251"/>
      <c r="J25" s="53"/>
      <c r="K25" s="53"/>
      <c r="M25" s="52"/>
    </row>
    <row r="26" spans="2:14" ht="27" customHeight="1" x14ac:dyDescent="0.25">
      <c r="B26" s="38" t="s">
        <v>135</v>
      </c>
      <c r="C26" s="208" t="s">
        <v>136</v>
      </c>
      <c r="D26" s="208"/>
      <c r="E26" s="208"/>
      <c r="F26" s="41" t="s">
        <v>137</v>
      </c>
      <c r="G26" s="251">
        <v>0</v>
      </c>
      <c r="H26" s="251"/>
      <c r="I26" s="251"/>
      <c r="J26" s="54"/>
      <c r="K26" s="54"/>
      <c r="M26" s="52"/>
    </row>
    <row r="27" spans="2:14" ht="47.25" customHeight="1" x14ac:dyDescent="0.25">
      <c r="B27" s="55" t="s">
        <v>138</v>
      </c>
      <c r="C27" s="214" t="s">
        <v>108</v>
      </c>
      <c r="D27" s="214"/>
      <c r="E27" s="214"/>
      <c r="F27" s="56" t="s">
        <v>139</v>
      </c>
      <c r="G27" s="218" t="s">
        <v>140</v>
      </c>
      <c r="H27" s="218"/>
      <c r="I27" s="218"/>
      <c r="J27" s="51"/>
      <c r="K27" s="51"/>
      <c r="M27" s="52"/>
    </row>
    <row r="28" spans="2:14" ht="30" customHeight="1" x14ac:dyDescent="0.25">
      <c r="B28" s="220" t="s">
        <v>141</v>
      </c>
      <c r="C28" s="220"/>
      <c r="D28" s="220"/>
      <c r="E28" s="220"/>
      <c r="F28" s="220"/>
      <c r="G28" s="220"/>
      <c r="H28" s="220"/>
      <c r="I28" s="220"/>
      <c r="J28" s="33"/>
      <c r="K28" s="33"/>
      <c r="M28" s="52"/>
    </row>
    <row r="29" spans="2:14" ht="56.25" customHeight="1" x14ac:dyDescent="0.25">
      <c r="B29" s="57" t="s">
        <v>142</v>
      </c>
      <c r="C29" s="40" t="s">
        <v>143</v>
      </c>
      <c r="D29" s="40" t="s">
        <v>144</v>
      </c>
      <c r="E29" s="40" t="s">
        <v>145</v>
      </c>
      <c r="F29" s="40" t="s">
        <v>146</v>
      </c>
      <c r="G29" s="58" t="s">
        <v>147</v>
      </c>
      <c r="H29" s="58" t="s">
        <v>148</v>
      </c>
      <c r="I29" s="59" t="s">
        <v>149</v>
      </c>
      <c r="J29" s="60" t="s">
        <v>150</v>
      </c>
      <c r="K29" s="49"/>
      <c r="M29" s="52"/>
    </row>
    <row r="30" spans="2:14" ht="19.5" customHeight="1" x14ac:dyDescent="0.25">
      <c r="B30" s="61" t="s">
        <v>151</v>
      </c>
      <c r="C30" s="123">
        <v>0</v>
      </c>
      <c r="D30" s="124">
        <f>+C30</f>
        <v>0</v>
      </c>
      <c r="E30" s="123">
        <v>0</v>
      </c>
      <c r="F30" s="125">
        <f>+E30</f>
        <v>0</v>
      </c>
      <c r="G30" s="126" t="e">
        <f t="shared" ref="G30:G41" si="0">+C30/E30</f>
        <v>#DIV/0!</v>
      </c>
      <c r="H30" s="127" t="e">
        <f t="shared" ref="H30:H41" si="1">+D30/F30</f>
        <v>#DIV/0!</v>
      </c>
      <c r="I30" s="128" t="e">
        <f t="shared" ref="I30:I41" si="2">+D30/$G$26</f>
        <v>#DIV/0!</v>
      </c>
      <c r="J30" s="68">
        <v>0.99</v>
      </c>
      <c r="K30" s="69"/>
      <c r="M30" s="52"/>
    </row>
    <row r="31" spans="2:14" ht="19.5" customHeight="1" x14ac:dyDescent="0.25">
      <c r="B31" s="61" t="s">
        <v>152</v>
      </c>
      <c r="C31" s="123">
        <v>0</v>
      </c>
      <c r="D31" s="124">
        <f t="shared" ref="D31:D41" si="3">+D30+C31</f>
        <v>0</v>
      </c>
      <c r="E31" s="123">
        <v>0</v>
      </c>
      <c r="F31" s="125">
        <f t="shared" ref="F31:F41" si="4">+F30+E31</f>
        <v>0</v>
      </c>
      <c r="G31" s="126" t="e">
        <f t="shared" si="0"/>
        <v>#DIV/0!</v>
      </c>
      <c r="H31" s="127" t="e">
        <f t="shared" si="1"/>
        <v>#DIV/0!</v>
      </c>
      <c r="I31" s="128" t="e">
        <f t="shared" si="2"/>
        <v>#DIV/0!</v>
      </c>
      <c r="J31" s="68">
        <v>0.99</v>
      </c>
      <c r="K31" s="69"/>
      <c r="M31" s="52"/>
    </row>
    <row r="32" spans="2:14" ht="19.5" customHeight="1" x14ac:dyDescent="0.25">
      <c r="B32" s="61" t="s">
        <v>153</v>
      </c>
      <c r="C32" s="123">
        <v>0</v>
      </c>
      <c r="D32" s="124">
        <f t="shared" si="3"/>
        <v>0</v>
      </c>
      <c r="E32" s="123">
        <v>0</v>
      </c>
      <c r="F32" s="125">
        <f t="shared" si="4"/>
        <v>0</v>
      </c>
      <c r="G32" s="126" t="e">
        <f t="shared" si="0"/>
        <v>#DIV/0!</v>
      </c>
      <c r="H32" s="127" t="e">
        <f t="shared" si="1"/>
        <v>#DIV/0!</v>
      </c>
      <c r="I32" s="128" t="e">
        <f t="shared" si="2"/>
        <v>#DIV/0!</v>
      </c>
      <c r="J32" s="68">
        <v>0.99</v>
      </c>
      <c r="K32" s="69"/>
      <c r="M32" s="52"/>
    </row>
    <row r="33" spans="2:11" ht="19.5" customHeight="1" x14ac:dyDescent="0.25">
      <c r="B33" s="61" t="s">
        <v>154</v>
      </c>
      <c r="C33" s="123">
        <v>0</v>
      </c>
      <c r="D33" s="124">
        <f t="shared" si="3"/>
        <v>0</v>
      </c>
      <c r="E33" s="123">
        <v>0</v>
      </c>
      <c r="F33" s="125">
        <f t="shared" si="4"/>
        <v>0</v>
      </c>
      <c r="G33" s="126" t="e">
        <f t="shared" si="0"/>
        <v>#DIV/0!</v>
      </c>
      <c r="H33" s="127" t="e">
        <f t="shared" si="1"/>
        <v>#DIV/0!</v>
      </c>
      <c r="I33" s="128" t="e">
        <f t="shared" si="2"/>
        <v>#DIV/0!</v>
      </c>
      <c r="J33" s="68">
        <v>0.99</v>
      </c>
      <c r="K33" s="69"/>
    </row>
    <row r="34" spans="2:11" ht="19.5" customHeight="1" x14ac:dyDescent="0.25">
      <c r="B34" s="61" t="s">
        <v>155</v>
      </c>
      <c r="C34" s="123">
        <v>0</v>
      </c>
      <c r="D34" s="124">
        <f t="shared" si="3"/>
        <v>0</v>
      </c>
      <c r="E34" s="123">
        <v>0</v>
      </c>
      <c r="F34" s="125">
        <f t="shared" si="4"/>
        <v>0</v>
      </c>
      <c r="G34" s="126" t="e">
        <f t="shared" si="0"/>
        <v>#DIV/0!</v>
      </c>
      <c r="H34" s="127" t="e">
        <f t="shared" si="1"/>
        <v>#DIV/0!</v>
      </c>
      <c r="I34" s="128" t="e">
        <f t="shared" si="2"/>
        <v>#DIV/0!</v>
      </c>
      <c r="J34" s="68">
        <v>0.99</v>
      </c>
      <c r="K34" s="69"/>
    </row>
    <row r="35" spans="2:11" ht="19.5" customHeight="1" x14ac:dyDescent="0.25">
      <c r="B35" s="61" t="s">
        <v>156</v>
      </c>
      <c r="C35" s="123">
        <v>0</v>
      </c>
      <c r="D35" s="124">
        <f t="shared" si="3"/>
        <v>0</v>
      </c>
      <c r="E35" s="123">
        <v>0</v>
      </c>
      <c r="F35" s="125">
        <f t="shared" si="4"/>
        <v>0</v>
      </c>
      <c r="G35" s="126" t="e">
        <f t="shared" si="0"/>
        <v>#DIV/0!</v>
      </c>
      <c r="H35" s="127" t="e">
        <f t="shared" si="1"/>
        <v>#DIV/0!</v>
      </c>
      <c r="I35" s="128" t="e">
        <f t="shared" si="2"/>
        <v>#DIV/0!</v>
      </c>
      <c r="J35" s="68">
        <v>0.99</v>
      </c>
      <c r="K35" s="69"/>
    </row>
    <row r="36" spans="2:11" ht="19.5" customHeight="1" x14ac:dyDescent="0.25">
      <c r="B36" s="61" t="s">
        <v>157</v>
      </c>
      <c r="C36" s="123">
        <v>0</v>
      </c>
      <c r="D36" s="124">
        <f t="shared" si="3"/>
        <v>0</v>
      </c>
      <c r="E36" s="123">
        <v>0</v>
      </c>
      <c r="F36" s="125">
        <f t="shared" si="4"/>
        <v>0</v>
      </c>
      <c r="G36" s="126" t="e">
        <f t="shared" si="0"/>
        <v>#DIV/0!</v>
      </c>
      <c r="H36" s="127" t="e">
        <f t="shared" si="1"/>
        <v>#DIV/0!</v>
      </c>
      <c r="I36" s="128" t="e">
        <f t="shared" si="2"/>
        <v>#DIV/0!</v>
      </c>
      <c r="J36" s="68">
        <v>0.99</v>
      </c>
      <c r="K36" s="69"/>
    </row>
    <row r="37" spans="2:11" ht="19.5" customHeight="1" x14ac:dyDescent="0.25">
      <c r="B37" s="61" t="s">
        <v>158</v>
      </c>
      <c r="C37" s="123">
        <v>0</v>
      </c>
      <c r="D37" s="124">
        <f t="shared" si="3"/>
        <v>0</v>
      </c>
      <c r="E37" s="123">
        <v>0</v>
      </c>
      <c r="F37" s="125">
        <f t="shared" si="4"/>
        <v>0</v>
      </c>
      <c r="G37" s="126" t="e">
        <f t="shared" si="0"/>
        <v>#DIV/0!</v>
      </c>
      <c r="H37" s="127" t="e">
        <f t="shared" si="1"/>
        <v>#DIV/0!</v>
      </c>
      <c r="I37" s="128" t="e">
        <f t="shared" si="2"/>
        <v>#DIV/0!</v>
      </c>
      <c r="J37" s="68">
        <v>0.99</v>
      </c>
      <c r="K37" s="69"/>
    </row>
    <row r="38" spans="2:11" ht="19.5" customHeight="1" x14ac:dyDescent="0.25">
      <c r="B38" s="61" t="s">
        <v>159</v>
      </c>
      <c r="C38" s="123">
        <v>0</v>
      </c>
      <c r="D38" s="124">
        <f t="shared" si="3"/>
        <v>0</v>
      </c>
      <c r="E38" s="123">
        <v>0</v>
      </c>
      <c r="F38" s="125">
        <f t="shared" si="4"/>
        <v>0</v>
      </c>
      <c r="G38" s="126" t="e">
        <f t="shared" si="0"/>
        <v>#DIV/0!</v>
      </c>
      <c r="H38" s="127" t="e">
        <f t="shared" si="1"/>
        <v>#DIV/0!</v>
      </c>
      <c r="I38" s="128" t="e">
        <f t="shared" si="2"/>
        <v>#DIV/0!</v>
      </c>
      <c r="J38" s="68">
        <v>0.99</v>
      </c>
      <c r="K38" s="69"/>
    </row>
    <row r="39" spans="2:11" ht="19.5" customHeight="1" x14ac:dyDescent="0.25">
      <c r="B39" s="61" t="s">
        <v>160</v>
      </c>
      <c r="C39" s="123">
        <v>0</v>
      </c>
      <c r="D39" s="124">
        <f t="shared" si="3"/>
        <v>0</v>
      </c>
      <c r="E39" s="123">
        <v>0</v>
      </c>
      <c r="F39" s="125">
        <f t="shared" si="4"/>
        <v>0</v>
      </c>
      <c r="G39" s="126" t="e">
        <f t="shared" si="0"/>
        <v>#DIV/0!</v>
      </c>
      <c r="H39" s="127" t="e">
        <f t="shared" si="1"/>
        <v>#DIV/0!</v>
      </c>
      <c r="I39" s="128" t="e">
        <f t="shared" si="2"/>
        <v>#DIV/0!</v>
      </c>
      <c r="J39" s="68">
        <v>0.99</v>
      </c>
      <c r="K39" s="69"/>
    </row>
    <row r="40" spans="2:11" ht="19.5" customHeight="1" x14ac:dyDescent="0.25">
      <c r="B40" s="61" t="s">
        <v>161</v>
      </c>
      <c r="C40" s="123">
        <v>0</v>
      </c>
      <c r="D40" s="124">
        <f t="shared" si="3"/>
        <v>0</v>
      </c>
      <c r="E40" s="123">
        <v>0</v>
      </c>
      <c r="F40" s="125">
        <f t="shared" si="4"/>
        <v>0</v>
      </c>
      <c r="G40" s="126" t="e">
        <f t="shared" si="0"/>
        <v>#DIV/0!</v>
      </c>
      <c r="H40" s="127" t="e">
        <f t="shared" si="1"/>
        <v>#DIV/0!</v>
      </c>
      <c r="I40" s="128" t="e">
        <f t="shared" si="2"/>
        <v>#DIV/0!</v>
      </c>
      <c r="J40" s="68">
        <v>0.99</v>
      </c>
      <c r="K40" s="69"/>
    </row>
    <row r="41" spans="2:11" ht="19.5" customHeight="1" x14ac:dyDescent="0.25">
      <c r="B41" s="61" t="s">
        <v>162</v>
      </c>
      <c r="C41" s="123">
        <v>0</v>
      </c>
      <c r="D41" s="124">
        <f t="shared" si="3"/>
        <v>0</v>
      </c>
      <c r="E41" s="123">
        <v>0</v>
      </c>
      <c r="F41" s="125">
        <f t="shared" si="4"/>
        <v>0</v>
      </c>
      <c r="G41" s="126" t="e">
        <f t="shared" si="0"/>
        <v>#DIV/0!</v>
      </c>
      <c r="H41" s="127" t="e">
        <f t="shared" si="1"/>
        <v>#DIV/0!</v>
      </c>
      <c r="I41" s="128" t="e">
        <f t="shared" si="2"/>
        <v>#DIV/0!</v>
      </c>
      <c r="J41" s="68">
        <v>0.99</v>
      </c>
      <c r="K41" s="69"/>
    </row>
    <row r="42" spans="2:11" ht="54.75" customHeight="1" x14ac:dyDescent="0.25">
      <c r="B42" s="70" t="s">
        <v>163</v>
      </c>
      <c r="C42" s="223"/>
      <c r="D42" s="223"/>
      <c r="E42" s="223"/>
      <c r="F42" s="223"/>
      <c r="G42" s="223"/>
      <c r="H42" s="223"/>
      <c r="I42" s="223"/>
      <c r="J42" s="71"/>
      <c r="K42" s="71"/>
    </row>
    <row r="43" spans="2:11" ht="29.25" customHeight="1" x14ac:dyDescent="0.25">
      <c r="B43" s="220" t="s">
        <v>164</v>
      </c>
      <c r="C43" s="220"/>
      <c r="D43" s="220"/>
      <c r="E43" s="220"/>
      <c r="F43" s="220"/>
      <c r="G43" s="220"/>
      <c r="H43" s="220"/>
      <c r="I43" s="220"/>
      <c r="J43" s="33"/>
      <c r="K43" s="33"/>
    </row>
    <row r="44" spans="2:11" ht="32.25" customHeight="1" x14ac:dyDescent="0.25">
      <c r="B44" s="222"/>
      <c r="C44" s="222"/>
      <c r="D44" s="222"/>
      <c r="E44" s="222"/>
      <c r="F44" s="222"/>
      <c r="G44" s="222"/>
      <c r="H44" s="222"/>
      <c r="I44" s="222"/>
      <c r="J44" s="33"/>
      <c r="K44" s="33"/>
    </row>
    <row r="45" spans="2:11" ht="32.25" customHeight="1" x14ac:dyDescent="0.25">
      <c r="B45" s="222"/>
      <c r="C45" s="222"/>
      <c r="D45" s="222"/>
      <c r="E45" s="222"/>
      <c r="F45" s="222"/>
      <c r="G45" s="222"/>
      <c r="H45" s="222"/>
      <c r="I45" s="222"/>
      <c r="J45" s="71"/>
      <c r="K45" s="71"/>
    </row>
    <row r="46" spans="2:11" ht="32.25" customHeight="1" x14ac:dyDescent="0.25">
      <c r="B46" s="222"/>
      <c r="C46" s="222"/>
      <c r="D46" s="222"/>
      <c r="E46" s="222"/>
      <c r="F46" s="222"/>
      <c r="G46" s="222"/>
      <c r="H46" s="222"/>
      <c r="I46" s="222"/>
      <c r="J46" s="71"/>
      <c r="K46" s="71"/>
    </row>
    <row r="47" spans="2:11" ht="32.25" customHeight="1" x14ac:dyDescent="0.25">
      <c r="B47" s="222"/>
      <c r="C47" s="222"/>
      <c r="D47" s="222"/>
      <c r="E47" s="222"/>
      <c r="F47" s="222"/>
      <c r="G47" s="222"/>
      <c r="H47" s="222"/>
      <c r="I47" s="222"/>
      <c r="J47" s="71"/>
      <c r="K47" s="71"/>
    </row>
    <row r="48" spans="2:11" ht="32.25" customHeight="1" x14ac:dyDescent="0.25">
      <c r="B48" s="222"/>
      <c r="C48" s="222"/>
      <c r="D48" s="222"/>
      <c r="E48" s="222"/>
      <c r="F48" s="222"/>
      <c r="G48" s="222"/>
      <c r="H48" s="222"/>
      <c r="I48" s="222"/>
      <c r="J48" s="31"/>
      <c r="K48" s="31"/>
    </row>
    <row r="49" spans="2:11" ht="79.5" customHeight="1" x14ac:dyDescent="0.25">
      <c r="B49" s="38" t="s">
        <v>165</v>
      </c>
      <c r="C49" s="252"/>
      <c r="D49" s="252"/>
      <c r="E49" s="252"/>
      <c r="F49" s="252"/>
      <c r="G49" s="252"/>
      <c r="H49" s="252"/>
      <c r="I49" s="252"/>
      <c r="J49" s="72"/>
      <c r="K49" s="72"/>
    </row>
    <row r="50" spans="2:11" ht="26.25" customHeight="1" x14ac:dyDescent="0.25">
      <c r="B50" s="38" t="s">
        <v>166</v>
      </c>
      <c r="C50" s="253"/>
      <c r="D50" s="253"/>
      <c r="E50" s="253"/>
      <c r="F50" s="253"/>
      <c r="G50" s="253"/>
      <c r="H50" s="253"/>
      <c r="I50" s="253"/>
      <c r="J50" s="72"/>
      <c r="K50" s="72"/>
    </row>
    <row r="51" spans="2:11" ht="64.5" customHeight="1" x14ac:dyDescent="0.25">
      <c r="B51" s="73" t="s">
        <v>167</v>
      </c>
      <c r="C51" s="252"/>
      <c r="D51" s="252"/>
      <c r="E51" s="252"/>
      <c r="F51" s="252"/>
      <c r="G51" s="252"/>
      <c r="H51" s="252"/>
      <c r="I51" s="252"/>
      <c r="J51" s="72"/>
      <c r="K51" s="72"/>
    </row>
    <row r="52" spans="2:11" ht="29.25" customHeight="1" x14ac:dyDescent="0.25">
      <c r="B52" s="220" t="s">
        <v>168</v>
      </c>
      <c r="C52" s="220"/>
      <c r="D52" s="220"/>
      <c r="E52" s="220"/>
      <c r="F52" s="220"/>
      <c r="G52" s="220"/>
      <c r="H52" s="220"/>
      <c r="I52" s="220"/>
      <c r="J52" s="72"/>
      <c r="K52" s="72"/>
    </row>
    <row r="53" spans="2:11" ht="33" customHeight="1" x14ac:dyDescent="0.25">
      <c r="B53" s="225" t="s">
        <v>169</v>
      </c>
      <c r="C53" s="74" t="s">
        <v>170</v>
      </c>
      <c r="D53" s="226" t="s">
        <v>171</v>
      </c>
      <c r="E53" s="226"/>
      <c r="F53" s="226"/>
      <c r="G53" s="227" t="s">
        <v>172</v>
      </c>
      <c r="H53" s="227"/>
      <c r="I53" s="227"/>
      <c r="J53" s="75"/>
      <c r="K53" s="75"/>
    </row>
    <row r="54" spans="2:11" ht="31.5" customHeight="1" x14ac:dyDescent="0.25">
      <c r="B54" s="225"/>
      <c r="C54" s="129"/>
      <c r="D54" s="228"/>
      <c r="E54" s="228"/>
      <c r="F54" s="228"/>
      <c r="G54" s="229"/>
      <c r="H54" s="229"/>
      <c r="I54" s="229"/>
      <c r="J54" s="75"/>
      <c r="K54" s="75"/>
    </row>
    <row r="55" spans="2:11" ht="31.5" customHeight="1" x14ac:dyDescent="0.25">
      <c r="B55" s="73" t="s">
        <v>173</v>
      </c>
      <c r="C55" s="228" t="s">
        <v>331</v>
      </c>
      <c r="D55" s="228"/>
      <c r="E55" s="234" t="s">
        <v>175</v>
      </c>
      <c r="F55" s="234"/>
      <c r="G55" s="235" t="s">
        <v>332</v>
      </c>
      <c r="H55" s="235"/>
      <c r="I55" s="235"/>
      <c r="J55" s="77"/>
      <c r="K55" s="77"/>
    </row>
    <row r="56" spans="2:11" ht="31.5" customHeight="1" x14ac:dyDescent="0.25">
      <c r="B56" s="73" t="s">
        <v>177</v>
      </c>
      <c r="C56" s="228" t="str">
        <f>+'[3]HV 1'!C56:D56</f>
        <v>NICOLAS ADOLFO CORREAL HUERTAS</v>
      </c>
      <c r="D56" s="228"/>
      <c r="E56" s="236" t="s">
        <v>178</v>
      </c>
      <c r="F56" s="236"/>
      <c r="G56" s="235" t="str">
        <f>+'[7]HV 1'!G59:I59</f>
        <v>DIANA VIDAL</v>
      </c>
      <c r="H56" s="235"/>
      <c r="I56" s="235"/>
      <c r="J56" s="77"/>
      <c r="K56" s="77"/>
    </row>
    <row r="57" spans="2:11" ht="31.5" customHeight="1" x14ac:dyDescent="0.25">
      <c r="B57" s="73" t="s">
        <v>179</v>
      </c>
      <c r="C57" s="228"/>
      <c r="D57" s="228"/>
      <c r="E57" s="230" t="s">
        <v>180</v>
      </c>
      <c r="F57" s="230"/>
      <c r="G57" s="231"/>
      <c r="H57" s="231"/>
      <c r="I57" s="231"/>
      <c r="J57" s="78"/>
      <c r="K57" s="78"/>
    </row>
    <row r="58" spans="2:11" ht="31.5" customHeight="1" x14ac:dyDescent="0.25">
      <c r="B58" s="79" t="s">
        <v>181</v>
      </c>
      <c r="C58" s="232"/>
      <c r="D58" s="232"/>
      <c r="E58" s="230"/>
      <c r="F58" s="230"/>
      <c r="G58" s="231"/>
      <c r="H58" s="231"/>
      <c r="I58" s="231"/>
      <c r="J58" s="78"/>
      <c r="K58" s="78"/>
    </row>
    <row r="59" spans="2:11" hidden="1" x14ac:dyDescent="0.25">
      <c r="B59" s="28"/>
      <c r="C59" s="28"/>
      <c r="D59" s="80"/>
      <c r="E59" s="80"/>
      <c r="F59" s="80"/>
      <c r="G59" s="80"/>
      <c r="H59" s="80"/>
      <c r="I59" s="81"/>
      <c r="J59" s="82"/>
      <c r="K59" s="82"/>
    </row>
    <row r="60" spans="2:11" hidden="1" x14ac:dyDescent="0.25">
      <c r="B60" s="83"/>
      <c r="C60" s="84"/>
      <c r="D60" s="84"/>
      <c r="E60" s="85"/>
      <c r="F60" s="85"/>
      <c r="G60" s="86"/>
      <c r="H60" s="87"/>
      <c r="I60" s="84"/>
      <c r="J60" s="88"/>
      <c r="K60" s="88"/>
    </row>
    <row r="61" spans="2:11" hidden="1" x14ac:dyDescent="0.25">
      <c r="B61" s="83"/>
      <c r="C61" s="84"/>
      <c r="D61" s="84"/>
      <c r="E61" s="85"/>
      <c r="F61" s="85"/>
      <c r="G61" s="86"/>
      <c r="H61" s="87"/>
      <c r="I61" s="84"/>
      <c r="J61" s="88"/>
      <c r="K61" s="88"/>
    </row>
    <row r="62" spans="2:11" hidden="1" x14ac:dyDescent="0.25">
      <c r="B62" s="83"/>
      <c r="C62" s="84"/>
      <c r="D62" s="84"/>
      <c r="E62" s="85"/>
      <c r="F62" s="85"/>
      <c r="G62" s="86"/>
      <c r="H62" s="87"/>
      <c r="I62" s="84"/>
      <c r="J62" s="88"/>
      <c r="K62" s="88"/>
    </row>
    <row r="63" spans="2:11" hidden="1" x14ac:dyDescent="0.25">
      <c r="B63" s="83"/>
      <c r="C63" s="84"/>
      <c r="D63" s="84"/>
      <c r="E63" s="85"/>
      <c r="F63" s="85"/>
      <c r="G63" s="86"/>
      <c r="H63" s="87"/>
      <c r="I63" s="84"/>
      <c r="J63" s="88"/>
      <c r="K63" s="88"/>
    </row>
    <row r="64" spans="2:11" hidden="1" x14ac:dyDescent="0.25">
      <c r="B64" s="83"/>
      <c r="C64" s="84"/>
      <c r="D64" s="84"/>
      <c r="E64" s="85"/>
      <c r="F64" s="85"/>
      <c r="G64" s="86"/>
      <c r="H64" s="87"/>
      <c r="I64" s="84"/>
      <c r="J64" s="88"/>
      <c r="K64" s="88"/>
    </row>
    <row r="65" spans="2:11" hidden="1" x14ac:dyDescent="0.25">
      <c r="B65" s="83"/>
      <c r="C65" s="84"/>
      <c r="D65" s="84"/>
      <c r="E65" s="85"/>
      <c r="F65" s="85"/>
      <c r="G65" s="86"/>
      <c r="H65" s="87"/>
      <c r="I65" s="84"/>
      <c r="J65" s="88"/>
      <c r="K65" s="88"/>
    </row>
    <row r="66" spans="2:11" hidden="1" x14ac:dyDescent="0.25">
      <c r="B66" s="83"/>
      <c r="C66" s="84"/>
      <c r="D66" s="84"/>
      <c r="E66" s="85"/>
      <c r="F66" s="85"/>
      <c r="G66" s="86"/>
      <c r="H66" s="87"/>
      <c r="I66" s="84"/>
      <c r="J66" s="88"/>
      <c r="K66" s="88"/>
    </row>
    <row r="67" spans="2:11" hidden="1" x14ac:dyDescent="0.25">
      <c r="B67" s="83"/>
      <c r="C67" s="84"/>
      <c r="D67" s="84"/>
      <c r="E67" s="85"/>
      <c r="F67" s="85"/>
      <c r="G67" s="86"/>
      <c r="H67" s="87"/>
      <c r="I67" s="84"/>
      <c r="J67" s="88"/>
      <c r="K67" s="88"/>
    </row>
    <row r="68" spans="2:11" x14ac:dyDescent="0.25">
      <c r="B68" s="89"/>
      <c r="C68" s="28"/>
      <c r="D68" s="28"/>
      <c r="E68" s="28"/>
      <c r="F68" s="28"/>
      <c r="G68" s="90"/>
      <c r="H68" s="28"/>
      <c r="I68" s="28"/>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700-000000000000}">
      <formula1>$M$15:$M$18</formula1>
      <formula2>0</formula2>
    </dataValidation>
    <dataValidation type="list" allowBlank="1" showInputMessage="1" showErrorMessage="1" sqref="C12:F12" xr:uid="{00000000-0002-0000-0700-000001000000}">
      <formula1>$M$9:$M$12</formula1>
      <formula2>0</formula2>
    </dataValidation>
    <dataValidation type="list" allowBlank="1" showInputMessage="1" showErrorMessage="1" sqref="K15" xr:uid="{00000000-0002-0000-0700-000002000000}">
      <formula1>O20:O22</formula1>
      <formula2>0</formula2>
    </dataValidation>
    <dataValidation type="list" allowBlank="1" showInputMessage="1" showErrorMessage="1" sqref="H15:J15" xr:uid="{00000000-0002-0000-0700-000003000000}">
      <formula1>M20:M22</formula1>
      <formula2>0</formula2>
    </dataValidation>
    <dataValidation type="list" allowBlank="1" showInputMessage="1" showErrorMessage="1" sqref="J13:K13" xr:uid="{00000000-0002-0000-0700-000004000000}">
      <formula1>$M$24:$M$31</formula1>
      <formula2>0</formula2>
    </dataValidation>
    <dataValidation type="list" allowBlank="1" showInputMessage="1" showErrorMessage="1" sqref="C13:I13" xr:uid="{00000000-0002-0000-0700-000005000000}">
      <formula1>$N$17:$N$24</formula1>
      <formula2>0</formula2>
    </dataValidation>
    <dataValidation type="list" allowBlank="1" showInputMessage="1" showErrorMessage="1" sqref="H16:I16" xr:uid="{00000000-0002-0000-0700-000006000000}">
      <formula1>$N$8:$N$11</formula1>
      <formula2>0</formula2>
    </dataValidation>
    <dataValidation type="list" allowBlank="1" showInputMessage="1" showErrorMessage="1" sqref="C10 I10" xr:uid="{00000000-0002-0000-0700-000007000000}">
      <formula1>$N$14:$N$15</formula1>
      <formula2>0</formula2>
    </dataValidation>
  </dataValidations>
  <pageMargins left="0.70833333333333304" right="0.70833333333333304" top="0.74791666666666701" bottom="0.74791666666666701" header="0.51180555555555496" footer="0.51180555555555496"/>
  <pageSetup scale="50" firstPageNumber="0" orientation="portrait" horizontalDpi="300" verticalDpi="30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30"/>
  <sheetViews>
    <sheetView topLeftCell="A7" zoomScale="65" zoomScaleNormal="65" workbookViewId="0">
      <selection activeCell="B14" sqref="B14"/>
    </sheetView>
  </sheetViews>
  <sheetFormatPr baseColWidth="10" defaultColWidth="10.7109375" defaultRowHeight="15" x14ac:dyDescent="0.25"/>
  <cols>
    <col min="1" max="1" width="1.28515625" customWidth="1"/>
    <col min="2" max="2" width="20.140625" style="91"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customWidth="1"/>
    <col min="108" max="108" width="11.42578125" customWidth="1"/>
    <col min="198" max="198" width="1.42578125" customWidth="1"/>
  </cols>
  <sheetData>
    <row r="1" spans="2:11" ht="18" customHeight="1" x14ac:dyDescent="0.25">
      <c r="B1" s="237"/>
      <c r="C1" s="238" t="s">
        <v>0</v>
      </c>
      <c r="D1" s="238"/>
      <c r="E1" s="238"/>
      <c r="F1" s="238"/>
      <c r="G1" s="238"/>
      <c r="H1" s="238"/>
      <c r="I1" s="238"/>
      <c r="J1" s="238"/>
    </row>
    <row r="2" spans="2:11" ht="18" customHeight="1" x14ac:dyDescent="0.25">
      <c r="B2" s="237"/>
      <c r="C2" s="238" t="s">
        <v>1</v>
      </c>
      <c r="D2" s="238"/>
      <c r="E2" s="238"/>
      <c r="F2" s="238"/>
      <c r="G2" s="238"/>
      <c r="H2" s="238"/>
      <c r="I2" s="238"/>
      <c r="J2" s="238"/>
    </row>
    <row r="3" spans="2:11" ht="18" customHeight="1" x14ac:dyDescent="0.25">
      <c r="B3" s="237"/>
      <c r="C3" s="238" t="s">
        <v>333</v>
      </c>
      <c r="D3" s="238"/>
      <c r="E3" s="238"/>
      <c r="F3" s="238"/>
      <c r="G3" s="238"/>
      <c r="H3" s="238"/>
      <c r="I3" s="238"/>
      <c r="J3" s="238"/>
    </row>
    <row r="4" spans="2:11" ht="18" customHeight="1" x14ac:dyDescent="0.25">
      <c r="B4" s="237"/>
      <c r="C4" s="238" t="s">
        <v>183</v>
      </c>
      <c r="D4" s="238"/>
      <c r="E4" s="238"/>
      <c r="F4" s="238"/>
      <c r="G4" s="239" t="s">
        <v>184</v>
      </c>
      <c r="H4" s="239"/>
      <c r="I4" s="238"/>
      <c r="J4" s="238"/>
    </row>
    <row r="5" spans="2:11" ht="18" customHeight="1" x14ac:dyDescent="0.25">
      <c r="B5" s="92"/>
      <c r="C5" s="29"/>
      <c r="D5" s="29"/>
      <c r="E5" s="29"/>
      <c r="F5" s="29"/>
      <c r="G5" s="29"/>
      <c r="H5" s="29"/>
      <c r="I5" s="29"/>
      <c r="J5" s="93"/>
    </row>
    <row r="6" spans="2:11" ht="51.75" customHeight="1" x14ac:dyDescent="0.25">
      <c r="B6" s="94" t="s">
        <v>334</v>
      </c>
      <c r="C6" s="240" t="str">
        <f>+'[5]Sección 1. Metas - Magnitud'!C7</f>
        <v>1032 - Gestión y control de tránsito y transporte</v>
      </c>
      <c r="D6" s="240"/>
      <c r="E6" s="240"/>
      <c r="F6" s="95"/>
      <c r="G6" s="29"/>
      <c r="H6" s="29"/>
      <c r="I6" s="29"/>
      <c r="J6" s="93"/>
    </row>
    <row r="7" spans="2:11" ht="32.25" customHeight="1" x14ac:dyDescent="0.25">
      <c r="B7" s="96" t="s">
        <v>186</v>
      </c>
      <c r="C7" s="240" t="str">
        <f>+'[5]Sección 1. Metas - Magnitud'!C8:F8</f>
        <v>Dirección de Control y Vigilancia</v>
      </c>
      <c r="D7" s="240"/>
      <c r="E7" s="240"/>
      <c r="F7" s="95"/>
      <c r="G7" s="29"/>
      <c r="H7" s="29"/>
      <c r="I7" s="29"/>
      <c r="J7" s="93"/>
    </row>
    <row r="8" spans="2:11" ht="32.25" customHeight="1" x14ac:dyDescent="0.25">
      <c r="B8" s="96" t="s">
        <v>187</v>
      </c>
      <c r="C8" s="240" t="str">
        <f>+'[5]Sección 1. Metas - Magnitud'!C9:F9</f>
        <v>Subsecretaría de Servicios de la Movilidad</v>
      </c>
      <c r="D8" s="240"/>
      <c r="E8" s="240"/>
      <c r="F8" s="97"/>
      <c r="G8" s="29"/>
      <c r="H8" s="29"/>
      <c r="I8" s="29"/>
      <c r="J8" s="93"/>
    </row>
    <row r="9" spans="2:11" ht="33.75" customHeight="1" x14ac:dyDescent="0.25">
      <c r="B9" s="96" t="s">
        <v>188</v>
      </c>
      <c r="C9" s="240" t="s">
        <v>189</v>
      </c>
      <c r="D9" s="240"/>
      <c r="E9" s="240"/>
      <c r="F9" s="95"/>
      <c r="G9" s="29"/>
      <c r="H9" s="29"/>
      <c r="I9" s="29"/>
      <c r="J9" s="93"/>
    </row>
    <row r="10" spans="2:11" ht="33.75" customHeight="1" x14ac:dyDescent="0.25">
      <c r="B10" s="130" t="s">
        <v>190</v>
      </c>
      <c r="C10" s="240" t="str">
        <f>+'[7]HV 14'!F9</f>
        <v>14. Realizar 241 visitas administrativas y de seguimiento a empresas prestadoras del servicio público de transporte.</v>
      </c>
      <c r="D10" s="240"/>
      <c r="E10" s="240"/>
      <c r="F10" s="95"/>
      <c r="G10" s="29"/>
      <c r="H10" s="29"/>
      <c r="I10" s="29"/>
      <c r="J10" s="93"/>
    </row>
    <row r="11" spans="2:11" ht="34.5" customHeight="1" x14ac:dyDescent="0.25"/>
    <row r="12" spans="2:11" ht="21.75" customHeight="1" x14ac:dyDescent="0.25">
      <c r="B12" s="243" t="s">
        <v>335</v>
      </c>
      <c r="C12" s="243"/>
      <c r="D12" s="243"/>
      <c r="E12" s="243"/>
      <c r="F12" s="243"/>
      <c r="G12" s="243"/>
      <c r="H12" s="243"/>
      <c r="I12" s="254" t="s">
        <v>192</v>
      </c>
      <c r="J12" s="254"/>
      <c r="K12" s="254"/>
    </row>
    <row r="13" spans="2:11" s="98" customFormat="1" ht="30" customHeight="1" x14ac:dyDescent="0.25">
      <c r="B13" s="131" t="s">
        <v>193</v>
      </c>
      <c r="C13" s="131" t="s">
        <v>194</v>
      </c>
      <c r="D13" s="131" t="s">
        <v>195</v>
      </c>
      <c r="E13" s="131" t="s">
        <v>196</v>
      </c>
      <c r="F13" s="131" t="s">
        <v>197</v>
      </c>
      <c r="G13" s="131" t="s">
        <v>198</v>
      </c>
      <c r="H13" s="131" t="s">
        <v>199</v>
      </c>
      <c r="I13" s="99" t="s">
        <v>200</v>
      </c>
      <c r="J13" s="99" t="s">
        <v>201</v>
      </c>
      <c r="K13" s="99" t="s">
        <v>202</v>
      </c>
    </row>
    <row r="14" spans="2:11" s="98" customFormat="1" x14ac:dyDescent="0.25">
      <c r="B14" s="132"/>
      <c r="C14" s="133"/>
      <c r="D14" s="134"/>
      <c r="E14" s="135"/>
      <c r="F14" s="133"/>
      <c r="G14" s="134"/>
      <c r="H14" s="136"/>
      <c r="I14" s="137"/>
      <c r="J14" s="138"/>
      <c r="K14" s="135"/>
    </row>
    <row r="15" spans="2:11" ht="165" customHeight="1" x14ac:dyDescent="0.25">
      <c r="B15" s="132"/>
      <c r="C15" s="139"/>
      <c r="D15" s="134"/>
      <c r="E15" s="140"/>
      <c r="F15" s="141"/>
      <c r="G15" s="134"/>
      <c r="H15" s="136"/>
      <c r="I15" s="137"/>
      <c r="J15" s="138"/>
      <c r="K15" s="255"/>
    </row>
    <row r="16" spans="2:11" x14ac:dyDescent="0.25">
      <c r="B16" s="132"/>
      <c r="C16" s="133"/>
      <c r="D16" s="134"/>
      <c r="E16" s="135"/>
      <c r="F16" s="133"/>
      <c r="G16" s="134"/>
      <c r="H16" s="136"/>
      <c r="I16" s="137"/>
      <c r="J16" s="138"/>
      <c r="K16" s="255"/>
    </row>
    <row r="17" spans="2:12" x14ac:dyDescent="0.25">
      <c r="B17" s="132"/>
      <c r="C17" s="142"/>
      <c r="D17" s="134"/>
      <c r="E17" s="135"/>
      <c r="F17" s="142"/>
      <c r="G17" s="134"/>
      <c r="H17" s="143"/>
      <c r="I17" s="137"/>
      <c r="J17" s="138"/>
      <c r="K17" s="135"/>
    </row>
    <row r="18" spans="2:12" x14ac:dyDescent="0.25">
      <c r="B18" s="132"/>
      <c r="C18" s="142"/>
      <c r="D18" s="134"/>
      <c r="E18" s="135"/>
      <c r="F18" s="142"/>
      <c r="G18" s="134"/>
      <c r="H18" s="143"/>
      <c r="I18" s="144"/>
      <c r="J18" s="138"/>
      <c r="K18" s="145"/>
    </row>
    <row r="19" spans="2:12" ht="15" customHeight="1" x14ac:dyDescent="0.25">
      <c r="B19" s="256" t="s">
        <v>209</v>
      </c>
      <c r="C19" s="256"/>
      <c r="D19" s="146">
        <f>SUM(D15:D16)</f>
        <v>0</v>
      </c>
      <c r="E19" s="257" t="s">
        <v>209</v>
      </c>
      <c r="F19" s="257"/>
      <c r="G19" s="146">
        <v>1</v>
      </c>
      <c r="H19" s="147"/>
      <c r="I19" s="148">
        <f>SUM(I14:I18)</f>
        <v>0</v>
      </c>
      <c r="J19" s="149"/>
      <c r="K19" s="149"/>
    </row>
    <row r="23" spans="2:12" x14ac:dyDescent="0.25">
      <c r="L23" s="150"/>
    </row>
    <row r="24" spans="2:12" x14ac:dyDescent="0.25">
      <c r="L24" s="150"/>
    </row>
    <row r="25" spans="2:12" x14ac:dyDescent="0.25">
      <c r="L25" s="150"/>
    </row>
    <row r="26" spans="2:12" x14ac:dyDescent="0.25">
      <c r="L26" s="150"/>
    </row>
    <row r="27" spans="2:12" x14ac:dyDescent="0.25">
      <c r="L27" s="150"/>
    </row>
    <row r="28" spans="2:12" x14ac:dyDescent="0.25">
      <c r="L28" s="150"/>
    </row>
    <row r="30" spans="2:12" x14ac:dyDescent="0.25">
      <c r="L30" s="150"/>
    </row>
  </sheetData>
  <mergeCells count="17">
    <mergeCell ref="B12:H12"/>
    <mergeCell ref="I12:K12"/>
    <mergeCell ref="K15:K16"/>
    <mergeCell ref="B19:C19"/>
    <mergeCell ref="E19:F19"/>
    <mergeCell ref="C6:E6"/>
    <mergeCell ref="C7:E7"/>
    <mergeCell ref="C8:E8"/>
    <mergeCell ref="C9:E9"/>
    <mergeCell ref="C10:E10"/>
    <mergeCell ref="B1:B4"/>
    <mergeCell ref="C1:H1"/>
    <mergeCell ref="I1:J4"/>
    <mergeCell ref="C2:H2"/>
    <mergeCell ref="C3:H3"/>
    <mergeCell ref="C4:F4"/>
    <mergeCell ref="G4:H4"/>
  </mergeCells>
  <pageMargins left="0.7" right="0.7" top="0.75" bottom="0.75" header="0.51180555555555496" footer="0.51180555555555496"/>
  <pageSetup firstPageNumber="0"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215</TotalTime>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HV 14</vt:lpstr>
      <vt:lpstr>Act. 14</vt:lpstr>
      <vt:lpstr>Hoja3</vt:lpstr>
      <vt:lpstr>Hoja1</vt:lpstr>
      <vt:lpstr>META No. 5</vt:lpstr>
      <vt:lpstr>META No. 6</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JHON FEISER BARAHONA MOYANO</cp:lastModifiedBy>
  <cp:revision>22</cp:revision>
  <cp:lastPrinted>2018-04-10T15:28:46Z</cp:lastPrinted>
  <dcterms:created xsi:type="dcterms:W3CDTF">2010-03-25T16:40:43Z</dcterms:created>
  <dcterms:modified xsi:type="dcterms:W3CDTF">2024-06-14T01:10:55Z</dcterms:modified>
  <dc:language>es-CO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0x0101009E35235504AD2141AD281FCE2263AF41</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