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minauditorias\OneDrive\Documentos\TEMPORAL\SEGUIMIENTO PROYECTO 7555\MAYO\DEFINITIVO\"/>
    </mc:Choice>
  </mc:AlternateContent>
  <xr:revisionPtr revIDLastSave="0" documentId="13_ncr:1_{C6E34D9A-1D08-48E9-A294-B7B6F7D62040}" xr6:coauthVersionLast="47" xr6:coauthVersionMax="47" xr10:uidLastSave="{00000000-0000-0000-0000-000000000000}"/>
  <bookViews>
    <workbookView xWindow="-120" yWindow="-120" windowWidth="20730" windowHeight="11160" tabRatio="601" firstSheet="3"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3" i="8" l="1"/>
  <c r="H34" i="8"/>
  <c r="H35" i="8"/>
  <c r="H36" i="8"/>
  <c r="H37" i="8"/>
  <c r="H38" i="8"/>
  <c r="H32" i="8"/>
  <c r="H33" i="13"/>
  <c r="H31" i="7"/>
  <c r="H32" i="13"/>
  <c r="H31" i="8"/>
  <c r="H31" i="5"/>
  <c r="H33" i="4"/>
  <c r="H34" i="4"/>
  <c r="H35" i="4"/>
  <c r="H36" i="4"/>
  <c r="H37" i="4"/>
  <c r="H38" i="4"/>
  <c r="H32" i="4"/>
  <c r="H33" i="5"/>
  <c r="H34" i="5"/>
  <c r="H35" i="5"/>
  <c r="H36" i="5"/>
  <c r="H37" i="5"/>
  <c r="H38" i="5"/>
  <c r="H32" i="5"/>
  <c r="H33" i="6"/>
  <c r="H34" i="6"/>
  <c r="H35" i="6"/>
  <c r="H36" i="6"/>
  <c r="H37" i="6"/>
  <c r="H38" i="6"/>
  <c r="H32" i="6"/>
  <c r="H33" i="7"/>
  <c r="H34" i="7"/>
  <c r="H35" i="7"/>
  <c r="H36" i="7"/>
  <c r="H37" i="7"/>
  <c r="H38" i="7"/>
  <c r="H32" i="7"/>
  <c r="H34" i="13"/>
  <c r="H35" i="13"/>
  <c r="H36" i="13"/>
  <c r="H37" i="13"/>
  <c r="H38" i="13"/>
  <c r="H28" i="8"/>
  <c r="H29" i="8"/>
  <c r="H30" i="8"/>
  <c r="H31" i="13"/>
  <c r="H29" i="13"/>
  <c r="H30" i="13"/>
  <c r="H28" i="13"/>
  <c r="H28" i="6"/>
  <c r="H27" i="6"/>
  <c r="H27" i="8"/>
  <c r="H31" i="4"/>
  <c r="G27" i="4" l="1"/>
  <c r="F27" i="7" l="1"/>
  <c r="F27" i="4" l="1"/>
  <c r="G27" i="6" l="1"/>
  <c r="H27" i="5" l="1"/>
  <c r="H28" i="5" s="1"/>
  <c r="H29" i="5" s="1"/>
  <c r="H30" i="5" s="1"/>
  <c r="H27" i="4"/>
  <c r="H28" i="4" s="1"/>
  <c r="H29" i="4" s="1"/>
  <c r="H30" i="4" s="1"/>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E37" i="8"/>
  <c r="E36" i="8"/>
  <c r="E35" i="8"/>
  <c r="E34" i="8"/>
  <c r="E33" i="8"/>
  <c r="E32" i="8"/>
  <c r="E31" i="8"/>
  <c r="E30" i="8"/>
  <c r="E29" i="8"/>
  <c r="E28" i="8"/>
  <c r="E27" i="8"/>
  <c r="E38" i="7"/>
  <c r="E37" i="7"/>
  <c r="E36" i="7"/>
  <c r="E35" i="7"/>
  <c r="E34" i="7"/>
  <c r="E33" i="7"/>
  <c r="E32" i="7"/>
  <c r="E31" i="7"/>
  <c r="E30" i="7"/>
  <c r="E29" i="7"/>
  <c r="E28" i="7"/>
  <c r="H27" i="7"/>
  <c r="H28" i="7" s="1"/>
  <c r="H29" i="7" s="1"/>
  <c r="H30" i="7" s="1"/>
  <c r="G27" i="7"/>
  <c r="I27" i="7" s="1"/>
  <c r="E27" i="7"/>
  <c r="E38" i="6"/>
  <c r="E37" i="6"/>
  <c r="E36" i="6"/>
  <c r="E35" i="6"/>
  <c r="E34" i="6"/>
  <c r="E33" i="6"/>
  <c r="E32" i="6"/>
  <c r="E31" i="6"/>
  <c r="E30" i="6"/>
  <c r="E29" i="6"/>
  <c r="E28" i="6"/>
  <c r="I27" i="6"/>
  <c r="F27" i="6"/>
  <c r="E27" i="6"/>
  <c r="E38" i="5"/>
  <c r="E37" i="5"/>
  <c r="E36" i="5"/>
  <c r="E35" i="5"/>
  <c r="E34" i="5"/>
  <c r="E33" i="5"/>
  <c r="E32" i="5"/>
  <c r="E31" i="5"/>
  <c r="E30" i="5"/>
  <c r="E29" i="5"/>
  <c r="E28" i="5"/>
  <c r="G27" i="5"/>
  <c r="I27" i="5" s="1"/>
  <c r="F27" i="5"/>
  <c r="E27" i="5"/>
  <c r="E38" i="4"/>
  <c r="E37" i="4"/>
  <c r="E36" i="4"/>
  <c r="E35" i="4"/>
  <c r="E34" i="4"/>
  <c r="E33" i="4"/>
  <c r="E32" i="4"/>
  <c r="E31" i="4"/>
  <c r="E30" i="4"/>
  <c r="E29" i="4"/>
  <c r="E28" i="4"/>
  <c r="I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9" i="6" l="1"/>
  <c r="AB13" i="1"/>
  <c r="AC17" i="1"/>
  <c r="AC21" i="1"/>
  <c r="AC19" i="1"/>
  <c r="L27" i="11"/>
  <c r="M27" i="11" s="1"/>
  <c r="I31" i="9"/>
  <c r="D32" i="9"/>
  <c r="H31" i="9"/>
  <c r="AC15" i="1"/>
  <c r="AB15" i="1"/>
  <c r="H31" i="2"/>
  <c r="D32" i="2"/>
  <c r="I31" i="2"/>
  <c r="H30" i="2"/>
  <c r="AB19" i="1"/>
  <c r="I30" i="2"/>
  <c r="H30" i="9"/>
  <c r="I13" i="1"/>
  <c r="AC13" i="1" s="1"/>
  <c r="I30" i="9"/>
  <c r="H30" i="6" l="1"/>
  <c r="H31"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estratégico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I22" authorId="0" shapeId="0" xr:uid="{00000000-0006-0000-0400-000019000000}">
      <text>
        <r>
          <rPr>
            <sz val="11"/>
            <color rgb="FF000000"/>
            <rFont val="Calibri"/>
            <family val="2"/>
            <charset val="1"/>
          </rPr>
          <t xml:space="preserve">MARCELA:
</t>
        </r>
        <r>
          <rPr>
            <sz val="9"/>
            <color rgb="FF000000"/>
            <rFont val="Tahoma"/>
            <family val="2"/>
            <charset val="1"/>
          </rPr>
          <t>ajustar, acumulado cuatrienio =3</t>
        </r>
      </text>
    </comment>
    <comment ref="B23" authorId="0" shapeId="0" xr:uid="{00000000-0006-0000-0400-00001A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B00000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D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B00-000001000000}">
      <text>
        <r>
          <rPr>
            <sz val="9"/>
            <color rgb="FF000000"/>
            <rFont val="Tahoma"/>
            <family val="2"/>
            <charset val="1"/>
          </rPr>
          <t xml:space="preserve">El código SEGPLAN: corresponde al número asignado para la meta en el  SEGPLAN.
</t>
        </r>
      </text>
    </comment>
    <comment ref="D6" authorId="0" shapeId="0" xr:uid="{00000000-0006-0000-0B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B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B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B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B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B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B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B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B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B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B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B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B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B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B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B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B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B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B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B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C00-000001000000}">
      <text>
        <r>
          <rPr>
            <sz val="9"/>
            <color rgb="FF000000"/>
            <rFont val="Tahoma"/>
            <family val="2"/>
            <charset val="1"/>
          </rPr>
          <t xml:space="preserve">El código SEGPLAN: corresponde al número asignado para la meta en el  SEGPLAN.
</t>
        </r>
      </text>
    </comment>
    <comment ref="D6" authorId="0" shapeId="0" xr:uid="{00000000-0006-0000-0C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C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C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C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C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C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C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C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C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C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C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C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C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C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C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C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C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C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C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C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<sst xmlns="http://schemas.openxmlformats.org/spreadsheetml/2006/main" count="1156" uniqueCount="387">
  <si>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</si>
  <si>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</si>
  <si>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</si>
  <si>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</si>
  <si>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</si>
  <si>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</si>
  <si>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</si>
  <si>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</si>
  <si>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</si>
  <si>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</si>
  <si>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</si>
  <si>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</si>
  <si>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</si>
  <si>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</si>
  <si>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</si>
  <si>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</si>
  <si>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</si>
  <si>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</si>
  <si>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</si>
  <si>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</si>
  <si>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</si>
  <si>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</si>
  <si>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</si>
  <si>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</si>
  <si>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</si>
  <si>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</si>
  <si>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</si>
  <si>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</si>
  <si>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</si>
  <si>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</si>
  <si>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</si>
  <si>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</si>
  <si>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</si>
  <si>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</si>
  <si>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</si>
  <si>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</si>
  <si>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</si>
  <si>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</si>
  <si>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</si>
  <si>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</si>
  <si>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</si>
  <si>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</si>
  <si>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</si>
  <si>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</si>
  <si>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</si>
  <si>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</si>
  <si>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</si>
  <si>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</si>
  <si>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</si>
  <si>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</si>
  <si>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</si>
  <si>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</si>
  <si>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</si>
  <si>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</si>
  <si>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</si>
  <si>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</si>
  <si>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</si>
  <si>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</si>
  <si>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</si>
  <si>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</si>
  <si>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</si>
  <si>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</si>
  <si>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</si>
  <si>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</si>
  <si>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</si>
  <si>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</si>
  <si>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</si>
  <si>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</si>
  <si>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</si>
  <si>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</si>
  <si>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</si>
  <si>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</si>
  <si>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</si>
  <si>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</si>
  <si>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</si>
  <si>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</si>
  <si>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</si>
  <si>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</si>
  <si>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</si>
  <si>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</si>
  <si>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</si>
  <si>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</si>
  <si>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</si>
  <si>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</si>
  <si>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</si>
  <si>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</si>
  <si>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</si>
  <si>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</si>
  <si>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</si>
  <si>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</si>
  <si>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</si>
  <si>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</si>
  <si>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</si>
  <si>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</si>
  <si>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</si>
  <si>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</si>
  <si>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</si>
  <si>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</si>
  <si>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</si>
  <si>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</si>
  <si>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</si>
  <si>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</si>
  <si>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</si>
  <si>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</si>
  <si>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</si>
  <si>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</si>
  <si>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</si>
  <si>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</si>
  <si>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</si>
  <si>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</si>
  <si>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</si>
  <si>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</si>
  <si>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</si>
  <si>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</si>
  <si>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</si>
  <si>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</si>
  <si>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</si>
  <si>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</si>
  <si>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</si>
  <si>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</si>
  <si>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</si>
  <si>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</si>
  <si>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</si>
  <si>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</si>
  <si>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</si>
  <si>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</si>
  <si>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</si>
  <si>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</si>
  <si>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</si>
  <si>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</si>
  <si>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</si>
  <si>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</si>
  <si>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</si>
  <si>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</si>
  <si>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</si>
  <si>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</si>
  <si>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</si>
  <si>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</si>
  <si>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</si>
  <si>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</si>
  <si>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</si>
  <si>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</si>
  <si>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</si>
  <si>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</si>
  <si>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</si>
  <si>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</si>
  <si>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</si>
  <si>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</si>
  <si>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</si>
  <si>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</si>
  <si>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</si>
  <si>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</si>
  <si>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</si>
  <si>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</si>
  <si>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</si>
  <si>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</si>
  <si>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</si>
  <si>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</si>
  <si>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</si>
  <si>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</si>
  <si>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</si>
  <si>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</si>
  <si>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</si>
  <si>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</si>
  <si>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</si>
  <si>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</si>
  <si>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</si>
  <si>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</si>
  <si>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</si>
  <si>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</si>
  <si>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</si>
  <si>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</si>
  <si>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</si>
  <si>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</si>
  <si>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</si>
  <si>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</si>
  <si>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</si>
  <si>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</si>
  <si>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</si>
  <si>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</si>
  <si>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</si>
  <si>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</si>
  <si>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</si>
  <si>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</si>
  <si>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</si>
  <si>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</si>
  <si>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</si>
  <si>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</si>
  <si>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</si>
  <si>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</si>
  <si>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</si>
  <si>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</si>
  <si>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</si>
  <si>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</si>
  <si>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</si>
  <si>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</si>
  <si>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</si>
  <si>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</si>
  <si>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</si>
  <si>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</si>
  <si>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</si>
  <si>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</si>
  <si>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</si>
  <si>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</si>
  <si>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</si>
  <si>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</si>
  <si>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</si>
  <si>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</si>
  <si>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</si>
  <si>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</si>
  <si>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</si>
  <si>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</si>
  <si>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</si>
  <si>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</si>
  <si>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</si>
  <si>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</si>
  <si>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</si>
  <si>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</si>
  <si>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</si>
  <si>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</si>
  <si>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</si>
  <si>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</si>
  <si>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</si>
  <si>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</si>
  <si>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</si>
  <si>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</si>
  <si>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</si>
  <si>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</si>
  <si>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</si>
  <si>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</si>
  <si>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</si>
  <si>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</si>
  <si>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</si>
  <si>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</si>
  <si>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</si>
  <si>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</si>
  <si>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</si>
  <si>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</si>
  <si>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</si>
  <si>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</si>
  <si>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</si>
  <si>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</si>
  <si>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</si>
  <si>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</si>
  <si>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</si>
  <si>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</si>
  <si>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</si>
  <si>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</si>
  <si>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</si>
  <si>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</si>
  <si>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</si>
  <si>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</si>
  <si>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</si>
  <si>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</si>
  <si>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</si>
  <si>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</si>
  <si>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</si>
  <si>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</si>
  <si>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</si>
  <si>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</si>
  <si>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</si>
  <si>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</si>
  <si>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</si>
  <si>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</si>
  <si>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</si>
  <si>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</si>
  <si>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</si>
  <si>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</si>
  <si>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</si>
  <si>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</si>
  <si>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</si>
  <si>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</si>
  <si>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</si>
  <si>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</si>
  <si>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</si>
  <si>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</si>
  <si>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</si>
  <si>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</si>
  <si>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</si>
  <si>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</si>
  <si>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</si>
  <si>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</si>
  <si>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</si>
  <si>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</si>
  <si>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</si>
  <si>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</si>
  <si>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</si>
  <si>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Diagnósticos de necesidades Realizadas / Diagnósticos de necesidades Programadas * 100</t>
  </si>
  <si>
    <t>Diagnósticos de necesidades Realizadas</t>
  </si>
  <si>
    <t>Diagnósticos de necesidades Programadas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</si>
  <si>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</si>
  <si>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</si>
  <si>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</si>
  <si>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</si>
  <si>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</si>
  <si>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</si>
  <si>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</si>
  <si>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</si>
  <si>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</si>
  <si>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</si>
  <si>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</si>
  <si>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</si>
  <si>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</si>
  <si>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</si>
  <si>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</si>
  <si>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</si>
  <si>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</si>
  <si>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</si>
  <si>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</si>
  <si>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</si>
  <si>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</si>
  <si>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</si>
  <si>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</si>
  <si>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</si>
  <si>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</si>
  <si>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</si>
  <si>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</si>
  <si>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</si>
  <si>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</si>
  <si>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</si>
  <si>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</si>
  <si>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</si>
  <si>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</si>
  <si>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</si>
  <si>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</si>
  <si>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</si>
  <si>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</si>
  <si>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</si>
  <si>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</si>
  <si>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</si>
  <si>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</si>
  <si>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</si>
  <si>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</si>
  <si>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</si>
  <si>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</si>
  <si>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</si>
  <si>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</si>
  <si>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</si>
  <si>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</si>
  <si>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</si>
  <si>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</si>
  <si>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</si>
  <si>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</si>
  <si>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</si>
  <si>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</si>
  <si>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</si>
  <si>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</si>
  <si>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</si>
  <si>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</si>
  <si>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</si>
  <si>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</si>
  <si>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</si>
  <si>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</si>
  <si>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</si>
  <si>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</si>
  <si>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</si>
  <si>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</si>
  <si>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</si>
  <si>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Subdirección de Cultura Ciudadana y Gestión del Conocimiento</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</si>
  <si>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</si>
  <si>
    <t>Realizar diagnósticos de necesidades sobre los temas y productos de investigación y gestión del conocimiento de la áreas misionales y de apoyo de la entidad</t>
  </si>
  <si>
    <t>Numero de Diagnósticos</t>
  </si>
  <si>
    <t>Numero de Diagnósticos realizados</t>
  </si>
  <si>
    <t>Numero de Diagnósticos programados</t>
  </si>
  <si>
    <t>01/01/2024</t>
  </si>
  <si>
    <t>La meta es inferior teniendo en cuenta que se programa para un tiempo menor de ejecución y en cumplimiento de la meta cuatrienio.</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</si>
  <si>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investgación requeridos a través de una estrategia efectiva para hallar los vacíos de información, generan conocimiento de un uso eficiente, efectivo y de gran impacto.</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</si>
  <si>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</si>
  <si>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</si>
  <si>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 sacciones cotidianas día a día. Es así, que la batería de herramientas</t>
  </si>
  <si>
    <t xml:space="preserve"> Profesional - Luis Alberto Arias Garzón</t>
  </si>
  <si>
    <t>Profesional - Luis Alberto Arias Garzón</t>
  </si>
  <si>
    <t>Subdirector de Cultura y Gestión del Conocimiento - Natalia Parra Osorio</t>
  </si>
  <si>
    <t>El Observatorio funciona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señala que se debe fomentar la investigación aplicada en temas relacionados con la protección y el bienestar animal.</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</si>
  <si>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ha permitido ofrecer la solución más adecuada a sus necesidades. Finalmente, se aporta conocimiento, desde una perspectiva académica, sobre los animales que habitan en el Distrito Capital.</t>
  </si>
  <si>
    <t>En mayo de 2024, la meta avanzó en magnitud un 0,3529 conforme a la programación realizada para la vigencia 2024. Con ello se dio cumplimiento a la meta propuesta para la vigencia.
Se realizo el informe final del proceso de diagnóstico de necesidades de investigación durante el cuatrienio, donde se analizó el impacto del mismo en la generación de productos de investigación. También se realizó un análisis de la metodología implementada y se actualizó la herramienta, presentando una propuesta para ser desarrollada en la próxima vigencia.</t>
  </si>
  <si>
    <t>En mayo de 2024 la meta avanzó en magnitud 0,20 conforme a la programación realizada para la vigencia 2024. Este avance permite dar cumplimiento a la meta definida para esta vigencia.
Para el periodo del informe se avanzó en la construcción del documento final del segundo reporte de avance de indicadores de la política pública de protección y bienestar animal, el cual da cuenta la implementación de la política pública en el Distrito Capital durante el periodo comprendido entre el 1 de enero de 2024 y el 31 de marzo de 2024, se realizaron los análisis correspondientes a partir de la información cuantitativa y cualitativa suministrada por las diferentes dependencias del instituto y las cartografías elaboradas para cada uno de los programas.</t>
  </si>
  <si>
    <t>Con corte al 31 de mayo de 2024 se logró una magnitud ejecutada acumulada de 2 reportes de seguimiento a los indicadores de la política Publica de Protección y Bienestar Animal, lo que corresponde a un avance acumulado del 100,00%.
Dichos informes consolidan el avance de los indicadores de la política pública de protección y bienestar animal, incluyendo avances en términos cuantitativos como cualitativos, así como dinámicas territorializadas de los servicios prestados por el IDPYBA. Los informes corresponden al cuarto trimestre de 2023 y primer trimestre de la vigencia 2024 y se encuentran publicados en la página del observatorio PYBA.</t>
  </si>
  <si>
    <t>Con corte al 31 de mayo de 2024 la meta presenta una magnitud ejecutada acumulada de 1, lo que equivale a un avance acumulado del 100% respecto a la meta propuesta para esta vigencia.
Se desarrolló un diagnóstico de necesidades de investigación para la vigencia 2024, el cual fue socializado al comité de investigación del Instituto Distrital de Protección y Bienestar Animal; el diagnostico contemplo la clasificación de las propuestas de investigación anualizadas durante todas las vigencias del cuatrienio, se construyó el documento metodológico final del proceso y se construyó una propuesta de implementación de diagnóstico para las próximas vigencias, con el objetivo de darle una nueva estructura en el marco de los procesos de generación de proyectos de investigación.</t>
  </si>
  <si>
    <t>En mayo de 2024 la meta avanzó en magnitud 0,13 conforme a la programación realizada para la vigencia 2024, lo que permitió el cumplimiento de la meta programada para la vigencia.
Durante el periodo se termina y publica en la sede electrónica del Observatorio de PYBA el producto “Libro Animales y Cambio Climático; Reflexiones y perspectivas”, se reciben a satisfacción los ejemplares en físico del libro y se hace entrega a los autores reconociendo así su participación. Complementariamente se diseña una estrategia de divulgación para ser implementada durante el segundo semestre del año.</t>
  </si>
  <si>
    <t>Con corte al 31 de mayo de 2024, la meta presenta una magnitud ejecutada acumulada de 1 producto de investigación elaborado, lo que corresponde a un avance acumulado del 100% de la meta establecida para esta vigencia.
Durante el periodo se concluyó el producto de investigación denominado “Libro - Animales y Cambio Climático. Reflexiones y perspectivas"- El documento fue sometido a revisión por pares académicos que trabajaron en su consolidación, incluyendo aportes de autores invitados de diversas regiones del país así como autores internacionales- Se realizó la entrega de los ejemplares físicos a los autores y su versión final se encuentra publicada en la página del Observatorio de PYBA, Se desarrollo una propuesta de divulgación alternativa y se constituye en una serie de capsulas informativas para tomadores de decisiones.</t>
  </si>
  <si>
    <t>Con corte al 31 de mayo de 2024 la meta presenta una magnitud ejecutada acumulada de 1,00 es decir un avance acumulado del 100%.
Se logró la firma y con ello la formalización del convenio de gestión del conocimiento con la Fundación Universitaria Agraria de Colombia, este convenio se consolida en el marco del fortalecimiento de los procesos de gestión del conocimiento principalmente con el objetivo de impactar en la cualificación de los grupos de investigación de las partes. Por otra parte, se realizó seguimiento al convenio actual con el Observatorio de la Secretaría de Mujer y Equidad de Género, en el marco del cual se está desarrollando un producto de investigación.</t>
  </si>
  <si>
    <t>La meta presenta una magnitud ejecutada acumulado de 3, es decir un cumplimiento del 100% considerando que la meta es constante. 
Como parte de la ejecución, se implementaron 3 semilleros de investigación: ética animal, ciencia animal y genero protección y bienestar animal, con el objetivo de involucrar a la ciudadanía de manera incidente en la gestión del conocimiento en temas relacionados con la protección y el bienestar animal. 
De tal manera, se llevó a cabo el proceso de inscripción, sesiones introductorias, teóricas y de implementación de metodologías de investigación. Durante su desarrollo se abordaron elementos conceptuales básicos para el abordaje de herramientas y metodologías en el marco de la investigación cualitativa y cuantitativa para la gestión del conocimiento.</t>
  </si>
  <si>
    <t>En mayo de 2024 la meta presento una magnitud ejecutada de 3,00 conforme a la programación realizada para la vigencia 2024.
Durante el periodo del informe se desarrollaron sesiones de abordaje teórico e implementación de métodos de investigación cuantitativa y cualitativa así como delimitaciones conceptuales propias del contenido temático de cada semillero, se asegura que todas las personas vinculadas a esta estrategia de construcción colectiva del conocimiento tengan un panorama completo del ejercicio investigativo que se desarrolla al interior del observatorio, así como un panorama general de las diferentes estrategias de investigación que pueden ser aplicadas para la gestión del conocimiento en torno a la PYBA.</t>
  </si>
  <si>
    <t>En mayo de 2024 la meta presento una magnitud ejecutada 1,00 conforme a la programación realizada para la vigencia.
Durante el periodo del informe se implementaron las siguientes herramientas metodológicas: Sistema de Información Geográfica mediante la territorialización de los programas y servicios que presta el Instituto; Actualización de la página del observatorio con los nuevos productos generados y la implementación del proceso de fortalecimiento de la calidad investigativa.</t>
  </si>
  <si>
    <t>En mayo de 2024 la meta avanzó en magnitud un 0,044 conforme a la programación realizada para la vigencia 2024.
Los convenios constituyen una importante plataforma para el desarrollo y la gestión del conocimiento significativo, permitiendo ampliar el horizonte de conocimiento del Instituto. Se formalizo, con las firmas de las partes, el convenio en el marco del fortalecimiento de la gestión del conocimiento entre el Observatorio de Protección y Bienestar Animal del Instituto Distrital de Protección y Bienestar Animal y la Fundación Universitaria Agraria de Colombia. Igualmente, se continuo con el seguimiento a los convenios previamente establecidos.</t>
  </si>
  <si>
    <t>La meta presenta una magnitud ejecutada acumulado de 1, es decir un cumplimiento del 100% considerando que la meta es constante. 
Con ocrte al 31 de mayo de 2024, se continuo con la implementación de la batería de herramientas, el proceso de fortalecimiento de la calidad investigativa, el cual vincula el grupo de investigación del Instituto en el modelo de cualificación del Minciencias. Asimismo, se implementó la territorialización de los programas y servicios del Instituto y se actualizo la página del observatorio con los productos de investigación en el marco de los convenios formalizados, así como la construcción de piezas divulgativas.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</si>
</sst>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
  </numFmts>
  <fonts count="72"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color rgb="FF000000"/>
      <name val="Arial"/>
      <family val="2"/>
    </font>
    <font>
      <sz val="9"/>
      <color theme="1"/>
      <name val="Arial"/>
      <family val="2"/>
      <charset val="1"/>
    </font>
    <font>
      <sz val="9"/>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7">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2" fontId="57" fillId="0" borderId="0" xfId="2" applyNumberFormat="1" applyFont="1" applyAlignment="1" applyProtection="1">
      <alignment horizontal="center" vertical="center" wrapText="1"/>
    </xf>
    <xf numFmtId="9" fontId="57" fillId="0" borderId="0" xfId="2" applyFont="1" applyAlignment="1" applyProtection="1">
      <alignment horizontal="center" vertical="center" wrapText="1"/>
    </xf>
    <xf numFmtId="9" fontId="19" fillId="0" borderId="20" xfId="2" applyFont="1" applyBorder="1" applyAlignment="1" applyProtection="1">
      <alignment horizontal="center" vertical="center" wrapText="1"/>
      <protection hidden="1"/>
    </xf>
    <xf numFmtId="0" fontId="37" fillId="42" borderId="31" xfId="1120" applyFont="1" applyFill="1" applyBorder="1" applyAlignment="1" applyProtection="1">
      <alignment horizontal="justify" vertical="center" wrapText="1"/>
    </xf>
    <xf numFmtId="0" fontId="71" fillId="0" borderId="30" xfId="1120" applyFont="1" applyBorder="1" applyAlignment="1" applyProtection="1">
      <alignment horizontal="justify"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44" fillId="0" borderId="30" xfId="1120" applyFont="1" applyBorder="1" applyAlignment="1" applyProtection="1">
      <alignment horizontal="justify" vertical="center" wrapText="1"/>
    </xf>
    <xf numFmtId="0" fontId="58" fillId="0" borderId="0" xfId="1539" applyFont="1" applyAlignment="1" applyProtection="1">
      <alignment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42" fillId="0" borderId="0" xfId="1539" applyFont="1" applyAlignment="1" applyProtection="1">
      <alignment horizontal="center" vertical="center"/>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70" fillId="0" borderId="30" xfId="1120" applyFont="1" applyBorder="1" applyAlignment="1" applyProtection="1">
      <alignment horizontal="center" vertical="center" wrapText="1"/>
      <protection hidden="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37" fillId="42" borderId="31" xfId="1120" applyFont="1" applyFill="1" applyBorder="1" applyAlignment="1" applyProtection="1">
      <alignment vertical="center" wrapText="1"/>
    </xf>
    <xf numFmtId="0" fontId="70" fillId="0" borderId="30" xfId="1120" applyFont="1" applyBorder="1" applyAlignment="1" applyProtection="1">
      <alignment horizontal="center" vertical="center" wrapText="1"/>
    </xf>
    <xf numFmtId="0" fontId="37" fillId="42" borderId="35" xfId="1120" applyFont="1" applyFill="1" applyBorder="1" applyAlignment="1" applyProtection="1">
      <alignment horizontal="justify" vertical="center" wrapText="1"/>
    </xf>
    <xf numFmtId="0" fontId="70"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2" fontId="63" fillId="0" borderId="0" xfId="1" applyNumberFormat="1" applyAlignment="1" applyProtection="1">
      <alignment horizontal="center" vertical="center"/>
    </xf>
    <xf numFmtId="3" fontId="68" fillId="0" borderId="18" xfId="1" applyNumberFormat="1" applyFont="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178" fontId="57" fillId="0" borderId="0" xfId="2" applyNumberFormat="1" applyFont="1" applyAlignment="1" applyProtection="1">
      <alignment horizontal="center" vertical="center" wrapText="1"/>
    </xf>
    <xf numFmtId="4" fontId="69" fillId="0" borderId="18" xfId="1" applyNumberFormat="1" applyFont="1" applyBorder="1" applyAlignment="1" applyProtection="1">
      <alignment horizontal="center" vertical="center"/>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2" fontId="19" fillId="35" borderId="21" xfId="1" applyNumberFormat="1" applyFont="1" applyFill="1" applyBorder="1" applyAlignment="1" applyProtection="1">
      <alignment horizontal="center" vertical="center"/>
    </xf>
    <xf numFmtId="4"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175" fontId="19" fillId="0" borderId="20" xfId="2" applyNumberFormat="1" applyFont="1" applyBorder="1" applyAlignment="1" applyProtection="1">
      <alignment horizontal="center" vertical="center" wrapText="1"/>
      <protection hidden="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2" fontId="19" fillId="35" borderId="18" xfId="1" applyNumberFormat="1" applyFont="1" applyFill="1" applyBorder="1" applyAlignment="1" applyProtection="1">
      <alignment horizontal="center" vertical="center" wrapText="1"/>
    </xf>
    <xf numFmtId="2"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0" fontId="19" fillId="0" borderId="30" xfId="1120" applyFont="1" applyBorder="1" applyAlignment="1" applyProtection="1">
      <alignment horizontal="justify" vertical="top" wrapText="1"/>
    </xf>
    <xf numFmtId="4" fontId="68" fillId="0" borderId="18" xfId="1" applyNumberFormat="1" applyFont="1" applyBorder="1" applyAlignment="1" applyProtection="1">
      <alignment horizontal="center" vertical="center" wrapText="1"/>
    </xf>
    <xf numFmtId="2" fontId="65" fillId="0" borderId="42" xfId="2" applyNumberFormat="1" applyFont="1" applyBorder="1" applyAlignment="1" applyProtection="1">
      <alignment vertical="center" wrapText="1"/>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0.8</c:v>
                </c:pt>
                <c:pt idx="4">
                  <c:v>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0.45000000000000007</c:v>
                </c:pt>
                <c:pt idx="1">
                  <c:v>0.35</c:v>
                </c:pt>
                <c:pt idx="2">
                  <c:v>0.2</c:v>
                </c:pt>
                <c:pt idx="3">
                  <c:v>0.8</c:v>
                </c:pt>
                <c:pt idx="4">
                  <c:v>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0.22500000000000001</c:v>
                </c:pt>
                <c:pt idx="1">
                  <c:v>0.4</c:v>
                </c:pt>
                <c:pt idx="2">
                  <c:v>0.5</c:v>
                </c:pt>
                <c:pt idx="3">
                  <c:v>0.9</c:v>
                </c:pt>
                <c:pt idx="4">
                  <c:v>1</c:v>
                </c:pt>
                <c:pt idx="5" formatCode="0%">
                  <c:v>0</c:v>
                </c:pt>
                <c:pt idx="6" formatCode="0%">
                  <c:v>0</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060409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formatCode="0.00">
                  <c:v>0.1618</c:v>
                </c:pt>
                <c:pt idx="1">
                  <c:v>0.1618</c:v>
                </c:pt>
                <c:pt idx="2">
                  <c:v>0.1618</c:v>
                </c:pt>
                <c:pt idx="3">
                  <c:v>0.1618</c:v>
                </c:pt>
                <c:pt idx="4">
                  <c:v>0.35289999999999999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0.1618</c:v>
                </c:pt>
                <c:pt idx="1">
                  <c:v>0.1618</c:v>
                </c:pt>
                <c:pt idx="2">
                  <c:v>0.1618</c:v>
                </c:pt>
                <c:pt idx="3">
                  <c:v>0.1618</c:v>
                </c:pt>
                <c:pt idx="4">
                  <c:v>0.35289999999999999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0.1618</c:v>
                </c:pt>
                <c:pt idx="1">
                  <c:v>0.3236</c:v>
                </c:pt>
                <c:pt idx="2">
                  <c:v>0.4854</c:v>
                </c:pt>
                <c:pt idx="3">
                  <c:v>0.6472</c:v>
                </c:pt>
                <c:pt idx="4">
                  <c:v>1</c:v>
                </c:pt>
                <c:pt idx="5" formatCode="0%">
                  <c:v>0</c:v>
                </c:pt>
                <c:pt idx="6" formatCode="0%">
                  <c:v>0</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510418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0.25</c:v>
                </c:pt>
                <c:pt idx="1">
                  <c:v>0.21879999999999999</c:v>
                </c:pt>
                <c:pt idx="2">
                  <c:v>0.21879999999999999</c:v>
                </c:pt>
                <c:pt idx="3">
                  <c:v>0.1875</c:v>
                </c:pt>
                <c:pt idx="4">
                  <c:v>0.125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0.25</c:v>
                </c:pt>
                <c:pt idx="1">
                  <c:v>0.21879999999999999</c:v>
                </c:pt>
                <c:pt idx="2">
                  <c:v>0.21879999999999999</c:v>
                </c:pt>
                <c:pt idx="3">
                  <c:v>0.1875</c:v>
                </c:pt>
                <c:pt idx="4">
                  <c:v>0.125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0.25</c:v>
                </c:pt>
                <c:pt idx="1">
                  <c:v>0.46879999999999999</c:v>
                </c:pt>
                <c:pt idx="2">
                  <c:v>0.68759999999999999</c:v>
                </c:pt>
                <c:pt idx="3">
                  <c:v>0.87509999999999999</c:v>
                </c:pt>
                <c:pt idx="4" formatCode="0.0%">
                  <c:v>1.0001</c:v>
                </c:pt>
                <c:pt idx="5" formatCode="0%">
                  <c:v>0</c:v>
                </c:pt>
                <c:pt idx="6" formatCode="0%">
                  <c:v>0</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045712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0.35289999999999999</c:v>
                </c:pt>
                <c:pt idx="1">
                  <c:v>0.20880000000000001</c:v>
                </c:pt>
                <c:pt idx="2">
                  <c:v>0.20880000000000001</c:v>
                </c:pt>
                <c:pt idx="3">
                  <c:v>0.18529999999999999</c:v>
                </c:pt>
                <c:pt idx="4">
                  <c:v>4.4150000000000002E-2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0.35289999999999999</c:v>
                </c:pt>
                <c:pt idx="1">
                  <c:v>0.20880000000000001</c:v>
                </c:pt>
                <c:pt idx="2">
                  <c:v>0.20880000000000001</c:v>
                </c:pt>
                <c:pt idx="3">
                  <c:v>0.18529999999999999</c:v>
                </c:pt>
                <c:pt idx="4">
                  <c:v>4.41E-2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0.35289999999999999</c:v>
                </c:pt>
                <c:pt idx="1">
                  <c:v>0.56169999999999998</c:v>
                </c:pt>
                <c:pt idx="2">
                  <c:v>0.77049999999999996</c:v>
                </c:pt>
                <c:pt idx="3">
                  <c:v>0.95579999999999998</c:v>
                </c:pt>
                <c:pt idx="4">
                  <c:v>0.99995000000000001</c:v>
                </c:pt>
                <c:pt idx="5" formatCode="0%">
                  <c:v>0</c:v>
                </c:pt>
                <c:pt idx="6" formatCode="0%">
                  <c:v>0</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589362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3</c:v>
                </c:pt>
                <c:pt idx="1">
                  <c:v>3</c:v>
                </c:pt>
                <c:pt idx="2">
                  <c:v>3</c:v>
                </c:pt>
                <c:pt idx="3">
                  <c:v>3</c:v>
                </c:pt>
                <c:pt idx="4">
                  <c:v>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3</c:v>
                </c:pt>
                <c:pt idx="1">
                  <c:v>3</c:v>
                </c:pt>
                <c:pt idx="2">
                  <c:v>3</c:v>
                </c:pt>
                <c:pt idx="3">
                  <c:v>3</c:v>
                </c:pt>
                <c:pt idx="4">
                  <c:v>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506347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491574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336959</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7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7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8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8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8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8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8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8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8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8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8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8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8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8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8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8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8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8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8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8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8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8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8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8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8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B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B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B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K60"/>
  <sheetViews>
    <sheetView tabSelected="1" zoomScale="80" zoomScaleNormal="80" workbookViewId="0">
      <selection activeCell="J4" sqref="J4"/>
    </sheetView>
  </sheetViews>
  <sheetFormatPr baseColWidth="10" defaultColWidth="0" defaultRowHeight="15" zeroHeight="1" x14ac:dyDescent="0.25"/>
  <cols>
    <col min="1" max="1" width="1" style="258" customWidth="1"/>
    <col min="2" max="2" width="25.42578125" style="358" customWidth="1"/>
    <col min="3" max="3" width="14.42578125" style="258" customWidth="1"/>
    <col min="4" max="4" width="20.140625" style="258" customWidth="1"/>
    <col min="5" max="5" width="16.42578125" style="258" customWidth="1"/>
    <col min="6" max="6" width="25" style="258" customWidth="1"/>
    <col min="7" max="7" width="22" style="359" customWidth="1"/>
    <col min="8" max="8" width="20.42578125" style="258" customWidth="1"/>
    <col min="9" max="11" width="22.42578125" style="258" customWidth="1"/>
    <col min="12" max="23" width="9.140625" style="263" hidden="1" customWidth="1"/>
    <col min="24" max="1023" width="9.140625" style="258" hidden="1" customWidth="1"/>
    <col min="1024" max="1024" width="9.140625" style="264" hidden="1" customWidth="1"/>
    <col min="1025" max="1025" width="0" style="264" hidden="1" customWidth="1"/>
    <col min="1026" max="16384" width="9.140625" style="264" hidden="1"/>
  </cols>
  <sheetData>
    <row r="1" spans="2:13 1025:1025" ht="37.5" customHeight="1" x14ac:dyDescent="0.25">
      <c r="B1" s="259"/>
      <c r="C1" s="260" t="s">
        <v>1</v>
      </c>
      <c r="D1" s="260"/>
      <c r="E1" s="260"/>
      <c r="F1" s="260"/>
      <c r="G1" s="260"/>
      <c r="H1" s="260"/>
      <c r="I1" s="261"/>
      <c r="J1" s="262"/>
      <c r="K1" s="262"/>
      <c r="AMK1" s="264" t="s">
        <v>357</v>
      </c>
    </row>
    <row r="2" spans="2:13 1025:1025" ht="37.5" customHeight="1" x14ac:dyDescent="0.25">
      <c r="B2" s="259"/>
      <c r="C2" s="265" t="s">
        <v>210</v>
      </c>
      <c r="D2" s="265"/>
      <c r="E2" s="265"/>
      <c r="F2" s="265"/>
      <c r="G2" s="265"/>
      <c r="H2" s="265"/>
      <c r="I2" s="261"/>
      <c r="J2" s="262"/>
      <c r="K2" s="262"/>
    </row>
    <row r="3" spans="2:13 1025:1025" ht="37.5" customHeight="1" x14ac:dyDescent="0.25">
      <c r="B3" s="259"/>
      <c r="C3" s="265" t="s">
        <v>211</v>
      </c>
      <c r="D3" s="265"/>
      <c r="E3" s="265"/>
      <c r="F3" s="265" t="s">
        <v>212</v>
      </c>
      <c r="G3" s="265"/>
      <c r="H3" s="265"/>
      <c r="I3" s="261"/>
      <c r="J3" s="262"/>
      <c r="K3" s="262"/>
    </row>
    <row r="4" spans="2:13 1025:1025" ht="23.25" customHeight="1" x14ac:dyDescent="0.25">
      <c r="B4" s="266"/>
      <c r="C4" s="266"/>
      <c r="D4" s="266"/>
      <c r="E4" s="266"/>
      <c r="F4" s="266"/>
      <c r="G4" s="266"/>
      <c r="H4" s="266"/>
      <c r="I4" s="266"/>
      <c r="J4" s="267"/>
      <c r="K4" s="267"/>
    </row>
    <row r="5" spans="2:13 1025:1025" ht="24" customHeight="1" x14ac:dyDescent="0.25">
      <c r="B5" s="268" t="s">
        <v>213</v>
      </c>
      <c r="C5" s="268"/>
      <c r="D5" s="268"/>
      <c r="E5" s="268"/>
      <c r="F5" s="268"/>
      <c r="G5" s="268"/>
      <c r="H5" s="268"/>
      <c r="I5" s="268"/>
      <c r="J5" s="269"/>
      <c r="K5" s="269"/>
      <c r="M5" s="270" t="s">
        <v>71</v>
      </c>
    </row>
    <row r="6" spans="2:13 1025:1025" ht="30.75" customHeight="1" x14ac:dyDescent="0.25">
      <c r="B6" s="271" t="s">
        <v>214</v>
      </c>
      <c r="C6" s="272">
        <v>1</v>
      </c>
      <c r="D6" s="273" t="s">
        <v>215</v>
      </c>
      <c r="E6" s="273"/>
      <c r="F6" s="274" t="s">
        <v>216</v>
      </c>
      <c r="G6" s="274"/>
      <c r="H6" s="274"/>
      <c r="I6" s="274"/>
      <c r="J6" s="275"/>
      <c r="K6" s="275"/>
      <c r="M6" s="270" t="s">
        <v>76</v>
      </c>
    </row>
    <row r="7" spans="2:13 1025:1025" ht="30.75" customHeight="1" x14ac:dyDescent="0.25">
      <c r="B7" s="271" t="s">
        <v>217</v>
      </c>
      <c r="C7" s="272" t="s">
        <v>78</v>
      </c>
      <c r="D7" s="273" t="s">
        <v>218</v>
      </c>
      <c r="E7" s="273"/>
      <c r="F7" s="276" t="s">
        <v>358</v>
      </c>
      <c r="G7" s="276"/>
      <c r="H7" s="277" t="s">
        <v>220</v>
      </c>
      <c r="I7" s="278" t="s">
        <v>78</v>
      </c>
      <c r="J7" s="279"/>
      <c r="K7" s="279"/>
      <c r="M7" s="270" t="s">
        <v>83</v>
      </c>
    </row>
    <row r="8" spans="2:13 1025:1025" ht="30.75" customHeight="1" x14ac:dyDescent="0.25">
      <c r="B8" s="271" t="s">
        <v>221</v>
      </c>
      <c r="C8" s="276" t="s">
        <v>222</v>
      </c>
      <c r="D8" s="276"/>
      <c r="E8" s="276"/>
      <c r="F8" s="276"/>
      <c r="G8" s="277" t="s">
        <v>223</v>
      </c>
      <c r="H8" s="280">
        <v>7555</v>
      </c>
      <c r="I8" s="280"/>
      <c r="J8" s="281"/>
      <c r="K8" s="281"/>
      <c r="M8" s="270" t="s">
        <v>42</v>
      </c>
    </row>
    <row r="9" spans="2:13 1025:1025" ht="30.75" customHeight="1" x14ac:dyDescent="0.25">
      <c r="B9" s="271" t="s">
        <v>62</v>
      </c>
      <c r="C9" s="282" t="s">
        <v>82</v>
      </c>
      <c r="D9" s="282"/>
      <c r="E9" s="282"/>
      <c r="F9" s="282"/>
      <c r="G9" s="277" t="s">
        <v>224</v>
      </c>
      <c r="H9" s="283" t="s">
        <v>90</v>
      </c>
      <c r="I9" s="283"/>
      <c r="J9" s="284"/>
      <c r="K9" s="284"/>
    </row>
    <row r="10" spans="2:13 1025:1025" ht="30.75" customHeight="1" x14ac:dyDescent="0.25">
      <c r="B10" s="271" t="s">
        <v>225</v>
      </c>
      <c r="C10" s="248" t="s">
        <v>226</v>
      </c>
      <c r="D10" s="248"/>
      <c r="E10" s="248"/>
      <c r="F10" s="248"/>
      <c r="G10" s="248"/>
      <c r="H10" s="248"/>
      <c r="I10" s="248"/>
      <c r="J10" s="285"/>
      <c r="K10" s="285"/>
    </row>
    <row r="11" spans="2:13 1025:1025" ht="30.75" customHeight="1" x14ac:dyDescent="0.25">
      <c r="B11" s="271" t="s">
        <v>227</v>
      </c>
      <c r="C11" s="286" t="s">
        <v>228</v>
      </c>
      <c r="D11" s="286"/>
      <c r="E11" s="286"/>
      <c r="F11" s="286"/>
      <c r="G11" s="286"/>
      <c r="H11" s="286"/>
      <c r="I11" s="286"/>
      <c r="J11" s="279"/>
      <c r="K11" s="279"/>
      <c r="M11" s="270" t="s">
        <v>96</v>
      </c>
    </row>
    <row r="12" spans="2:13 1025:1025" ht="30.75" customHeight="1" x14ac:dyDescent="0.25">
      <c r="B12" s="271" t="s">
        <v>229</v>
      </c>
      <c r="C12" s="287" t="s">
        <v>230</v>
      </c>
      <c r="D12" s="287"/>
      <c r="E12" s="287"/>
      <c r="F12" s="287"/>
      <c r="G12" s="277" t="s">
        <v>231</v>
      </c>
      <c r="H12" s="288" t="s">
        <v>100</v>
      </c>
      <c r="I12" s="288"/>
      <c r="J12" s="279"/>
      <c r="K12" s="279"/>
      <c r="M12" s="270" t="s">
        <v>78</v>
      </c>
    </row>
    <row r="13" spans="2:13 1025:1025" ht="30.75" customHeight="1" x14ac:dyDescent="0.25">
      <c r="B13" s="271" t="s">
        <v>232</v>
      </c>
      <c r="C13" s="289" t="s">
        <v>364</v>
      </c>
      <c r="D13" s="289"/>
      <c r="E13" s="289"/>
      <c r="F13" s="289"/>
      <c r="G13" s="277" t="s">
        <v>234</v>
      </c>
      <c r="H13" s="286" t="s">
        <v>42</v>
      </c>
      <c r="I13" s="286"/>
      <c r="J13" s="279"/>
      <c r="K13" s="279"/>
    </row>
    <row r="14" spans="2:13 1025:1025" ht="35.25" customHeight="1" x14ac:dyDescent="0.25">
      <c r="B14" s="271" t="s">
        <v>235</v>
      </c>
      <c r="C14" s="290" t="s">
        <v>236</v>
      </c>
      <c r="D14" s="290"/>
      <c r="E14" s="290"/>
      <c r="F14" s="290"/>
      <c r="G14" s="290"/>
      <c r="H14" s="290"/>
      <c r="I14" s="290"/>
      <c r="J14" s="285"/>
      <c r="K14" s="285"/>
      <c r="M14" s="270"/>
    </row>
    <row r="15" spans="2:13 1025:1025" ht="30.75" customHeight="1" x14ac:dyDescent="0.25">
      <c r="B15" s="271" t="s">
        <v>237</v>
      </c>
      <c r="C15" s="291" t="s">
        <v>238</v>
      </c>
      <c r="D15" s="291"/>
      <c r="E15" s="291"/>
      <c r="F15" s="291"/>
      <c r="G15" s="291"/>
      <c r="H15" s="291"/>
      <c r="I15" s="291"/>
      <c r="J15" s="292"/>
      <c r="K15" s="292"/>
      <c r="M15" s="270"/>
    </row>
    <row r="16" spans="2:13 1025:1025" ht="30.75" customHeight="1" x14ac:dyDescent="0.25">
      <c r="B16" s="271" t="s">
        <v>239</v>
      </c>
      <c r="C16" s="293" t="s">
        <v>240</v>
      </c>
      <c r="D16" s="293"/>
      <c r="E16" s="293"/>
      <c r="F16" s="293"/>
      <c r="G16" s="293"/>
      <c r="H16" s="293"/>
      <c r="I16" s="293"/>
      <c r="J16" s="294"/>
      <c r="K16" s="294"/>
      <c r="M16" s="270"/>
    </row>
    <row r="17" spans="2:13" ht="30.75" customHeight="1" x14ac:dyDescent="0.25">
      <c r="B17" s="271" t="s">
        <v>241</v>
      </c>
      <c r="C17" s="286" t="s">
        <v>242</v>
      </c>
      <c r="D17" s="286"/>
      <c r="E17" s="286"/>
      <c r="F17" s="286"/>
      <c r="G17" s="286"/>
      <c r="H17" s="286"/>
      <c r="I17" s="286"/>
      <c r="J17" s="295"/>
      <c r="K17" s="295"/>
      <c r="M17" s="270"/>
    </row>
    <row r="18" spans="2:13" ht="18" customHeight="1" x14ac:dyDescent="0.25">
      <c r="B18" s="296" t="s">
        <v>243</v>
      </c>
      <c r="C18" s="297" t="s">
        <v>244</v>
      </c>
      <c r="D18" s="297"/>
      <c r="E18" s="297"/>
      <c r="F18" s="298" t="s">
        <v>245</v>
      </c>
      <c r="G18" s="298"/>
      <c r="H18" s="298"/>
      <c r="I18" s="298"/>
      <c r="J18" s="299"/>
      <c r="K18" s="299"/>
      <c r="M18" s="270"/>
    </row>
    <row r="19" spans="2:13" ht="39.75" customHeight="1" x14ac:dyDescent="0.25">
      <c r="B19" s="296"/>
      <c r="C19" s="276" t="s">
        <v>246</v>
      </c>
      <c r="D19" s="276"/>
      <c r="E19" s="276"/>
      <c r="F19" s="274" t="s">
        <v>247</v>
      </c>
      <c r="G19" s="274"/>
      <c r="H19" s="274"/>
      <c r="I19" s="274"/>
      <c r="J19" s="294"/>
      <c r="K19" s="294"/>
      <c r="M19" s="270"/>
    </row>
    <row r="20" spans="2:13" ht="39.75" customHeight="1" x14ac:dyDescent="0.25">
      <c r="B20" s="271" t="s">
        <v>248</v>
      </c>
      <c r="C20" s="300" t="s">
        <v>249</v>
      </c>
      <c r="D20" s="300"/>
      <c r="E20" s="300"/>
      <c r="F20" s="288" t="s">
        <v>250</v>
      </c>
      <c r="G20" s="288"/>
      <c r="H20" s="288"/>
      <c r="I20" s="288"/>
      <c r="J20" s="279"/>
      <c r="K20" s="279"/>
      <c r="M20" s="270"/>
    </row>
    <row r="21" spans="2:13" ht="60" customHeight="1" x14ac:dyDescent="0.25">
      <c r="B21" s="271" t="s">
        <v>251</v>
      </c>
      <c r="C21" s="276" t="s">
        <v>252</v>
      </c>
      <c r="D21" s="276"/>
      <c r="E21" s="276"/>
      <c r="F21" s="274" t="s">
        <v>253</v>
      </c>
      <c r="G21" s="274"/>
      <c r="H21" s="274"/>
      <c r="I21" s="274"/>
      <c r="J21" s="292"/>
      <c r="K21" s="292"/>
      <c r="M21" s="270"/>
    </row>
    <row r="22" spans="2:13" ht="23.25" customHeight="1" x14ac:dyDescent="0.25">
      <c r="B22" s="271" t="s">
        <v>254</v>
      </c>
      <c r="C22" s="301">
        <v>45292</v>
      </c>
      <c r="D22" s="301"/>
      <c r="E22" s="301"/>
      <c r="F22" s="277" t="s">
        <v>255</v>
      </c>
      <c r="G22" s="302">
        <v>4</v>
      </c>
      <c r="H22" s="277" t="s">
        <v>256</v>
      </c>
      <c r="I22" s="303">
        <v>14</v>
      </c>
      <c r="J22" s="304"/>
      <c r="K22" s="304"/>
    </row>
    <row r="23" spans="2:13" ht="27" customHeight="1" x14ac:dyDescent="0.25">
      <c r="B23" s="271" t="s">
        <v>257</v>
      </c>
      <c r="C23" s="301">
        <v>45443</v>
      </c>
      <c r="D23" s="301"/>
      <c r="E23" s="301"/>
      <c r="F23" s="277" t="s">
        <v>258</v>
      </c>
      <c r="G23" s="305">
        <v>2</v>
      </c>
      <c r="H23" s="305"/>
      <c r="I23" s="305"/>
      <c r="J23" s="306"/>
      <c r="K23" s="306"/>
    </row>
    <row r="24" spans="2:13" ht="30.75" customHeight="1" x14ac:dyDescent="0.25">
      <c r="B24" s="307" t="s">
        <v>259</v>
      </c>
      <c r="C24" s="308" t="s">
        <v>112</v>
      </c>
      <c r="D24" s="308"/>
      <c r="E24" s="308"/>
      <c r="F24" s="309" t="s">
        <v>260</v>
      </c>
      <c r="G24" s="274" t="s">
        <v>365</v>
      </c>
      <c r="H24" s="274"/>
      <c r="I24" s="274"/>
      <c r="J24" s="299"/>
      <c r="K24" s="299"/>
    </row>
    <row r="25" spans="2:13" ht="22.5" customHeight="1" x14ac:dyDescent="0.25">
      <c r="B25" s="310" t="s">
        <v>262</v>
      </c>
      <c r="C25" s="310"/>
      <c r="D25" s="310"/>
      <c r="E25" s="310"/>
      <c r="F25" s="310"/>
      <c r="G25" s="310"/>
      <c r="H25" s="310"/>
      <c r="I25" s="310"/>
      <c r="J25" s="269"/>
      <c r="K25" s="269"/>
    </row>
    <row r="26" spans="2:13" ht="43.5" customHeight="1" x14ac:dyDescent="0.25">
      <c r="B26" s="311" t="s">
        <v>142</v>
      </c>
      <c r="C26" s="312" t="s">
        <v>263</v>
      </c>
      <c r="D26" s="312" t="s">
        <v>264</v>
      </c>
      <c r="E26" s="313" t="s">
        <v>265</v>
      </c>
      <c r="F26" s="312" t="s">
        <v>266</v>
      </c>
      <c r="G26" s="312" t="s">
        <v>267</v>
      </c>
      <c r="H26" s="313" t="s">
        <v>268</v>
      </c>
      <c r="I26" s="314" t="s">
        <v>269</v>
      </c>
      <c r="J26" s="294"/>
      <c r="K26" s="294"/>
    </row>
    <row r="27" spans="2:13" ht="19.5" customHeight="1" x14ac:dyDescent="0.25">
      <c r="B27" s="315" t="s">
        <v>151</v>
      </c>
      <c r="C27" s="316">
        <v>0.45000000000000007</v>
      </c>
      <c r="D27" s="317">
        <v>0.45</v>
      </c>
      <c r="E27" s="120">
        <f t="shared" ref="E27:E38" si="0">IF(OR(C27=0,C27=""),0,D27/C27)</f>
        <v>0.99999999999999989</v>
      </c>
      <c r="F27" s="318">
        <f>SUM(C27:C38)</f>
        <v>2</v>
      </c>
      <c r="G27" s="319">
        <f>SUM(D27:D38)</f>
        <v>2</v>
      </c>
      <c r="H27" s="320">
        <f>IF(D27="","",(D27*100%)/$G$23)</f>
        <v>0.22500000000000001</v>
      </c>
      <c r="I27" s="321">
        <f>G27+I22</f>
        <v>16</v>
      </c>
      <c r="J27" s="322"/>
      <c r="K27" s="323"/>
    </row>
    <row r="28" spans="2:13" ht="19.5" customHeight="1" x14ac:dyDescent="0.25">
      <c r="B28" s="315" t="s">
        <v>152</v>
      </c>
      <c r="C28" s="316">
        <v>0.35</v>
      </c>
      <c r="D28" s="317">
        <v>0.35</v>
      </c>
      <c r="E28" s="120">
        <f t="shared" si="0"/>
        <v>1</v>
      </c>
      <c r="F28" s="318"/>
      <c r="G28" s="319"/>
      <c r="H28" s="320">
        <f t="shared" ref="H28:H30" si="1">IF(D28="","",(D28*100%)/$G$23 + H27)</f>
        <v>0.4</v>
      </c>
      <c r="I28" s="321"/>
      <c r="J28" s="322"/>
      <c r="K28" s="323"/>
    </row>
    <row r="29" spans="2:13" ht="19.5" customHeight="1" x14ac:dyDescent="0.25">
      <c r="B29" s="315" t="s">
        <v>153</v>
      </c>
      <c r="C29" s="316">
        <v>0.2</v>
      </c>
      <c r="D29" s="317">
        <v>0.2</v>
      </c>
      <c r="E29" s="120">
        <f t="shared" si="0"/>
        <v>1</v>
      </c>
      <c r="F29" s="318"/>
      <c r="G29" s="319"/>
      <c r="H29" s="320">
        <f t="shared" si="1"/>
        <v>0.5</v>
      </c>
      <c r="I29" s="321"/>
      <c r="J29" s="322"/>
      <c r="K29" s="323"/>
    </row>
    <row r="30" spans="2:13" ht="19.5" customHeight="1" x14ac:dyDescent="0.25">
      <c r="B30" s="315" t="s">
        <v>154</v>
      </c>
      <c r="C30" s="316">
        <v>0.8</v>
      </c>
      <c r="D30" s="317">
        <v>0.8</v>
      </c>
      <c r="E30" s="120">
        <f t="shared" si="0"/>
        <v>1</v>
      </c>
      <c r="F30" s="318"/>
      <c r="G30" s="319"/>
      <c r="H30" s="320">
        <f t="shared" si="1"/>
        <v>0.9</v>
      </c>
      <c r="I30" s="321"/>
      <c r="J30" s="322"/>
      <c r="K30" s="323"/>
    </row>
    <row r="31" spans="2:13" ht="19.5" customHeight="1" x14ac:dyDescent="0.25">
      <c r="B31" s="315" t="s">
        <v>155</v>
      </c>
      <c r="C31" s="316">
        <v>0.2</v>
      </c>
      <c r="D31" s="317">
        <v>0.2</v>
      </c>
      <c r="E31" s="120">
        <f t="shared" si="0"/>
        <v>1</v>
      </c>
      <c r="F31" s="318"/>
      <c r="G31" s="319"/>
      <c r="H31" s="320">
        <f>IF(D31="","",(D31*100%)/$G$23 + H30)</f>
        <v>1</v>
      </c>
      <c r="I31" s="321"/>
      <c r="J31" s="322"/>
      <c r="K31" s="323"/>
    </row>
    <row r="32" spans="2:13" ht="19.5" customHeight="1" x14ac:dyDescent="0.25">
      <c r="B32" s="315" t="s">
        <v>156</v>
      </c>
      <c r="C32" s="316">
        <v>0</v>
      </c>
      <c r="D32" s="317">
        <v>0</v>
      </c>
      <c r="E32" s="120">
        <f t="shared" si="0"/>
        <v>0</v>
      </c>
      <c r="F32" s="318"/>
      <c r="G32" s="319"/>
      <c r="H32" s="324">
        <f>IF(D32="","",(D32*100%)/$G$23)</f>
        <v>0</v>
      </c>
      <c r="I32" s="321"/>
      <c r="J32" s="323"/>
      <c r="K32" s="323"/>
    </row>
    <row r="33" spans="2:11" ht="19.5" customHeight="1" x14ac:dyDescent="0.25">
      <c r="B33" s="315" t="s">
        <v>157</v>
      </c>
      <c r="C33" s="316">
        <v>0</v>
      </c>
      <c r="D33" s="317">
        <v>0</v>
      </c>
      <c r="E33" s="120">
        <f t="shared" si="0"/>
        <v>0</v>
      </c>
      <c r="F33" s="318"/>
      <c r="G33" s="319"/>
      <c r="H33" s="324">
        <f t="shared" ref="H33:H38" si="2">IF(D33="","",(D33*100%)/$G$23)</f>
        <v>0</v>
      </c>
      <c r="I33" s="321"/>
      <c r="J33" s="323"/>
      <c r="K33" s="323"/>
    </row>
    <row r="34" spans="2:11" ht="19.5" customHeight="1" x14ac:dyDescent="0.25">
      <c r="B34" s="315" t="s">
        <v>158</v>
      </c>
      <c r="C34" s="316">
        <v>0</v>
      </c>
      <c r="D34" s="317">
        <v>0</v>
      </c>
      <c r="E34" s="120">
        <f t="shared" si="0"/>
        <v>0</v>
      </c>
      <c r="F34" s="318"/>
      <c r="G34" s="319"/>
      <c r="H34" s="324">
        <f t="shared" si="2"/>
        <v>0</v>
      </c>
      <c r="I34" s="321"/>
      <c r="J34" s="323"/>
      <c r="K34" s="323"/>
    </row>
    <row r="35" spans="2:11" ht="19.5" customHeight="1" x14ac:dyDescent="0.25">
      <c r="B35" s="315" t="s">
        <v>159</v>
      </c>
      <c r="C35" s="316">
        <v>0</v>
      </c>
      <c r="D35" s="317">
        <v>0</v>
      </c>
      <c r="E35" s="120">
        <f t="shared" si="0"/>
        <v>0</v>
      </c>
      <c r="F35" s="318"/>
      <c r="G35" s="319"/>
      <c r="H35" s="324">
        <f t="shared" si="2"/>
        <v>0</v>
      </c>
      <c r="I35" s="321"/>
      <c r="J35" s="323"/>
      <c r="K35" s="323"/>
    </row>
    <row r="36" spans="2:11" ht="19.5" customHeight="1" x14ac:dyDescent="0.25">
      <c r="B36" s="315" t="s">
        <v>160</v>
      </c>
      <c r="C36" s="316">
        <v>0</v>
      </c>
      <c r="D36" s="317">
        <v>0</v>
      </c>
      <c r="E36" s="120">
        <f t="shared" si="0"/>
        <v>0</v>
      </c>
      <c r="F36" s="318"/>
      <c r="G36" s="319"/>
      <c r="H36" s="324">
        <f t="shared" si="2"/>
        <v>0</v>
      </c>
      <c r="I36" s="321"/>
      <c r="J36" s="323"/>
      <c r="K36" s="323"/>
    </row>
    <row r="37" spans="2:11" ht="19.5" customHeight="1" x14ac:dyDescent="0.25">
      <c r="B37" s="315" t="s">
        <v>161</v>
      </c>
      <c r="C37" s="316">
        <v>0</v>
      </c>
      <c r="D37" s="317">
        <v>0</v>
      </c>
      <c r="E37" s="120">
        <f t="shared" si="0"/>
        <v>0</v>
      </c>
      <c r="F37" s="318"/>
      <c r="G37" s="319"/>
      <c r="H37" s="324">
        <f t="shared" si="2"/>
        <v>0</v>
      </c>
      <c r="I37" s="321"/>
      <c r="J37" s="323"/>
      <c r="K37" s="323"/>
    </row>
    <row r="38" spans="2:11" ht="19.5" customHeight="1" x14ac:dyDescent="0.25">
      <c r="B38" s="315" t="s">
        <v>162</v>
      </c>
      <c r="C38" s="316">
        <v>0</v>
      </c>
      <c r="D38" s="317">
        <v>0</v>
      </c>
      <c r="E38" s="120">
        <f t="shared" si="0"/>
        <v>0</v>
      </c>
      <c r="F38" s="318"/>
      <c r="G38" s="319"/>
      <c r="H38" s="324">
        <f t="shared" si="2"/>
        <v>0</v>
      </c>
      <c r="I38" s="321"/>
      <c r="J38" s="323"/>
      <c r="K38" s="323"/>
    </row>
    <row r="39" spans="2:11" ht="84" customHeight="1" x14ac:dyDescent="0.25">
      <c r="B39" s="325" t="s">
        <v>270</v>
      </c>
      <c r="C39" s="326" t="s">
        <v>377</v>
      </c>
      <c r="D39" s="326"/>
      <c r="E39" s="326"/>
      <c r="F39" s="326"/>
      <c r="G39" s="326"/>
      <c r="H39" s="326"/>
      <c r="I39" s="326"/>
      <c r="J39" s="323"/>
      <c r="K39" s="323"/>
    </row>
    <row r="40" spans="2:11" ht="35.450000000000003" customHeight="1" x14ac:dyDescent="0.25">
      <c r="B40" s="327"/>
      <c r="C40" s="327"/>
      <c r="D40" s="327"/>
      <c r="E40" s="327"/>
      <c r="F40" s="327"/>
      <c r="G40" s="327"/>
      <c r="H40" s="327"/>
      <c r="I40" s="327"/>
      <c r="J40" s="269"/>
      <c r="K40" s="269"/>
    </row>
    <row r="41" spans="2:11" ht="35.450000000000003" customHeight="1" x14ac:dyDescent="0.25">
      <c r="B41" s="327"/>
      <c r="C41" s="327"/>
      <c r="D41" s="327"/>
      <c r="E41" s="327"/>
      <c r="F41" s="327"/>
      <c r="G41" s="327"/>
      <c r="H41" s="327"/>
      <c r="I41" s="327"/>
      <c r="J41" s="328"/>
      <c r="K41" s="328"/>
    </row>
    <row r="42" spans="2:11" ht="35.450000000000003" customHeight="1" x14ac:dyDescent="0.25">
      <c r="B42" s="327"/>
      <c r="C42" s="327"/>
      <c r="D42" s="327"/>
      <c r="E42" s="327"/>
      <c r="F42" s="327"/>
      <c r="G42" s="327"/>
      <c r="H42" s="327"/>
      <c r="I42" s="327"/>
      <c r="J42" s="328"/>
      <c r="K42" s="328"/>
    </row>
    <row r="43" spans="2:11" ht="35.450000000000003" customHeight="1" x14ac:dyDescent="0.25">
      <c r="B43" s="327"/>
      <c r="C43" s="327"/>
      <c r="D43" s="327"/>
      <c r="E43" s="327"/>
      <c r="F43" s="327"/>
      <c r="G43" s="327"/>
      <c r="H43" s="327"/>
      <c r="I43" s="327"/>
      <c r="K43" s="328"/>
    </row>
    <row r="44" spans="2:11" ht="35.450000000000003" customHeight="1" x14ac:dyDescent="0.25">
      <c r="B44" s="327"/>
      <c r="C44" s="327"/>
      <c r="D44" s="327"/>
      <c r="E44" s="327"/>
      <c r="F44" s="327"/>
      <c r="G44" s="327"/>
      <c r="H44" s="327"/>
      <c r="I44" s="327"/>
      <c r="J44" s="267"/>
      <c r="K44" s="267"/>
    </row>
    <row r="45" spans="2:11" ht="87.75" customHeight="1" x14ac:dyDescent="0.25">
      <c r="B45" s="271" t="s">
        <v>271</v>
      </c>
      <c r="C45" s="329" t="s">
        <v>376</v>
      </c>
      <c r="D45" s="329"/>
      <c r="E45" s="329"/>
      <c r="F45" s="329"/>
      <c r="G45" s="329"/>
      <c r="H45" s="329"/>
      <c r="I45" s="329"/>
      <c r="J45" s="323"/>
      <c r="K45" s="330"/>
    </row>
    <row r="46" spans="2:11" ht="32.25" customHeight="1" x14ac:dyDescent="0.25">
      <c r="B46" s="271" t="s">
        <v>272</v>
      </c>
      <c r="C46" s="331" t="s">
        <v>273</v>
      </c>
      <c r="D46" s="332"/>
      <c r="E46" s="332"/>
      <c r="F46" s="332"/>
      <c r="G46" s="332"/>
      <c r="H46" s="332"/>
      <c r="I46" s="333"/>
      <c r="J46" s="334"/>
      <c r="K46" s="334"/>
    </row>
    <row r="47" spans="2:11" ht="66" customHeight="1" x14ac:dyDescent="0.25">
      <c r="B47" s="325" t="s">
        <v>274</v>
      </c>
      <c r="C47" s="335" t="s">
        <v>373</v>
      </c>
      <c r="D47" s="336"/>
      <c r="E47" s="336"/>
      <c r="F47" s="336"/>
      <c r="G47" s="336"/>
      <c r="H47" s="336"/>
      <c r="I47" s="337"/>
      <c r="J47" s="334"/>
      <c r="K47" s="334"/>
    </row>
    <row r="48" spans="2:11" ht="22.5" customHeight="1" x14ac:dyDescent="0.25">
      <c r="B48" s="310" t="s">
        <v>275</v>
      </c>
      <c r="C48" s="310"/>
      <c r="D48" s="310"/>
      <c r="E48" s="310"/>
      <c r="F48" s="310"/>
      <c r="G48" s="310"/>
      <c r="H48" s="310"/>
      <c r="I48" s="310"/>
      <c r="J48" s="334"/>
      <c r="K48" s="334"/>
    </row>
    <row r="49" spans="2:11" ht="22.5" customHeight="1" x14ac:dyDescent="0.25">
      <c r="B49" s="296" t="s">
        <v>276</v>
      </c>
      <c r="C49" s="312" t="s">
        <v>277</v>
      </c>
      <c r="D49" s="273" t="s">
        <v>278</v>
      </c>
      <c r="E49" s="273"/>
      <c r="F49" s="273"/>
      <c r="G49" s="338" t="s">
        <v>279</v>
      </c>
      <c r="H49" s="338"/>
      <c r="I49" s="338"/>
      <c r="J49" s="339"/>
      <c r="K49" s="339"/>
    </row>
    <row r="50" spans="2:11" ht="30.75" customHeight="1" x14ac:dyDescent="0.25">
      <c r="B50" s="296"/>
      <c r="C50" s="340" t="s">
        <v>280</v>
      </c>
      <c r="D50" s="341" t="s">
        <v>280</v>
      </c>
      <c r="E50" s="341"/>
      <c r="F50" s="341"/>
      <c r="G50" s="293" t="s">
        <v>280</v>
      </c>
      <c r="H50" s="293"/>
      <c r="I50" s="293"/>
      <c r="J50" s="339"/>
      <c r="K50" s="339"/>
    </row>
    <row r="51" spans="2:11" ht="32.25" customHeight="1" x14ac:dyDescent="0.25">
      <c r="B51" s="342" t="s">
        <v>281</v>
      </c>
      <c r="C51" s="343" t="s">
        <v>370</v>
      </c>
      <c r="D51" s="343"/>
      <c r="E51" s="343"/>
      <c r="F51" s="343"/>
      <c r="G51" s="343"/>
      <c r="H51" s="343"/>
      <c r="I51" s="343"/>
      <c r="J51" s="344"/>
      <c r="K51" s="345"/>
    </row>
    <row r="52" spans="2:11" ht="28.5" customHeight="1" x14ac:dyDescent="0.25">
      <c r="B52" s="346" t="s">
        <v>282</v>
      </c>
      <c r="C52" s="343" t="s">
        <v>371</v>
      </c>
      <c r="D52" s="343"/>
      <c r="E52" s="343"/>
      <c r="F52" s="343"/>
      <c r="G52" s="343"/>
      <c r="H52" s="343"/>
      <c r="I52" s="343"/>
      <c r="J52" s="344"/>
      <c r="K52" s="345"/>
    </row>
    <row r="53" spans="2:11" ht="30" customHeight="1" x14ac:dyDescent="0.25">
      <c r="B53" s="325" t="s">
        <v>283</v>
      </c>
      <c r="C53" s="347" t="s">
        <v>372</v>
      </c>
      <c r="D53" s="347"/>
      <c r="E53" s="347"/>
      <c r="F53" s="347"/>
      <c r="G53" s="347"/>
      <c r="H53" s="347"/>
      <c r="I53" s="347"/>
      <c r="J53" s="344"/>
      <c r="K53" s="345"/>
    </row>
    <row r="54" spans="2:11" ht="31.5" customHeight="1" x14ac:dyDescent="0.25">
      <c r="B54" s="348" t="s">
        <v>284</v>
      </c>
      <c r="C54" s="349" t="s">
        <v>280</v>
      </c>
      <c r="D54" s="349"/>
      <c r="E54" s="349"/>
      <c r="F54" s="349"/>
      <c r="G54" s="349"/>
      <c r="H54" s="349"/>
      <c r="I54" s="349"/>
      <c r="J54" s="350" t="s">
        <v>280</v>
      </c>
      <c r="K54" s="351"/>
    </row>
    <row r="55" spans="2:11" x14ac:dyDescent="0.25">
      <c r="B55" s="352"/>
      <c r="C55" s="353"/>
      <c r="D55" s="353"/>
      <c r="E55" s="354"/>
      <c r="F55" s="354"/>
      <c r="G55" s="355"/>
      <c r="H55" s="356"/>
      <c r="I55" s="353"/>
      <c r="J55" s="357"/>
      <c r="K55" s="357"/>
    </row>
    <row r="56" spans="2:11" x14ac:dyDescent="0.25">
      <c r="B56" s="352"/>
      <c r="C56" s="353"/>
      <c r="D56" s="353"/>
      <c r="E56" s="354"/>
      <c r="F56" s="354"/>
      <c r="G56" s="355"/>
      <c r="H56" s="356"/>
      <c r="I56" s="353"/>
      <c r="J56" s="357"/>
      <c r="K56" s="357"/>
    </row>
    <row r="57" spans="2:11" x14ac:dyDescent="0.25">
      <c r="B57" s="352"/>
      <c r="C57" s="353"/>
      <c r="D57" s="353"/>
      <c r="E57" s="354"/>
      <c r="F57" s="354"/>
      <c r="G57" s="355"/>
      <c r="H57" s="356"/>
      <c r="I57" s="353"/>
      <c r="J57" s="357"/>
      <c r="K57" s="357"/>
    </row>
    <row r="58" spans="2:11" x14ac:dyDescent="0.25">
      <c r="B58" s="352"/>
      <c r="C58" s="353"/>
      <c r="D58" s="353"/>
      <c r="E58" s="354"/>
      <c r="F58" s="354"/>
      <c r="G58" s="355"/>
      <c r="H58" s="356"/>
      <c r="I58" s="353"/>
      <c r="J58" s="357"/>
      <c r="K58" s="357"/>
    </row>
    <row r="59" spans="2:11" hidden="1" x14ac:dyDescent="0.25">
      <c r="B59" s="352"/>
      <c r="C59" s="353"/>
      <c r="D59" s="353"/>
      <c r="E59" s="354"/>
      <c r="F59" s="354"/>
      <c r="G59" s="355"/>
      <c r="H59" s="356"/>
      <c r="I59" s="353"/>
      <c r="J59" s="357"/>
      <c r="K59" s="357"/>
    </row>
    <row r="60" spans="2:11" ht="25.5" hidden="1" customHeight="1" x14ac:dyDescent="0.25">
      <c r="B60" s="352"/>
      <c r="C60" s="353"/>
      <c r="D60" s="353"/>
      <c r="E60" s="354"/>
      <c r="F60" s="354"/>
      <c r="G60" s="355"/>
      <c r="H60" s="356"/>
      <c r="I60" s="353"/>
      <c r="J60" s="357"/>
      <c r="K60" s="357"/>
    </row>
  </sheetData>
  <sheetProtection algorithmName="SHA-512" hashValue="UhWOITZN8CTsHHjQWNy+nWcasWC0rzYY/i1e2Z762cZstyjzFuIbefXu8izCD6HpSn0Tw/X9MujHOfPOjQdMRw==" saltValue="KBZOgBPWhryWlPnpOSi81g=="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5">
    <dataValidation type="list" showDropDown="1" showInputMessage="1" showErrorMessage="1" sqref="K12" xr:uid="{00000000-0002-0000-0300-000000000000}">
      <formula1>N17:N19</formula1>
      <formula2>0</formula2>
    </dataValidation>
    <dataValidation type="list" allowBlank="1" showInputMessage="1" showErrorMessage="1" sqref="H13:I13" xr:uid="{00000000-0002-0000-0300-000001000000}">
      <formula1>$M$5:$M$8</formula1>
      <formula2>0</formula2>
    </dataValidation>
    <dataValidation type="list" allowBlank="1" showInputMessage="1" showErrorMessage="1" sqref="C7 I7" xr:uid="{00000000-0002-0000-0300-000002000000}">
      <formula1>$M$11:$M$12</formula1>
      <formula2>0</formula2>
    </dataValidation>
    <dataValidation type="list" allowBlank="1" showInputMessage="1" showErrorMessage="1" sqref="C9:F9 J10:K10 H12 C24:E24" xr:uid="{00000000-0002-0000-0300-000003000000}">
      <formula1>#REF!</formula1>
      <formula2>0</formula2>
    </dataValidation>
    <dataValidation type="list" allowBlank="1" showInputMessage="1" showErrorMessage="1" sqref="I12" xr:uid="{00000000-0002-0000-0300-000004000000}">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zoomScale="80" zoomScaleNormal="80" workbookViewId="0">
      <selection activeCell="J2" sqref="J2"/>
    </sheetView>
  </sheetViews>
  <sheetFormatPr baseColWidth="10" defaultColWidth="0" defaultRowHeight="15" zeroHeight="1" x14ac:dyDescent="0.25"/>
  <cols>
    <col min="1" max="1" width="1" style="360" customWidth="1"/>
    <col min="2" max="2" width="25.42578125" style="380" customWidth="1"/>
    <col min="3" max="3" width="14.42578125" style="360" customWidth="1"/>
    <col min="4" max="4" width="20.140625" style="360" customWidth="1"/>
    <col min="5" max="5" width="16.42578125" style="360" customWidth="1"/>
    <col min="6" max="6" width="25" style="360" customWidth="1"/>
    <col min="7" max="7" width="22" style="381" customWidth="1"/>
    <col min="8" max="8" width="20.42578125" style="360" customWidth="1"/>
    <col min="9" max="10" width="22.42578125" style="360" customWidth="1"/>
    <col min="11" max="11" width="26" style="360" customWidth="1"/>
    <col min="12" max="24" width="9.140625" style="362" hidden="1" customWidth="1"/>
    <col min="25" max="1024" width="9.140625" style="360" hidden="1" customWidth="1"/>
    <col min="1025" max="16384" width="9.140625" style="264" hidden="1"/>
  </cols>
  <sheetData>
    <row r="1" spans="2:14" ht="37.5" customHeight="1" x14ac:dyDescent="0.25">
      <c r="B1" s="361"/>
      <c r="C1" s="260" t="s">
        <v>1</v>
      </c>
      <c r="D1" s="260"/>
      <c r="E1" s="260"/>
      <c r="F1" s="260"/>
      <c r="G1" s="260"/>
      <c r="H1" s="260"/>
      <c r="I1" s="261"/>
      <c r="J1" s="262"/>
      <c r="K1" s="262"/>
      <c r="M1" s="363" t="s">
        <v>61</v>
      </c>
    </row>
    <row r="2" spans="2:14" ht="37.5" customHeight="1" x14ac:dyDescent="0.25">
      <c r="B2" s="361"/>
      <c r="C2" s="265" t="s">
        <v>210</v>
      </c>
      <c r="D2" s="265"/>
      <c r="E2" s="265"/>
      <c r="F2" s="265"/>
      <c r="G2" s="265"/>
      <c r="H2" s="265"/>
      <c r="I2" s="261"/>
      <c r="J2" s="262"/>
      <c r="K2" s="262"/>
      <c r="M2" s="363" t="s">
        <v>62</v>
      </c>
    </row>
    <row r="3" spans="2:14" ht="37.5" customHeight="1" x14ac:dyDescent="0.25">
      <c r="B3" s="361"/>
      <c r="C3" s="265" t="s">
        <v>211</v>
      </c>
      <c r="D3" s="265"/>
      <c r="E3" s="265"/>
      <c r="F3" s="265" t="s">
        <v>212</v>
      </c>
      <c r="G3" s="265"/>
      <c r="H3" s="265"/>
      <c r="I3" s="261"/>
      <c r="J3" s="262"/>
      <c r="K3" s="262"/>
      <c r="M3" s="363"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364" t="s">
        <v>71</v>
      </c>
    </row>
    <row r="6" spans="2:14" ht="30.75" customHeight="1" x14ac:dyDescent="0.25">
      <c r="B6" s="271" t="s">
        <v>214</v>
      </c>
      <c r="C6" s="272">
        <v>2</v>
      </c>
      <c r="D6" s="273" t="s">
        <v>215</v>
      </c>
      <c r="E6" s="273"/>
      <c r="F6" s="274" t="s">
        <v>285</v>
      </c>
      <c r="G6" s="274"/>
      <c r="H6" s="274"/>
      <c r="I6" s="274"/>
      <c r="J6" s="292"/>
      <c r="K6" s="292"/>
      <c r="M6" s="363" t="s">
        <v>75</v>
      </c>
      <c r="N6" s="364" t="s">
        <v>76</v>
      </c>
    </row>
    <row r="7" spans="2:14" ht="30.75" customHeight="1" x14ac:dyDescent="0.25">
      <c r="B7" s="271" t="s">
        <v>217</v>
      </c>
      <c r="C7" s="272" t="s">
        <v>78</v>
      </c>
      <c r="D7" s="273" t="s">
        <v>218</v>
      </c>
      <c r="E7" s="273"/>
      <c r="F7" s="276" t="s">
        <v>358</v>
      </c>
      <c r="G7" s="276"/>
      <c r="H7" s="277" t="s">
        <v>220</v>
      </c>
      <c r="I7" s="278" t="s">
        <v>78</v>
      </c>
      <c r="J7" s="279"/>
      <c r="K7" s="279"/>
      <c r="M7" s="363" t="s">
        <v>82</v>
      </c>
      <c r="N7" s="364" t="s">
        <v>83</v>
      </c>
    </row>
    <row r="8" spans="2:14" ht="30.75" customHeight="1" x14ac:dyDescent="0.25">
      <c r="B8" s="271" t="s">
        <v>221</v>
      </c>
      <c r="C8" s="276" t="s">
        <v>222</v>
      </c>
      <c r="D8" s="276"/>
      <c r="E8" s="276"/>
      <c r="F8" s="276"/>
      <c r="G8" s="277" t="s">
        <v>223</v>
      </c>
      <c r="H8" s="280">
        <v>7555</v>
      </c>
      <c r="I8" s="280"/>
      <c r="J8" s="281"/>
      <c r="K8" s="281"/>
      <c r="M8" s="363" t="s">
        <v>87</v>
      </c>
      <c r="N8" s="364" t="s">
        <v>42</v>
      </c>
    </row>
    <row r="9" spans="2:14" ht="30.75" customHeight="1" x14ac:dyDescent="0.25">
      <c r="B9" s="271" t="s">
        <v>62</v>
      </c>
      <c r="C9" s="282" t="s">
        <v>82</v>
      </c>
      <c r="D9" s="282"/>
      <c r="E9" s="282"/>
      <c r="F9" s="282"/>
      <c r="G9" s="277" t="s">
        <v>224</v>
      </c>
      <c r="H9" s="283" t="s">
        <v>90</v>
      </c>
      <c r="I9" s="283"/>
      <c r="J9" s="284"/>
      <c r="K9" s="284"/>
      <c r="M9" s="365" t="s">
        <v>91</v>
      </c>
    </row>
    <row r="10" spans="2:14" ht="30.75" customHeight="1" x14ac:dyDescent="0.25">
      <c r="B10" s="271" t="s">
        <v>225</v>
      </c>
      <c r="C10" s="248" t="s">
        <v>226</v>
      </c>
      <c r="D10" s="248"/>
      <c r="E10" s="248"/>
      <c r="F10" s="248"/>
      <c r="G10" s="248"/>
      <c r="H10" s="248"/>
      <c r="I10" s="248"/>
      <c r="J10" s="285"/>
      <c r="K10" s="285"/>
      <c r="M10" s="365"/>
    </row>
    <row r="11" spans="2:14" ht="30.75" customHeight="1" x14ac:dyDescent="0.25">
      <c r="B11" s="271" t="s">
        <v>227</v>
      </c>
      <c r="C11" s="286" t="s">
        <v>228</v>
      </c>
      <c r="D11" s="286"/>
      <c r="E11" s="286"/>
      <c r="F11" s="286"/>
      <c r="G11" s="286"/>
      <c r="H11" s="286"/>
      <c r="I11" s="286"/>
      <c r="J11" s="279"/>
      <c r="K11" s="279"/>
      <c r="M11" s="365"/>
      <c r="N11" s="364" t="s">
        <v>96</v>
      </c>
    </row>
    <row r="12" spans="2:14" ht="30.75" customHeight="1" x14ac:dyDescent="0.25">
      <c r="B12" s="271" t="s">
        <v>229</v>
      </c>
      <c r="C12" s="366" t="s">
        <v>286</v>
      </c>
      <c r="D12" s="366"/>
      <c r="E12" s="366"/>
      <c r="F12" s="366"/>
      <c r="G12" s="277" t="s">
        <v>231</v>
      </c>
      <c r="H12" s="288" t="s">
        <v>100</v>
      </c>
      <c r="I12" s="288"/>
      <c r="J12" s="279"/>
      <c r="K12" s="279"/>
      <c r="M12" s="365" t="s">
        <v>101</v>
      </c>
      <c r="N12" s="364" t="s">
        <v>78</v>
      </c>
    </row>
    <row r="13" spans="2:14" ht="30.75" customHeight="1" x14ac:dyDescent="0.25">
      <c r="B13" s="271" t="s">
        <v>232</v>
      </c>
      <c r="C13" s="289" t="s">
        <v>364</v>
      </c>
      <c r="D13" s="289"/>
      <c r="E13" s="289"/>
      <c r="F13" s="289"/>
      <c r="G13" s="277" t="s">
        <v>234</v>
      </c>
      <c r="H13" s="286" t="s">
        <v>42</v>
      </c>
      <c r="I13" s="286"/>
      <c r="J13" s="279"/>
      <c r="K13" s="279"/>
      <c r="M13" s="365" t="s">
        <v>105</v>
      </c>
    </row>
    <row r="14" spans="2:14" ht="42.75" customHeight="1" x14ac:dyDescent="0.25">
      <c r="B14" s="271" t="s">
        <v>235</v>
      </c>
      <c r="C14" s="290" t="s">
        <v>360</v>
      </c>
      <c r="D14" s="290"/>
      <c r="E14" s="290"/>
      <c r="F14" s="290"/>
      <c r="G14" s="290"/>
      <c r="H14" s="290"/>
      <c r="I14" s="290"/>
      <c r="J14" s="285"/>
      <c r="K14" s="285"/>
      <c r="M14" s="365" t="s">
        <v>108</v>
      </c>
      <c r="N14" s="364"/>
    </row>
    <row r="15" spans="2:14" ht="30.75" customHeight="1" x14ac:dyDescent="0.25">
      <c r="B15" s="271" t="s">
        <v>237</v>
      </c>
      <c r="C15" s="291" t="s">
        <v>238</v>
      </c>
      <c r="D15" s="291"/>
      <c r="E15" s="291"/>
      <c r="F15" s="291"/>
      <c r="G15" s="291"/>
      <c r="H15" s="291"/>
      <c r="I15" s="291"/>
      <c r="J15" s="292"/>
      <c r="K15" s="292"/>
      <c r="M15" s="365" t="s">
        <v>112</v>
      </c>
      <c r="N15" s="364"/>
    </row>
    <row r="16" spans="2:14" ht="30.75" customHeight="1" x14ac:dyDescent="0.25">
      <c r="B16" s="271" t="s">
        <v>239</v>
      </c>
      <c r="C16" s="293" t="s">
        <v>287</v>
      </c>
      <c r="D16" s="293"/>
      <c r="E16" s="293"/>
      <c r="F16" s="293"/>
      <c r="G16" s="293"/>
      <c r="H16" s="293"/>
      <c r="I16" s="293"/>
      <c r="J16" s="294"/>
      <c r="K16" s="294"/>
      <c r="M16" s="365"/>
      <c r="N16" s="364"/>
    </row>
    <row r="17" spans="2:14" ht="30.75" customHeight="1" x14ac:dyDescent="0.25">
      <c r="B17" s="271" t="s">
        <v>241</v>
      </c>
      <c r="C17" s="286" t="s">
        <v>361</v>
      </c>
      <c r="D17" s="286"/>
      <c r="E17" s="286"/>
      <c r="F17" s="286"/>
      <c r="G17" s="286"/>
      <c r="H17" s="286"/>
      <c r="I17" s="286"/>
      <c r="J17" s="295"/>
      <c r="K17" s="295"/>
      <c r="M17" s="365" t="s">
        <v>100</v>
      </c>
      <c r="N17" s="364"/>
    </row>
    <row r="18" spans="2:14" ht="18" customHeight="1" x14ac:dyDescent="0.25">
      <c r="B18" s="296" t="s">
        <v>243</v>
      </c>
      <c r="C18" s="297" t="s">
        <v>244</v>
      </c>
      <c r="D18" s="297"/>
      <c r="E18" s="297"/>
      <c r="F18" s="298" t="s">
        <v>245</v>
      </c>
      <c r="G18" s="298"/>
      <c r="H18" s="298"/>
      <c r="I18" s="298"/>
      <c r="J18" s="299"/>
      <c r="K18" s="299"/>
      <c r="M18" s="365" t="s">
        <v>122</v>
      </c>
      <c r="N18" s="364"/>
    </row>
    <row r="19" spans="2:14" ht="39.75" customHeight="1" x14ac:dyDescent="0.25">
      <c r="B19" s="296"/>
      <c r="C19" s="341" t="s">
        <v>288</v>
      </c>
      <c r="D19" s="341"/>
      <c r="E19" s="341"/>
      <c r="F19" s="293" t="s">
        <v>289</v>
      </c>
      <c r="G19" s="293"/>
      <c r="H19" s="293"/>
      <c r="I19" s="293"/>
      <c r="J19" s="294"/>
      <c r="K19" s="294"/>
      <c r="M19" s="365" t="s">
        <v>126</v>
      </c>
      <c r="N19" s="364"/>
    </row>
    <row r="20" spans="2:14" ht="39.75" customHeight="1" x14ac:dyDescent="0.25">
      <c r="B20" s="271" t="s">
        <v>248</v>
      </c>
      <c r="C20" s="300" t="s">
        <v>362</v>
      </c>
      <c r="D20" s="300"/>
      <c r="E20" s="300"/>
      <c r="F20" s="288" t="s">
        <v>363</v>
      </c>
      <c r="G20" s="288"/>
      <c r="H20" s="288"/>
      <c r="I20" s="288"/>
      <c r="J20" s="279"/>
      <c r="K20" s="279"/>
      <c r="M20" s="365"/>
      <c r="N20" s="364"/>
    </row>
    <row r="21" spans="2:14" ht="80.25" customHeight="1" x14ac:dyDescent="0.25">
      <c r="B21" s="271" t="s">
        <v>251</v>
      </c>
      <c r="C21" s="367" t="s">
        <v>356</v>
      </c>
      <c r="D21" s="367"/>
      <c r="E21" s="367"/>
      <c r="F21" s="274" t="s">
        <v>290</v>
      </c>
      <c r="G21" s="274"/>
      <c r="H21" s="274"/>
      <c r="I21" s="274"/>
      <c r="J21" s="292"/>
      <c r="K21" s="292"/>
      <c r="M21" s="368"/>
      <c r="N21" s="364"/>
    </row>
    <row r="22" spans="2:14" ht="23.25" customHeight="1" x14ac:dyDescent="0.25">
      <c r="B22" s="271" t="s">
        <v>254</v>
      </c>
      <c r="C22" s="301">
        <v>45292</v>
      </c>
      <c r="D22" s="301"/>
      <c r="E22" s="301"/>
      <c r="F22" s="277" t="s">
        <v>255</v>
      </c>
      <c r="G22" s="302">
        <v>1</v>
      </c>
      <c r="H22" s="277" t="s">
        <v>256</v>
      </c>
      <c r="I22" s="369">
        <v>4</v>
      </c>
      <c r="J22" s="370"/>
      <c r="K22" s="370"/>
      <c r="M22" s="368"/>
    </row>
    <row r="23" spans="2:14" ht="27" customHeight="1" x14ac:dyDescent="0.25">
      <c r="B23" s="271" t="s">
        <v>257</v>
      </c>
      <c r="C23" s="301">
        <v>45443</v>
      </c>
      <c r="D23" s="301"/>
      <c r="E23" s="301"/>
      <c r="F23" s="277" t="s">
        <v>258</v>
      </c>
      <c r="G23" s="305">
        <v>1</v>
      </c>
      <c r="H23" s="305"/>
      <c r="I23" s="305"/>
      <c r="J23" s="371"/>
      <c r="K23" s="371"/>
      <c r="M23" s="368"/>
    </row>
    <row r="24" spans="2:14" ht="30.75" customHeight="1" x14ac:dyDescent="0.25">
      <c r="B24" s="307" t="s">
        <v>259</v>
      </c>
      <c r="C24" s="308" t="s">
        <v>112</v>
      </c>
      <c r="D24" s="308"/>
      <c r="E24" s="308"/>
      <c r="F24" s="372" t="s">
        <v>260</v>
      </c>
      <c r="G24" s="293" t="s">
        <v>261</v>
      </c>
      <c r="H24" s="293"/>
      <c r="I24" s="293"/>
      <c r="J24" s="299"/>
      <c r="K24" s="299"/>
      <c r="M24" s="368"/>
    </row>
    <row r="25" spans="2:14" ht="22.5" customHeight="1" x14ac:dyDescent="0.25">
      <c r="B25" s="310" t="s">
        <v>262</v>
      </c>
      <c r="C25" s="310"/>
      <c r="D25" s="310"/>
      <c r="E25" s="310"/>
      <c r="F25" s="310"/>
      <c r="G25" s="310"/>
      <c r="H25" s="310"/>
      <c r="I25" s="310"/>
      <c r="J25" s="269"/>
      <c r="K25" s="269"/>
      <c r="M25" s="368"/>
    </row>
    <row r="26" spans="2:14" ht="43.5" customHeight="1" x14ac:dyDescent="0.25">
      <c r="B26" s="311" t="s">
        <v>142</v>
      </c>
      <c r="C26" s="312" t="s">
        <v>263</v>
      </c>
      <c r="D26" s="312" t="s">
        <v>264</v>
      </c>
      <c r="E26" s="313" t="s">
        <v>265</v>
      </c>
      <c r="F26" s="312" t="s">
        <v>266</v>
      </c>
      <c r="G26" s="312" t="s">
        <v>267</v>
      </c>
      <c r="H26" s="313" t="s">
        <v>268</v>
      </c>
      <c r="I26" s="314" t="s">
        <v>269</v>
      </c>
      <c r="J26" s="294"/>
      <c r="K26" s="294"/>
      <c r="M26" s="368"/>
    </row>
    <row r="27" spans="2:14" ht="19.5" customHeight="1" x14ac:dyDescent="0.25">
      <c r="B27" s="315" t="s">
        <v>151</v>
      </c>
      <c r="C27" s="316">
        <v>0.1618</v>
      </c>
      <c r="D27" s="373">
        <v>0.1618</v>
      </c>
      <c r="E27" s="121">
        <f t="shared" ref="E27:E38" si="0">IF(OR(C27=0,C27=""),0,D27/C27)</f>
        <v>1</v>
      </c>
      <c r="F27" s="374">
        <f>SUM(C27:C38)</f>
        <v>1.0001</v>
      </c>
      <c r="G27" s="375">
        <f>SUM(D27:D38)</f>
        <v>1.0001</v>
      </c>
      <c r="H27" s="320">
        <f>IF(D27="","",(D27*100%)/$G$23)</f>
        <v>0.1618</v>
      </c>
      <c r="I27" s="321">
        <f>G27+I22</f>
        <v>5.0000999999999998</v>
      </c>
      <c r="J27" s="376"/>
      <c r="K27" s="323"/>
      <c r="M27" s="368"/>
    </row>
    <row r="28" spans="2:14" ht="19.5" customHeight="1" x14ac:dyDescent="0.25">
      <c r="B28" s="315" t="s">
        <v>152</v>
      </c>
      <c r="C28" s="316">
        <v>0.1618</v>
      </c>
      <c r="D28" s="317">
        <v>0.1618</v>
      </c>
      <c r="E28" s="121">
        <f t="shared" si="0"/>
        <v>1</v>
      </c>
      <c r="F28" s="374"/>
      <c r="G28" s="375"/>
      <c r="H28" s="320">
        <f t="shared" ref="H28:H30" si="1">IF(D28="","",(D28*100%)/$G$23+H27)</f>
        <v>0.3236</v>
      </c>
      <c r="I28" s="321"/>
      <c r="J28" s="376"/>
      <c r="K28" s="323"/>
      <c r="M28" s="368"/>
    </row>
    <row r="29" spans="2:14" ht="19.5" customHeight="1" x14ac:dyDescent="0.25">
      <c r="B29" s="315" t="s">
        <v>153</v>
      </c>
      <c r="C29" s="316">
        <v>0.1618</v>
      </c>
      <c r="D29" s="317">
        <v>0.1618</v>
      </c>
      <c r="E29" s="121">
        <f t="shared" si="0"/>
        <v>1</v>
      </c>
      <c r="F29" s="374"/>
      <c r="G29" s="375"/>
      <c r="H29" s="320">
        <f t="shared" si="1"/>
        <v>0.4854</v>
      </c>
      <c r="I29" s="321"/>
      <c r="J29" s="376"/>
      <c r="K29" s="323"/>
      <c r="M29" s="368"/>
    </row>
    <row r="30" spans="2:14" ht="19.5" customHeight="1" x14ac:dyDescent="0.25">
      <c r="B30" s="315" t="s">
        <v>154</v>
      </c>
      <c r="C30" s="316">
        <v>0.1618</v>
      </c>
      <c r="D30" s="317">
        <v>0.1618</v>
      </c>
      <c r="E30" s="121">
        <f t="shared" si="0"/>
        <v>1</v>
      </c>
      <c r="F30" s="374"/>
      <c r="G30" s="375"/>
      <c r="H30" s="320">
        <f t="shared" si="1"/>
        <v>0.6472</v>
      </c>
      <c r="I30" s="321"/>
      <c r="J30" s="376"/>
      <c r="K30" s="323"/>
    </row>
    <row r="31" spans="2:14" ht="19.5" customHeight="1" x14ac:dyDescent="0.25">
      <c r="B31" s="315" t="s">
        <v>155</v>
      </c>
      <c r="C31" s="316">
        <v>0.35289999999999999</v>
      </c>
      <c r="D31" s="317">
        <v>0.35289999999999999</v>
      </c>
      <c r="E31" s="121">
        <f t="shared" si="0"/>
        <v>1</v>
      </c>
      <c r="F31" s="374"/>
      <c r="G31" s="375"/>
      <c r="H31" s="320">
        <f>IF(0.3528="","",(0.3528*100%)/$G$23+H30)</f>
        <v>1</v>
      </c>
      <c r="I31" s="321"/>
      <c r="J31" s="376"/>
      <c r="K31" s="323"/>
    </row>
    <row r="32" spans="2:14" ht="19.5" customHeight="1" x14ac:dyDescent="0.25">
      <c r="B32" s="315" t="s">
        <v>156</v>
      </c>
      <c r="C32" s="316">
        <v>0</v>
      </c>
      <c r="D32" s="317">
        <v>0</v>
      </c>
      <c r="E32" s="121">
        <f t="shared" si="0"/>
        <v>0</v>
      </c>
      <c r="F32" s="374"/>
      <c r="G32" s="375"/>
      <c r="H32" s="324">
        <f>IF(D32="","",(D32*100%)/$G$23)</f>
        <v>0</v>
      </c>
      <c r="I32" s="321"/>
      <c r="J32" s="323"/>
      <c r="K32" s="323"/>
    </row>
    <row r="33" spans="2:11" ht="19.5" customHeight="1" x14ac:dyDescent="0.25">
      <c r="B33" s="315" t="s">
        <v>157</v>
      </c>
      <c r="C33" s="316">
        <v>0</v>
      </c>
      <c r="D33" s="317">
        <v>0</v>
      </c>
      <c r="E33" s="121">
        <f t="shared" si="0"/>
        <v>0</v>
      </c>
      <c r="F33" s="374"/>
      <c r="G33" s="375"/>
      <c r="H33" s="324">
        <f t="shared" ref="H33:H38" si="2">IF(D33="","",(D33*100%)/$G$23)</f>
        <v>0</v>
      </c>
      <c r="I33" s="321"/>
      <c r="J33" s="323"/>
      <c r="K33" s="323"/>
    </row>
    <row r="34" spans="2:11" ht="19.5" customHeight="1" x14ac:dyDescent="0.25">
      <c r="B34" s="315" t="s">
        <v>158</v>
      </c>
      <c r="C34" s="316">
        <v>0</v>
      </c>
      <c r="D34" s="317">
        <v>0</v>
      </c>
      <c r="E34" s="121">
        <f t="shared" si="0"/>
        <v>0</v>
      </c>
      <c r="F34" s="374"/>
      <c r="G34" s="375"/>
      <c r="H34" s="324">
        <f t="shared" si="2"/>
        <v>0</v>
      </c>
      <c r="I34" s="321"/>
      <c r="J34" s="323"/>
      <c r="K34" s="323"/>
    </row>
    <row r="35" spans="2:11" ht="19.5" customHeight="1" x14ac:dyDescent="0.25">
      <c r="B35" s="315" t="s">
        <v>159</v>
      </c>
      <c r="C35" s="316">
        <v>0</v>
      </c>
      <c r="D35" s="377">
        <v>0</v>
      </c>
      <c r="E35" s="121">
        <f t="shared" si="0"/>
        <v>0</v>
      </c>
      <c r="F35" s="374"/>
      <c r="G35" s="375"/>
      <c r="H35" s="324">
        <f t="shared" si="2"/>
        <v>0</v>
      </c>
      <c r="I35" s="321"/>
      <c r="J35" s="323"/>
      <c r="K35" s="323"/>
    </row>
    <row r="36" spans="2:11" ht="19.5" customHeight="1" x14ac:dyDescent="0.25">
      <c r="B36" s="315" t="s">
        <v>160</v>
      </c>
      <c r="C36" s="316">
        <v>0</v>
      </c>
      <c r="D36" s="377">
        <v>0</v>
      </c>
      <c r="E36" s="121">
        <f t="shared" si="0"/>
        <v>0</v>
      </c>
      <c r="F36" s="374"/>
      <c r="G36" s="375"/>
      <c r="H36" s="324">
        <f t="shared" si="2"/>
        <v>0</v>
      </c>
      <c r="I36" s="321"/>
      <c r="J36" s="323"/>
      <c r="K36" s="323"/>
    </row>
    <row r="37" spans="2:11" ht="19.5" customHeight="1" x14ac:dyDescent="0.25">
      <c r="B37" s="315" t="s">
        <v>161</v>
      </c>
      <c r="C37" s="316">
        <v>0</v>
      </c>
      <c r="D37" s="317">
        <v>0</v>
      </c>
      <c r="E37" s="121">
        <f t="shared" si="0"/>
        <v>0</v>
      </c>
      <c r="F37" s="374"/>
      <c r="G37" s="375"/>
      <c r="H37" s="324">
        <f t="shared" si="2"/>
        <v>0</v>
      </c>
      <c r="I37" s="321"/>
      <c r="J37" s="323"/>
      <c r="K37" s="323"/>
    </row>
    <row r="38" spans="2:11" ht="19.5" customHeight="1" x14ac:dyDescent="0.25">
      <c r="B38" s="315" t="s">
        <v>162</v>
      </c>
      <c r="C38" s="316">
        <v>0</v>
      </c>
      <c r="D38" s="317">
        <v>0</v>
      </c>
      <c r="E38" s="121">
        <f t="shared" si="0"/>
        <v>0</v>
      </c>
      <c r="F38" s="374"/>
      <c r="G38" s="375"/>
      <c r="H38" s="324">
        <f t="shared" si="2"/>
        <v>0</v>
      </c>
      <c r="I38" s="321"/>
      <c r="J38" s="323"/>
      <c r="K38" s="323"/>
    </row>
    <row r="39" spans="2:11" ht="93.75" customHeight="1" x14ac:dyDescent="0.25">
      <c r="B39" s="325" t="s">
        <v>270</v>
      </c>
      <c r="C39" s="274" t="s">
        <v>378</v>
      </c>
      <c r="D39" s="274"/>
      <c r="E39" s="274"/>
      <c r="F39" s="274"/>
      <c r="G39" s="274"/>
      <c r="H39" s="274"/>
      <c r="I39" s="274"/>
      <c r="J39" s="264"/>
      <c r="K39" s="378"/>
    </row>
    <row r="40" spans="2:11" ht="37.35" customHeight="1" x14ac:dyDescent="0.25">
      <c r="B40" s="327"/>
      <c r="C40" s="327"/>
      <c r="D40" s="327"/>
      <c r="E40" s="327"/>
      <c r="F40" s="327"/>
      <c r="G40" s="327"/>
      <c r="H40" s="327"/>
      <c r="I40" s="327"/>
      <c r="J40" s="264"/>
      <c r="K40" s="269"/>
    </row>
    <row r="41" spans="2:11" ht="37.35" customHeight="1" x14ac:dyDescent="0.25">
      <c r="B41" s="327"/>
      <c r="C41" s="327"/>
      <c r="D41" s="327"/>
      <c r="E41" s="327"/>
      <c r="F41" s="327"/>
      <c r="G41" s="327"/>
      <c r="H41" s="327"/>
      <c r="I41" s="327"/>
      <c r="J41" s="264"/>
      <c r="K41" s="328"/>
    </row>
    <row r="42" spans="2:11" ht="37.35" customHeight="1" x14ac:dyDescent="0.25">
      <c r="B42" s="327"/>
      <c r="C42" s="327"/>
      <c r="D42" s="327"/>
      <c r="E42" s="327"/>
      <c r="F42" s="327"/>
      <c r="G42" s="327"/>
      <c r="H42" s="327"/>
      <c r="I42" s="327"/>
      <c r="J42" s="264"/>
      <c r="K42" s="328"/>
    </row>
    <row r="43" spans="2:11" ht="37.35" customHeight="1" x14ac:dyDescent="0.25">
      <c r="B43" s="327"/>
      <c r="C43" s="327"/>
      <c r="D43" s="327"/>
      <c r="E43" s="327"/>
      <c r="F43" s="327"/>
      <c r="G43" s="327"/>
      <c r="H43" s="327"/>
      <c r="I43" s="327"/>
      <c r="J43" s="264"/>
      <c r="K43" s="328"/>
    </row>
    <row r="44" spans="2:11" ht="37.35" customHeight="1" x14ac:dyDescent="0.25">
      <c r="B44" s="327"/>
      <c r="C44" s="327"/>
      <c r="D44" s="327"/>
      <c r="E44" s="327"/>
      <c r="F44" s="327"/>
      <c r="G44" s="327"/>
      <c r="H44" s="327"/>
      <c r="I44" s="327"/>
      <c r="J44" s="264"/>
      <c r="K44" s="267"/>
    </row>
    <row r="45" spans="2:11" ht="70.5" customHeight="1" x14ac:dyDescent="0.25">
      <c r="B45" s="271" t="s">
        <v>271</v>
      </c>
      <c r="C45" s="329" t="s">
        <v>375</v>
      </c>
      <c r="D45" s="329"/>
      <c r="E45" s="329"/>
      <c r="F45" s="329"/>
      <c r="G45" s="329"/>
      <c r="H45" s="329"/>
      <c r="I45" s="329"/>
      <c r="J45" s="264"/>
      <c r="K45" s="330"/>
    </row>
    <row r="46" spans="2:11" ht="38.25" customHeight="1" x14ac:dyDescent="0.25">
      <c r="B46" s="271" t="s">
        <v>272</v>
      </c>
      <c r="C46" s="329" t="s">
        <v>273</v>
      </c>
      <c r="D46" s="329"/>
      <c r="E46" s="329"/>
      <c r="F46" s="329"/>
      <c r="G46" s="329"/>
      <c r="H46" s="329"/>
      <c r="I46" s="329"/>
      <c r="J46" s="264"/>
      <c r="K46" s="334"/>
    </row>
    <row r="47" spans="2:11" ht="66" customHeight="1" x14ac:dyDescent="0.25">
      <c r="B47" s="325" t="s">
        <v>274</v>
      </c>
      <c r="C47" s="274" t="s">
        <v>366</v>
      </c>
      <c r="D47" s="274"/>
      <c r="E47" s="274"/>
      <c r="F47" s="274"/>
      <c r="G47" s="274"/>
      <c r="H47" s="274"/>
      <c r="I47" s="274"/>
      <c r="J47" s="264"/>
      <c r="K47" s="334"/>
    </row>
    <row r="48" spans="2:11" ht="22.5" customHeight="1" x14ac:dyDescent="0.25">
      <c r="B48" s="310" t="s">
        <v>275</v>
      </c>
      <c r="C48" s="310"/>
      <c r="D48" s="310"/>
      <c r="E48" s="310"/>
      <c r="F48" s="310"/>
      <c r="G48" s="310"/>
      <c r="H48" s="310"/>
      <c r="I48" s="310"/>
      <c r="J48" s="264"/>
      <c r="K48" s="334"/>
    </row>
    <row r="49" spans="2:11" ht="22.5" customHeight="1" x14ac:dyDescent="0.25">
      <c r="B49" s="296" t="s">
        <v>276</v>
      </c>
      <c r="C49" s="312" t="s">
        <v>277</v>
      </c>
      <c r="D49" s="273" t="s">
        <v>278</v>
      </c>
      <c r="E49" s="273"/>
      <c r="F49" s="273"/>
      <c r="G49" s="338" t="s">
        <v>279</v>
      </c>
      <c r="H49" s="338"/>
      <c r="I49" s="338"/>
      <c r="J49" s="339"/>
      <c r="K49" s="339"/>
    </row>
    <row r="50" spans="2:11" ht="30.75" customHeight="1" x14ac:dyDescent="0.25">
      <c r="B50" s="296"/>
      <c r="C50" s="340" t="s">
        <v>280</v>
      </c>
      <c r="D50" s="341" t="s">
        <v>280</v>
      </c>
      <c r="E50" s="341"/>
      <c r="F50" s="341"/>
      <c r="G50" s="293" t="s">
        <v>280</v>
      </c>
      <c r="H50" s="293"/>
      <c r="I50" s="293"/>
      <c r="J50" s="339"/>
      <c r="K50" s="339"/>
    </row>
    <row r="51" spans="2:11" ht="32.25" customHeight="1" x14ac:dyDescent="0.25">
      <c r="B51" s="342" t="s">
        <v>281</v>
      </c>
      <c r="C51" s="343" t="s">
        <v>370</v>
      </c>
      <c r="D51" s="343"/>
      <c r="E51" s="343"/>
      <c r="F51" s="343"/>
      <c r="G51" s="343"/>
      <c r="H51" s="343"/>
      <c r="I51" s="343"/>
      <c r="J51" s="344"/>
      <c r="K51" s="345"/>
    </row>
    <row r="52" spans="2:11" ht="28.5" customHeight="1" x14ac:dyDescent="0.25">
      <c r="B52" s="346" t="s">
        <v>282</v>
      </c>
      <c r="C52" s="343" t="s">
        <v>371</v>
      </c>
      <c r="D52" s="343"/>
      <c r="E52" s="343"/>
      <c r="F52" s="343"/>
      <c r="G52" s="343"/>
      <c r="H52" s="343"/>
      <c r="I52" s="343"/>
      <c r="J52" s="344"/>
      <c r="K52" s="345"/>
    </row>
    <row r="53" spans="2:11" ht="30" customHeight="1" x14ac:dyDescent="0.25">
      <c r="B53" s="325" t="s">
        <v>283</v>
      </c>
      <c r="C53" s="347" t="s">
        <v>372</v>
      </c>
      <c r="D53" s="347"/>
      <c r="E53" s="347"/>
      <c r="F53" s="347"/>
      <c r="G53" s="347"/>
      <c r="H53" s="347"/>
      <c r="I53" s="347"/>
      <c r="J53" s="344"/>
      <c r="K53" s="345"/>
    </row>
    <row r="54" spans="2:11" ht="31.5" customHeight="1" x14ac:dyDescent="0.25">
      <c r="B54" s="348" t="s">
        <v>284</v>
      </c>
      <c r="C54" s="349" t="s">
        <v>280</v>
      </c>
      <c r="D54" s="349"/>
      <c r="E54" s="349"/>
      <c r="F54" s="349"/>
      <c r="G54" s="349"/>
      <c r="H54" s="349"/>
      <c r="I54" s="349"/>
      <c r="J54" s="350" t="s">
        <v>280</v>
      </c>
      <c r="K54" s="351"/>
    </row>
    <row r="55" spans="2:11" x14ac:dyDescent="0.25">
      <c r="B55" s="352"/>
      <c r="C55" s="353"/>
      <c r="D55" s="353"/>
      <c r="E55" s="379"/>
      <c r="F55" s="379"/>
      <c r="G55" s="355"/>
      <c r="H55" s="356"/>
      <c r="I55" s="353"/>
      <c r="J55" s="357"/>
      <c r="K55" s="357"/>
    </row>
    <row r="56" spans="2:11" x14ac:dyDescent="0.25">
      <c r="B56" s="352"/>
      <c r="C56" s="353"/>
      <c r="D56" s="353"/>
      <c r="E56" s="379"/>
      <c r="F56" s="379"/>
      <c r="G56" s="355"/>
      <c r="H56" s="356"/>
      <c r="I56" s="353"/>
      <c r="J56" s="357"/>
      <c r="K56" s="357"/>
    </row>
    <row r="57" spans="2:11" x14ac:dyDescent="0.25">
      <c r="B57" s="352"/>
      <c r="C57" s="353"/>
      <c r="D57" s="353"/>
      <c r="E57" s="379"/>
      <c r="F57" s="379"/>
      <c r="G57" s="355"/>
      <c r="H57" s="356"/>
      <c r="I57" s="353"/>
      <c r="J57" s="357"/>
      <c r="K57" s="357"/>
    </row>
    <row r="58" spans="2:11" x14ac:dyDescent="0.25">
      <c r="B58" s="352"/>
      <c r="C58" s="353"/>
      <c r="D58" s="353"/>
      <c r="E58" s="379"/>
      <c r="F58" s="379"/>
      <c r="G58" s="355"/>
      <c r="H58" s="356"/>
      <c r="I58" s="353"/>
      <c r="J58" s="357"/>
      <c r="K58" s="357"/>
    </row>
    <row r="59" spans="2:11" hidden="1" x14ac:dyDescent="0.25">
      <c r="B59" s="352"/>
      <c r="C59" s="353"/>
      <c r="D59" s="353"/>
      <c r="E59" s="379"/>
      <c r="F59" s="379"/>
      <c r="G59" s="355"/>
      <c r="H59" s="356"/>
      <c r="I59" s="353"/>
      <c r="J59" s="357"/>
      <c r="K59" s="357"/>
    </row>
    <row r="60" spans="2:11" ht="25.5" hidden="1" customHeight="1" x14ac:dyDescent="0.25">
      <c r="B60" s="352"/>
      <c r="C60" s="353"/>
      <c r="D60" s="353"/>
      <c r="E60" s="379"/>
      <c r="F60" s="379"/>
      <c r="G60" s="355"/>
      <c r="H60" s="356"/>
      <c r="I60" s="353"/>
      <c r="J60" s="357"/>
      <c r="K60" s="357"/>
    </row>
  </sheetData>
  <sheetProtection algorithmName="SHA-512" hashValue="YqUCIeHsJhZf7yZGu4oveAh4zxic84Zmke6o74EL+flaIGzyhGBJE+yS3ZDyoLuVYxv4lpw0qTiY5qJF+saHlw==" saltValue="oU5fM46IlSH5kDFbtelsQA=="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zoomScale="80" zoomScaleNormal="80" workbookViewId="0">
      <selection activeCell="J41" sqref="J41"/>
    </sheetView>
  </sheetViews>
  <sheetFormatPr baseColWidth="10" defaultColWidth="0" defaultRowHeight="15" zeroHeight="1" x14ac:dyDescent="0.25"/>
  <cols>
    <col min="1" max="1" width="1" style="258" customWidth="1"/>
    <col min="2" max="2" width="25.42578125" style="358" customWidth="1"/>
    <col min="3" max="3" width="14.42578125" style="258" customWidth="1"/>
    <col min="4" max="4" width="20.140625" style="258" customWidth="1"/>
    <col min="5" max="5" width="16.42578125" style="258" customWidth="1"/>
    <col min="6" max="6" width="25" style="258" customWidth="1"/>
    <col min="7" max="7" width="22" style="359" customWidth="1"/>
    <col min="8" max="8" width="20.42578125" style="258" customWidth="1"/>
    <col min="9" max="10" width="22.42578125" style="258" customWidth="1"/>
    <col min="11" max="11" width="30.42578125" style="258" customWidth="1"/>
    <col min="12" max="24" width="9.140625" style="263" hidden="1" customWidth="1"/>
    <col min="25" max="1024" width="9.140625" style="258" hidden="1" customWidth="1"/>
    <col min="1025" max="16384" width="9.140625" style="264" hidden="1"/>
  </cols>
  <sheetData>
    <row r="1" spans="2:14" ht="37.5" customHeight="1" x14ac:dyDescent="0.25">
      <c r="B1" s="259"/>
      <c r="C1" s="260" t="s">
        <v>1</v>
      </c>
      <c r="D1" s="260"/>
      <c r="E1" s="260"/>
      <c r="F1" s="260"/>
      <c r="G1" s="260"/>
      <c r="H1" s="260"/>
      <c r="I1" s="261"/>
      <c r="J1" s="262"/>
      <c r="K1" s="262"/>
      <c r="M1" s="363" t="s">
        <v>61</v>
      </c>
    </row>
    <row r="2" spans="2:14" ht="37.5" customHeight="1" x14ac:dyDescent="0.25">
      <c r="B2" s="259"/>
      <c r="C2" s="265" t="s">
        <v>210</v>
      </c>
      <c r="D2" s="265"/>
      <c r="E2" s="265"/>
      <c r="F2" s="265"/>
      <c r="G2" s="265"/>
      <c r="H2" s="265"/>
      <c r="I2" s="261"/>
      <c r="J2" s="262"/>
      <c r="K2" s="262"/>
      <c r="M2" s="363" t="s">
        <v>62</v>
      </c>
    </row>
    <row r="3" spans="2:14" ht="37.5" customHeight="1" x14ac:dyDescent="0.25">
      <c r="B3" s="259"/>
      <c r="C3" s="265" t="s">
        <v>211</v>
      </c>
      <c r="D3" s="265"/>
      <c r="E3" s="265"/>
      <c r="F3" s="265" t="s">
        <v>212</v>
      </c>
      <c r="G3" s="265"/>
      <c r="H3" s="265"/>
      <c r="I3" s="261"/>
      <c r="J3" s="262"/>
      <c r="K3" s="262"/>
      <c r="M3" s="363"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270" t="s">
        <v>71</v>
      </c>
    </row>
    <row r="6" spans="2:14" ht="30.75" customHeight="1" x14ac:dyDescent="0.25">
      <c r="B6" s="271" t="s">
        <v>214</v>
      </c>
      <c r="C6" s="272">
        <v>3</v>
      </c>
      <c r="D6" s="273" t="s">
        <v>215</v>
      </c>
      <c r="E6" s="273"/>
      <c r="F6" s="274" t="s">
        <v>291</v>
      </c>
      <c r="G6" s="274"/>
      <c r="H6" s="274"/>
      <c r="I6" s="274"/>
      <c r="J6" s="275"/>
      <c r="K6" s="275"/>
      <c r="M6" s="363" t="s">
        <v>75</v>
      </c>
      <c r="N6" s="270" t="s">
        <v>76</v>
      </c>
    </row>
    <row r="7" spans="2:14" ht="30.75" customHeight="1" x14ac:dyDescent="0.25">
      <c r="B7" s="271" t="s">
        <v>217</v>
      </c>
      <c r="C7" s="272" t="s">
        <v>78</v>
      </c>
      <c r="D7" s="273" t="s">
        <v>218</v>
      </c>
      <c r="E7" s="273"/>
      <c r="F7" s="276" t="s">
        <v>219</v>
      </c>
      <c r="G7" s="276"/>
      <c r="H7" s="277" t="s">
        <v>220</v>
      </c>
      <c r="I7" s="278" t="s">
        <v>78</v>
      </c>
      <c r="J7" s="279"/>
      <c r="K7" s="279"/>
      <c r="M7" s="363" t="s">
        <v>82</v>
      </c>
      <c r="N7" s="270" t="s">
        <v>83</v>
      </c>
    </row>
    <row r="8" spans="2:14" ht="30.75" customHeight="1" x14ac:dyDescent="0.25">
      <c r="B8" s="271" t="s">
        <v>221</v>
      </c>
      <c r="C8" s="276" t="s">
        <v>222</v>
      </c>
      <c r="D8" s="276"/>
      <c r="E8" s="276"/>
      <c r="F8" s="276"/>
      <c r="G8" s="277" t="s">
        <v>223</v>
      </c>
      <c r="H8" s="280">
        <v>7555</v>
      </c>
      <c r="I8" s="280"/>
      <c r="J8" s="281"/>
      <c r="K8" s="281"/>
      <c r="M8" s="363" t="s">
        <v>87</v>
      </c>
      <c r="N8" s="270" t="s">
        <v>42</v>
      </c>
    </row>
    <row r="9" spans="2:14" ht="30.75" customHeight="1" x14ac:dyDescent="0.25">
      <c r="B9" s="271" t="s">
        <v>62</v>
      </c>
      <c r="C9" s="282" t="s">
        <v>82</v>
      </c>
      <c r="D9" s="282"/>
      <c r="E9" s="282"/>
      <c r="F9" s="282"/>
      <c r="G9" s="277" t="s">
        <v>224</v>
      </c>
      <c r="H9" s="283" t="s">
        <v>90</v>
      </c>
      <c r="I9" s="283"/>
      <c r="J9" s="284"/>
      <c r="K9" s="284"/>
      <c r="M9" s="365" t="s">
        <v>91</v>
      </c>
    </row>
    <row r="10" spans="2:14" ht="30.75" customHeight="1" x14ac:dyDescent="0.25">
      <c r="B10" s="271" t="s">
        <v>225</v>
      </c>
      <c r="C10" s="248" t="s">
        <v>226</v>
      </c>
      <c r="D10" s="248"/>
      <c r="E10" s="248"/>
      <c r="F10" s="248"/>
      <c r="G10" s="248"/>
      <c r="H10" s="248"/>
      <c r="I10" s="248"/>
      <c r="J10" s="285"/>
      <c r="K10" s="285"/>
      <c r="M10" s="365"/>
    </row>
    <row r="11" spans="2:14" ht="30.75" customHeight="1" x14ac:dyDescent="0.25">
      <c r="B11" s="271" t="s">
        <v>227</v>
      </c>
      <c r="C11" s="286" t="s">
        <v>228</v>
      </c>
      <c r="D11" s="286"/>
      <c r="E11" s="286"/>
      <c r="F11" s="286"/>
      <c r="G11" s="286"/>
      <c r="H11" s="286"/>
      <c r="I11" s="286"/>
      <c r="J11" s="279"/>
      <c r="K11" s="279"/>
      <c r="M11" s="365"/>
      <c r="N11" s="270" t="s">
        <v>96</v>
      </c>
    </row>
    <row r="12" spans="2:14" ht="30.75" customHeight="1" x14ac:dyDescent="0.25">
      <c r="B12" s="271" t="s">
        <v>229</v>
      </c>
      <c r="C12" s="366" t="s">
        <v>292</v>
      </c>
      <c r="D12" s="366"/>
      <c r="E12" s="366"/>
      <c r="F12" s="366"/>
      <c r="G12" s="277" t="s">
        <v>231</v>
      </c>
      <c r="H12" s="288" t="s">
        <v>100</v>
      </c>
      <c r="I12" s="288"/>
      <c r="J12" s="279"/>
      <c r="K12" s="279"/>
      <c r="M12" s="365" t="s">
        <v>101</v>
      </c>
      <c r="N12" s="270" t="s">
        <v>78</v>
      </c>
    </row>
    <row r="13" spans="2:14" ht="30.75" customHeight="1" x14ac:dyDescent="0.25">
      <c r="B13" s="271" t="s">
        <v>232</v>
      </c>
      <c r="C13" s="289" t="s">
        <v>233</v>
      </c>
      <c r="D13" s="289"/>
      <c r="E13" s="289"/>
      <c r="F13" s="289"/>
      <c r="G13" s="277" t="s">
        <v>234</v>
      </c>
      <c r="H13" s="286" t="s">
        <v>42</v>
      </c>
      <c r="I13" s="286"/>
      <c r="J13" s="279"/>
      <c r="K13" s="279"/>
      <c r="M13" s="365" t="s">
        <v>105</v>
      </c>
    </row>
    <row r="14" spans="2:14" ht="36.75" customHeight="1" x14ac:dyDescent="0.25">
      <c r="B14" s="271" t="s">
        <v>235</v>
      </c>
      <c r="C14" s="291" t="s">
        <v>293</v>
      </c>
      <c r="D14" s="291"/>
      <c r="E14" s="291"/>
      <c r="F14" s="291"/>
      <c r="G14" s="291"/>
      <c r="H14" s="291"/>
      <c r="I14" s="291"/>
      <c r="J14" s="285"/>
      <c r="K14" s="285"/>
      <c r="M14" s="365" t="s">
        <v>108</v>
      </c>
      <c r="N14" s="270"/>
    </row>
    <row r="15" spans="2:14" ht="30.75" customHeight="1" x14ac:dyDescent="0.25">
      <c r="B15" s="271" t="s">
        <v>237</v>
      </c>
      <c r="C15" s="291" t="s">
        <v>294</v>
      </c>
      <c r="D15" s="291"/>
      <c r="E15" s="291"/>
      <c r="F15" s="291"/>
      <c r="G15" s="291"/>
      <c r="H15" s="291"/>
      <c r="I15" s="291"/>
      <c r="J15" s="292"/>
      <c r="K15" s="292"/>
      <c r="M15" s="365" t="s">
        <v>112</v>
      </c>
      <c r="N15" s="270"/>
    </row>
    <row r="16" spans="2:14" ht="30.75" customHeight="1" x14ac:dyDescent="0.25">
      <c r="B16" s="271" t="s">
        <v>239</v>
      </c>
      <c r="C16" s="293" t="s">
        <v>295</v>
      </c>
      <c r="D16" s="293"/>
      <c r="E16" s="293"/>
      <c r="F16" s="293"/>
      <c r="G16" s="293"/>
      <c r="H16" s="293"/>
      <c r="I16" s="293"/>
      <c r="J16" s="294"/>
      <c r="K16" s="294"/>
      <c r="M16" s="365"/>
      <c r="N16" s="270"/>
    </row>
    <row r="17" spans="2:14" ht="30.75" customHeight="1" x14ac:dyDescent="0.25">
      <c r="B17" s="271" t="s">
        <v>241</v>
      </c>
      <c r="C17" s="286" t="s">
        <v>296</v>
      </c>
      <c r="D17" s="286"/>
      <c r="E17" s="286"/>
      <c r="F17" s="286"/>
      <c r="G17" s="286"/>
      <c r="H17" s="286"/>
      <c r="I17" s="286"/>
      <c r="J17" s="295"/>
      <c r="K17" s="295"/>
      <c r="M17" s="365" t="s">
        <v>100</v>
      </c>
      <c r="N17" s="270"/>
    </row>
    <row r="18" spans="2:14" ht="18" customHeight="1" x14ac:dyDescent="0.25">
      <c r="B18" s="296" t="s">
        <v>243</v>
      </c>
      <c r="C18" s="297" t="s">
        <v>244</v>
      </c>
      <c r="D18" s="297"/>
      <c r="E18" s="297"/>
      <c r="F18" s="298" t="s">
        <v>245</v>
      </c>
      <c r="G18" s="298"/>
      <c r="H18" s="298"/>
      <c r="I18" s="298"/>
      <c r="J18" s="299"/>
      <c r="K18" s="299"/>
      <c r="M18" s="365" t="s">
        <v>122</v>
      </c>
      <c r="N18" s="270"/>
    </row>
    <row r="19" spans="2:14" ht="29.25" customHeight="1" x14ac:dyDescent="0.25">
      <c r="B19" s="296"/>
      <c r="C19" s="341" t="s">
        <v>297</v>
      </c>
      <c r="D19" s="341"/>
      <c r="E19" s="341"/>
      <c r="F19" s="293" t="s">
        <v>298</v>
      </c>
      <c r="G19" s="293"/>
      <c r="H19" s="293"/>
      <c r="I19" s="293"/>
      <c r="J19" s="294"/>
      <c r="K19" s="294"/>
      <c r="M19" s="365" t="s">
        <v>126</v>
      </c>
      <c r="N19" s="270"/>
    </row>
    <row r="20" spans="2:14" ht="30.75" customHeight="1" x14ac:dyDescent="0.25">
      <c r="B20" s="271" t="s">
        <v>248</v>
      </c>
      <c r="C20" s="341" t="s">
        <v>299</v>
      </c>
      <c r="D20" s="341"/>
      <c r="E20" s="341"/>
      <c r="F20" s="288" t="s">
        <v>300</v>
      </c>
      <c r="G20" s="288"/>
      <c r="H20" s="288"/>
      <c r="I20" s="288"/>
      <c r="J20" s="279"/>
      <c r="K20" s="279"/>
      <c r="M20" s="365"/>
      <c r="N20" s="270"/>
    </row>
    <row r="21" spans="2:14" ht="75" customHeight="1" x14ac:dyDescent="0.25">
      <c r="B21" s="271" t="s">
        <v>251</v>
      </c>
      <c r="C21" s="382" t="s">
        <v>355</v>
      </c>
      <c r="D21" s="382"/>
      <c r="E21" s="382"/>
      <c r="F21" s="274" t="s">
        <v>310</v>
      </c>
      <c r="G21" s="274"/>
      <c r="H21" s="274"/>
      <c r="I21" s="274"/>
      <c r="J21" s="292"/>
      <c r="K21" s="292"/>
      <c r="M21" s="368"/>
      <c r="N21" s="270"/>
    </row>
    <row r="22" spans="2:14" ht="23.25" customHeight="1" x14ac:dyDescent="0.25">
      <c r="B22" s="271" t="s">
        <v>254</v>
      </c>
      <c r="C22" s="301">
        <v>45292</v>
      </c>
      <c r="D22" s="301"/>
      <c r="E22" s="301"/>
      <c r="F22" s="277" t="s">
        <v>255</v>
      </c>
      <c r="G22" s="302">
        <v>2</v>
      </c>
      <c r="H22" s="277" t="s">
        <v>256</v>
      </c>
      <c r="I22" s="383">
        <v>7</v>
      </c>
      <c r="J22" s="304"/>
      <c r="K22" s="304"/>
      <c r="M22" s="368"/>
    </row>
    <row r="23" spans="2:14" ht="27" customHeight="1" x14ac:dyDescent="0.25">
      <c r="B23" s="271" t="s">
        <v>257</v>
      </c>
      <c r="C23" s="301">
        <v>45443</v>
      </c>
      <c r="D23" s="301"/>
      <c r="E23" s="301"/>
      <c r="F23" s="277" t="s">
        <v>258</v>
      </c>
      <c r="G23" s="305">
        <v>1</v>
      </c>
      <c r="H23" s="305"/>
      <c r="I23" s="305"/>
      <c r="J23" s="306"/>
      <c r="K23" s="306"/>
      <c r="M23" s="368"/>
    </row>
    <row r="24" spans="2:14" ht="30.75" customHeight="1" x14ac:dyDescent="0.25">
      <c r="B24" s="307" t="s">
        <v>259</v>
      </c>
      <c r="C24" s="308" t="s">
        <v>112</v>
      </c>
      <c r="D24" s="308"/>
      <c r="E24" s="308"/>
      <c r="F24" s="309" t="s">
        <v>260</v>
      </c>
      <c r="G24" s="293" t="s">
        <v>365</v>
      </c>
      <c r="H24" s="293"/>
      <c r="I24" s="293"/>
      <c r="J24" s="299"/>
      <c r="K24" s="299"/>
      <c r="M24" s="368"/>
    </row>
    <row r="25" spans="2:14" ht="22.5" customHeight="1" x14ac:dyDescent="0.25">
      <c r="B25" s="310" t="s">
        <v>262</v>
      </c>
      <c r="C25" s="310"/>
      <c r="D25" s="310"/>
      <c r="E25" s="310"/>
      <c r="F25" s="310"/>
      <c r="G25" s="310"/>
      <c r="H25" s="310"/>
      <c r="I25" s="310"/>
      <c r="J25" s="269"/>
      <c r="K25" s="269"/>
      <c r="M25" s="368"/>
    </row>
    <row r="26" spans="2:14" ht="43.5" customHeight="1" x14ac:dyDescent="0.25">
      <c r="B26" s="311" t="s">
        <v>142</v>
      </c>
      <c r="C26" s="312" t="s">
        <v>263</v>
      </c>
      <c r="D26" s="312" t="s">
        <v>264</v>
      </c>
      <c r="E26" s="313" t="s">
        <v>265</v>
      </c>
      <c r="F26" s="312" t="s">
        <v>266</v>
      </c>
      <c r="G26" s="312" t="s">
        <v>267</v>
      </c>
      <c r="H26" s="313" t="s">
        <v>268</v>
      </c>
      <c r="I26" s="314" t="s">
        <v>269</v>
      </c>
      <c r="J26" s="294"/>
      <c r="K26" s="294"/>
      <c r="M26" s="368"/>
    </row>
    <row r="27" spans="2:14" ht="19.5" customHeight="1" x14ac:dyDescent="0.25">
      <c r="B27" s="315" t="s">
        <v>151</v>
      </c>
      <c r="C27" s="384">
        <v>0.25</v>
      </c>
      <c r="D27" s="385">
        <v>0.25</v>
      </c>
      <c r="E27" s="120">
        <f t="shared" ref="E27:E38" si="0">IF(OR(C27=0,C27=""),0,D27/C27)</f>
        <v>1</v>
      </c>
      <c r="F27" s="318">
        <f>SUM(C27:C38)</f>
        <v>1.0001</v>
      </c>
      <c r="G27" s="375">
        <f>SUM(D27:D38)</f>
        <v>1.0001</v>
      </c>
      <c r="H27" s="320">
        <f>IF(D27="","",(D27*100%)/$G$23)</f>
        <v>0.25</v>
      </c>
      <c r="I27" s="386">
        <f>G27+I22</f>
        <v>8.0000999999999998</v>
      </c>
      <c r="J27" s="376"/>
      <c r="K27" s="323"/>
      <c r="M27" s="368"/>
    </row>
    <row r="28" spans="2:14" ht="19.5" customHeight="1" x14ac:dyDescent="0.25">
      <c r="B28" s="315" t="s">
        <v>152</v>
      </c>
      <c r="C28" s="384">
        <v>0.21879999999999999</v>
      </c>
      <c r="D28" s="385">
        <v>0.21879999999999999</v>
      </c>
      <c r="E28" s="120">
        <f t="shared" si="0"/>
        <v>1</v>
      </c>
      <c r="F28" s="318"/>
      <c r="G28" s="375"/>
      <c r="H28" s="320">
        <f>IF(D28="","",(D28*100%)/$G$23+H27)</f>
        <v>0.46879999999999999</v>
      </c>
      <c r="I28" s="386"/>
      <c r="J28" s="376"/>
      <c r="K28" s="323"/>
      <c r="M28" s="368"/>
    </row>
    <row r="29" spans="2:14" ht="19.5" customHeight="1" x14ac:dyDescent="0.25">
      <c r="B29" s="315" t="s">
        <v>153</v>
      </c>
      <c r="C29" s="384">
        <v>0.21879999999999999</v>
      </c>
      <c r="D29" s="385">
        <v>0.21879999999999999</v>
      </c>
      <c r="E29" s="120">
        <f t="shared" si="0"/>
        <v>1</v>
      </c>
      <c r="F29" s="318"/>
      <c r="G29" s="375"/>
      <c r="H29" s="320">
        <f t="shared" ref="H29" si="1">IF(D29="","",(D29*100%)/$G$23+H28)</f>
        <v>0.68759999999999999</v>
      </c>
      <c r="I29" s="386"/>
      <c r="J29" s="376"/>
      <c r="K29" s="323"/>
      <c r="M29" s="368"/>
    </row>
    <row r="30" spans="2:14" ht="19.5" customHeight="1" x14ac:dyDescent="0.25">
      <c r="B30" s="315" t="s">
        <v>154</v>
      </c>
      <c r="C30" s="384">
        <v>0.1875</v>
      </c>
      <c r="D30" s="385">
        <v>0.1875</v>
      </c>
      <c r="E30" s="120">
        <f t="shared" si="0"/>
        <v>1</v>
      </c>
      <c r="F30" s="318"/>
      <c r="G30" s="375"/>
      <c r="H30" s="320">
        <f>IF(D30="","",(D30*100%)/$G$23+H29)</f>
        <v>0.87509999999999999</v>
      </c>
      <c r="I30" s="386"/>
      <c r="J30" s="376"/>
      <c r="K30" s="387"/>
    </row>
    <row r="31" spans="2:14" ht="19.5" customHeight="1" x14ac:dyDescent="0.25">
      <c r="B31" s="315" t="s">
        <v>155</v>
      </c>
      <c r="C31" s="384">
        <v>0.125</v>
      </c>
      <c r="D31" s="385">
        <v>0.125</v>
      </c>
      <c r="E31" s="120">
        <f t="shared" si="0"/>
        <v>1</v>
      </c>
      <c r="F31" s="318"/>
      <c r="G31" s="375"/>
      <c r="H31" s="388">
        <f>IF(D31="","",(D31*100%)/$G$23+H30)</f>
        <v>1.0001</v>
      </c>
      <c r="I31" s="386"/>
      <c r="J31" s="376"/>
      <c r="K31" s="387"/>
    </row>
    <row r="32" spans="2:14" ht="19.5" customHeight="1" x14ac:dyDescent="0.25">
      <c r="B32" s="315" t="s">
        <v>156</v>
      </c>
      <c r="C32" s="384">
        <v>0</v>
      </c>
      <c r="D32" s="385">
        <v>0</v>
      </c>
      <c r="E32" s="120">
        <f t="shared" si="0"/>
        <v>0</v>
      </c>
      <c r="F32" s="318"/>
      <c r="G32" s="375"/>
      <c r="H32" s="324">
        <f>IF(D32="","",(D32*100%)/$G$23)</f>
        <v>0</v>
      </c>
      <c r="I32" s="386"/>
      <c r="J32" s="323"/>
      <c r="K32" s="387"/>
    </row>
    <row r="33" spans="2:11" ht="19.5" customHeight="1" x14ac:dyDescent="0.25">
      <c r="B33" s="315" t="s">
        <v>157</v>
      </c>
      <c r="C33" s="384">
        <v>0</v>
      </c>
      <c r="D33" s="385">
        <v>0</v>
      </c>
      <c r="E33" s="120">
        <f t="shared" si="0"/>
        <v>0</v>
      </c>
      <c r="F33" s="318"/>
      <c r="G33" s="375"/>
      <c r="H33" s="324">
        <f t="shared" ref="H33:H38" si="2">IF(D33="","",(D33*100%)/$G$23)</f>
        <v>0</v>
      </c>
      <c r="I33" s="386"/>
      <c r="J33" s="323"/>
      <c r="K33" s="323"/>
    </row>
    <row r="34" spans="2:11" ht="19.5" customHeight="1" x14ac:dyDescent="0.25">
      <c r="B34" s="315" t="s">
        <v>158</v>
      </c>
      <c r="C34" s="384">
        <v>0</v>
      </c>
      <c r="D34" s="385">
        <v>0</v>
      </c>
      <c r="E34" s="120">
        <f t="shared" si="0"/>
        <v>0</v>
      </c>
      <c r="F34" s="318"/>
      <c r="G34" s="375"/>
      <c r="H34" s="324">
        <f t="shared" si="2"/>
        <v>0</v>
      </c>
      <c r="I34" s="386"/>
      <c r="J34" s="323"/>
      <c r="K34" s="323"/>
    </row>
    <row r="35" spans="2:11" ht="19.5" customHeight="1" x14ac:dyDescent="0.25">
      <c r="B35" s="315" t="s">
        <v>159</v>
      </c>
      <c r="C35" s="384">
        <v>0</v>
      </c>
      <c r="D35" s="385">
        <v>0</v>
      </c>
      <c r="E35" s="120">
        <f t="shared" si="0"/>
        <v>0</v>
      </c>
      <c r="F35" s="318"/>
      <c r="G35" s="375"/>
      <c r="H35" s="324">
        <f t="shared" si="2"/>
        <v>0</v>
      </c>
      <c r="I35" s="386"/>
      <c r="J35" s="323"/>
      <c r="K35" s="323"/>
    </row>
    <row r="36" spans="2:11" ht="19.5" customHeight="1" x14ac:dyDescent="0.25">
      <c r="B36" s="315" t="s">
        <v>160</v>
      </c>
      <c r="C36" s="384">
        <v>0</v>
      </c>
      <c r="D36" s="389">
        <v>0</v>
      </c>
      <c r="E36" s="120">
        <f t="shared" si="0"/>
        <v>0</v>
      </c>
      <c r="F36" s="318"/>
      <c r="G36" s="375"/>
      <c r="H36" s="324">
        <f t="shared" si="2"/>
        <v>0</v>
      </c>
      <c r="I36" s="386"/>
      <c r="J36" s="323"/>
      <c r="K36" s="323"/>
    </row>
    <row r="37" spans="2:11" ht="19.5" customHeight="1" x14ac:dyDescent="0.25">
      <c r="B37" s="315" t="s">
        <v>161</v>
      </c>
      <c r="C37" s="384">
        <v>0</v>
      </c>
      <c r="D37" s="385">
        <v>0</v>
      </c>
      <c r="E37" s="120">
        <f t="shared" si="0"/>
        <v>0</v>
      </c>
      <c r="F37" s="318"/>
      <c r="G37" s="375"/>
      <c r="H37" s="324">
        <f t="shared" si="2"/>
        <v>0</v>
      </c>
      <c r="I37" s="386"/>
      <c r="J37" s="323"/>
      <c r="K37" s="323"/>
    </row>
    <row r="38" spans="2:11" ht="19.5" customHeight="1" x14ac:dyDescent="0.25">
      <c r="B38" s="315" t="s">
        <v>162</v>
      </c>
      <c r="C38" s="384">
        <v>0</v>
      </c>
      <c r="D38" s="385">
        <v>0</v>
      </c>
      <c r="E38" s="120">
        <f t="shared" si="0"/>
        <v>0</v>
      </c>
      <c r="F38" s="318"/>
      <c r="G38" s="375"/>
      <c r="H38" s="324">
        <f t="shared" si="2"/>
        <v>0</v>
      </c>
      <c r="I38" s="386"/>
      <c r="J38" s="323"/>
      <c r="K38" s="323"/>
    </row>
    <row r="39" spans="2:11" ht="94.5" customHeight="1" x14ac:dyDescent="0.25">
      <c r="B39" s="325" t="s">
        <v>270</v>
      </c>
      <c r="C39" s="274" t="s">
        <v>380</v>
      </c>
      <c r="D39" s="274"/>
      <c r="E39" s="274"/>
      <c r="F39" s="274"/>
      <c r="G39" s="274"/>
      <c r="H39" s="274"/>
      <c r="I39" s="274"/>
      <c r="J39" s="264"/>
      <c r="K39" s="378"/>
    </row>
    <row r="40" spans="2:11" ht="36.6" customHeight="1" x14ac:dyDescent="0.25">
      <c r="B40" s="327"/>
      <c r="C40" s="327"/>
      <c r="D40" s="327"/>
      <c r="E40" s="327"/>
      <c r="F40" s="327"/>
      <c r="G40" s="327"/>
      <c r="H40" s="327"/>
      <c r="I40" s="327"/>
      <c r="J40" s="264"/>
      <c r="K40" s="269"/>
    </row>
    <row r="41" spans="2:11" ht="36.6" customHeight="1" x14ac:dyDescent="0.25">
      <c r="B41" s="327"/>
      <c r="C41" s="327"/>
      <c r="D41" s="327"/>
      <c r="E41" s="327"/>
      <c r="F41" s="327"/>
      <c r="G41" s="327"/>
      <c r="H41" s="327"/>
      <c r="I41" s="327"/>
      <c r="J41" s="264"/>
      <c r="K41" s="328"/>
    </row>
    <row r="42" spans="2:11" ht="36.6" customHeight="1" x14ac:dyDescent="0.25">
      <c r="B42" s="327"/>
      <c r="C42" s="327"/>
      <c r="D42" s="327"/>
      <c r="E42" s="327"/>
      <c r="F42" s="327"/>
      <c r="G42" s="327"/>
      <c r="H42" s="327"/>
      <c r="I42" s="327"/>
      <c r="J42" s="264"/>
      <c r="K42" s="328"/>
    </row>
    <row r="43" spans="2:11" ht="36.6" customHeight="1" x14ac:dyDescent="0.25">
      <c r="B43" s="327"/>
      <c r="C43" s="327"/>
      <c r="D43" s="327"/>
      <c r="E43" s="327"/>
      <c r="F43" s="327"/>
      <c r="G43" s="327"/>
      <c r="H43" s="327"/>
      <c r="I43" s="327"/>
      <c r="J43" s="264"/>
      <c r="K43" s="328"/>
    </row>
    <row r="44" spans="2:11" ht="36.6" customHeight="1" x14ac:dyDescent="0.25">
      <c r="B44" s="327"/>
      <c r="C44" s="327"/>
      <c r="D44" s="327"/>
      <c r="E44" s="327"/>
      <c r="F44" s="327"/>
      <c r="G44" s="327"/>
      <c r="H44" s="327"/>
      <c r="I44" s="327"/>
      <c r="J44" s="264"/>
      <c r="K44" s="267"/>
    </row>
    <row r="45" spans="2:11" ht="77.25" customHeight="1" x14ac:dyDescent="0.25">
      <c r="B45" s="271" t="s">
        <v>271</v>
      </c>
      <c r="C45" s="329" t="s">
        <v>379</v>
      </c>
      <c r="D45" s="329"/>
      <c r="E45" s="329"/>
      <c r="F45" s="329"/>
      <c r="G45" s="329"/>
      <c r="H45" s="329"/>
      <c r="I45" s="329"/>
      <c r="J45" s="264"/>
      <c r="K45" s="330"/>
    </row>
    <row r="46" spans="2:11" ht="32.25" customHeight="1" x14ac:dyDescent="0.25">
      <c r="B46" s="271" t="s">
        <v>272</v>
      </c>
      <c r="C46" s="329" t="s">
        <v>273</v>
      </c>
      <c r="D46" s="329"/>
      <c r="E46" s="329"/>
      <c r="F46" s="329"/>
      <c r="G46" s="329"/>
      <c r="H46" s="329"/>
      <c r="I46" s="329"/>
      <c r="J46" s="334"/>
      <c r="K46" s="334"/>
    </row>
    <row r="47" spans="2:11" ht="66" customHeight="1" x14ac:dyDescent="0.25">
      <c r="B47" s="325" t="s">
        <v>274</v>
      </c>
      <c r="C47" s="274" t="s">
        <v>374</v>
      </c>
      <c r="D47" s="274"/>
      <c r="E47" s="274"/>
      <c r="F47" s="274"/>
      <c r="G47" s="274"/>
      <c r="H47" s="274"/>
      <c r="I47" s="274"/>
      <c r="J47" s="334"/>
      <c r="K47" s="334"/>
    </row>
    <row r="48" spans="2:11" ht="22.5" customHeight="1" x14ac:dyDescent="0.25">
      <c r="B48" s="310" t="s">
        <v>275</v>
      </c>
      <c r="C48" s="310"/>
      <c r="D48" s="310"/>
      <c r="E48" s="310"/>
      <c r="F48" s="310"/>
      <c r="G48" s="310"/>
      <c r="H48" s="310"/>
      <c r="I48" s="310"/>
      <c r="J48" s="334"/>
      <c r="K48" s="334"/>
    </row>
    <row r="49" spans="2:11" ht="22.5" customHeight="1" x14ac:dyDescent="0.25">
      <c r="B49" s="296" t="s">
        <v>276</v>
      </c>
      <c r="C49" s="312" t="s">
        <v>277</v>
      </c>
      <c r="D49" s="273" t="s">
        <v>278</v>
      </c>
      <c r="E49" s="273"/>
      <c r="F49" s="273"/>
      <c r="G49" s="338" t="s">
        <v>279</v>
      </c>
      <c r="H49" s="338"/>
      <c r="I49" s="338"/>
      <c r="J49" s="339"/>
      <c r="K49" s="339"/>
    </row>
    <row r="50" spans="2:11" ht="30.75" customHeight="1" x14ac:dyDescent="0.25">
      <c r="B50" s="296"/>
      <c r="C50" s="340" t="s">
        <v>280</v>
      </c>
      <c r="D50" s="341" t="s">
        <v>280</v>
      </c>
      <c r="E50" s="341"/>
      <c r="F50" s="341"/>
      <c r="G50" s="293" t="s">
        <v>280</v>
      </c>
      <c r="H50" s="293"/>
      <c r="I50" s="293"/>
      <c r="J50" s="339"/>
      <c r="K50" s="339"/>
    </row>
    <row r="51" spans="2:11" ht="32.25" customHeight="1" x14ac:dyDescent="0.25">
      <c r="B51" s="342" t="s">
        <v>281</v>
      </c>
      <c r="C51" s="343" t="s">
        <v>370</v>
      </c>
      <c r="D51" s="343"/>
      <c r="E51" s="343"/>
      <c r="F51" s="343"/>
      <c r="G51" s="343"/>
      <c r="H51" s="343"/>
      <c r="I51" s="343"/>
      <c r="J51" s="344"/>
      <c r="K51" s="345"/>
    </row>
    <row r="52" spans="2:11" ht="28.5" customHeight="1" x14ac:dyDescent="0.25">
      <c r="B52" s="346" t="s">
        <v>282</v>
      </c>
      <c r="C52" s="343" t="s">
        <v>371</v>
      </c>
      <c r="D52" s="343"/>
      <c r="E52" s="343"/>
      <c r="F52" s="343"/>
      <c r="G52" s="343"/>
      <c r="H52" s="343"/>
      <c r="I52" s="343"/>
      <c r="J52" s="344"/>
      <c r="K52" s="345"/>
    </row>
    <row r="53" spans="2:11" ht="30" customHeight="1" x14ac:dyDescent="0.25">
      <c r="B53" s="325" t="s">
        <v>283</v>
      </c>
      <c r="C53" s="347" t="s">
        <v>372</v>
      </c>
      <c r="D53" s="347"/>
      <c r="E53" s="347"/>
      <c r="F53" s="347"/>
      <c r="G53" s="347"/>
      <c r="H53" s="347"/>
      <c r="I53" s="347"/>
      <c r="J53" s="344"/>
      <c r="K53" s="345"/>
    </row>
    <row r="54" spans="2:11" ht="31.5" customHeight="1" x14ac:dyDescent="0.25">
      <c r="B54" s="348" t="s">
        <v>284</v>
      </c>
      <c r="C54" s="349" t="s">
        <v>280</v>
      </c>
      <c r="D54" s="349"/>
      <c r="E54" s="349"/>
      <c r="F54" s="349"/>
      <c r="G54" s="349"/>
      <c r="H54" s="349"/>
      <c r="I54" s="349"/>
      <c r="J54" s="350" t="s">
        <v>280</v>
      </c>
      <c r="K54" s="351"/>
    </row>
    <row r="55" spans="2:11" x14ac:dyDescent="0.25">
      <c r="B55" s="352"/>
      <c r="C55" s="353"/>
      <c r="D55" s="353"/>
      <c r="E55" s="354"/>
      <c r="F55" s="354"/>
      <c r="G55" s="355"/>
      <c r="H55" s="356"/>
      <c r="I55" s="353"/>
      <c r="J55" s="357"/>
      <c r="K55" s="357"/>
    </row>
    <row r="56" spans="2:11" x14ac:dyDescent="0.25">
      <c r="B56" s="352"/>
      <c r="C56" s="353"/>
      <c r="D56" s="353"/>
      <c r="E56" s="354"/>
      <c r="F56" s="354"/>
      <c r="G56" s="355"/>
      <c r="H56" s="356"/>
      <c r="I56" s="353"/>
      <c r="J56" s="357"/>
      <c r="K56" s="357"/>
    </row>
    <row r="57" spans="2:11" x14ac:dyDescent="0.25">
      <c r="B57" s="352"/>
      <c r="C57" s="353"/>
      <c r="D57" s="353"/>
      <c r="E57" s="354"/>
      <c r="F57" s="354"/>
      <c r="G57" s="355"/>
      <c r="H57" s="356"/>
      <c r="I57" s="353"/>
      <c r="J57" s="357"/>
      <c r="K57" s="357"/>
    </row>
    <row r="58" spans="2:11" x14ac:dyDescent="0.25">
      <c r="B58" s="352"/>
      <c r="C58" s="353"/>
      <c r="D58" s="353"/>
      <c r="E58" s="354"/>
      <c r="F58" s="354"/>
      <c r="G58" s="355"/>
      <c r="H58" s="356"/>
      <c r="I58" s="353"/>
      <c r="J58" s="357"/>
      <c r="K58" s="357"/>
    </row>
    <row r="59" spans="2:11" hidden="1" x14ac:dyDescent="0.25">
      <c r="B59" s="352"/>
      <c r="C59" s="353"/>
      <c r="D59" s="353"/>
      <c r="E59" s="354"/>
      <c r="F59" s="354"/>
      <c r="G59" s="355"/>
      <c r="H59" s="356"/>
      <c r="I59" s="353"/>
      <c r="J59" s="357"/>
      <c r="K59" s="357"/>
    </row>
    <row r="60" spans="2:11" ht="25.5" hidden="1" customHeight="1" x14ac:dyDescent="0.25">
      <c r="B60" s="352"/>
      <c r="C60" s="353"/>
      <c r="D60" s="353"/>
      <c r="E60" s="354"/>
      <c r="F60" s="354"/>
      <c r="G60" s="355"/>
      <c r="H60" s="356"/>
      <c r="I60" s="353"/>
      <c r="J60" s="357"/>
      <c r="K60" s="357"/>
    </row>
  </sheetData>
  <sheetProtection algorithmName="SHA-512" hashValue="ukcgkqrV7lASPyBxUc0cO6jDxxqZQh2hMQ3OUd/IpesiTQkBOlm4fZKAKyQUGZeaxm4O7cixYoGrjVmdaHaeuA==" saltValue="23bml62FfmXI86sE0Z6VyA=="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xr:uid="{00000000-0002-0000-0500-000000000000}">
      <formula1>$N$11:$N$12</formula1>
      <formula2>0</formula2>
    </dataValidation>
    <dataValidation type="list" allowBlank="1" showInputMessage="1" showErrorMessage="1" sqref="H13:I13" xr:uid="{00000000-0002-0000-0500-000001000000}">
      <formula1>$N$5:$N$8</formula1>
      <formula2>0</formula2>
    </dataValidation>
    <dataValidation type="list" allowBlank="1" showInputMessage="1" showErrorMessage="1" sqref="J10:K10" xr:uid="{00000000-0002-0000-0500-000002000000}">
      <formula1>$M$21:$M$28</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C24:E24" xr:uid="{00000000-0002-0000-0500-000004000000}">
      <formula1>$M$12:$M$15</formula1>
      <formula2>0</formula2>
    </dataValidation>
    <dataValidation type="list" allowBlank="1" showInputMessage="1" showErrorMessage="1" sqref="H12:I12" xr:uid="{00000000-0002-0000-0500-000005000000}">
      <formula1>M17:M19</formula1>
      <formula2>0</formula2>
    </dataValidation>
    <dataValidation type="list" showDropDown="1" showInputMessage="1" showErrorMessage="1" sqref="K12" xr:uid="{00000000-0002-0000-05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zoomScale="80" zoomScaleNormal="80" workbookViewId="0">
      <selection activeCell="C45" sqref="C45:I45"/>
    </sheetView>
  </sheetViews>
  <sheetFormatPr baseColWidth="10" defaultColWidth="0" defaultRowHeight="15" zeroHeight="1" x14ac:dyDescent="0.25"/>
  <cols>
    <col min="1" max="1" width="1" style="258" customWidth="1"/>
    <col min="2" max="2" width="25.42578125" style="358" customWidth="1"/>
    <col min="3" max="3" width="14.42578125" style="258" customWidth="1"/>
    <col min="4" max="4" width="20.140625" style="258" customWidth="1"/>
    <col min="5" max="5" width="16.42578125" style="258" customWidth="1"/>
    <col min="6" max="6" width="25" style="258" customWidth="1"/>
    <col min="7" max="7" width="22" style="359" customWidth="1"/>
    <col min="8" max="8" width="20.42578125" style="258" customWidth="1"/>
    <col min="9" max="11" width="22.42578125" style="258" customWidth="1"/>
    <col min="12" max="24" width="9.140625" style="263" hidden="1" customWidth="1"/>
    <col min="25" max="1024" width="9.140625" style="258" hidden="1" customWidth="1"/>
    <col min="1025" max="16384" width="9.140625" style="264" hidden="1"/>
  </cols>
  <sheetData>
    <row r="1" spans="2:14" ht="37.5" customHeight="1" x14ac:dyDescent="0.25">
      <c r="B1" s="259"/>
      <c r="C1" s="260" t="s">
        <v>1</v>
      </c>
      <c r="D1" s="260"/>
      <c r="E1" s="260"/>
      <c r="F1" s="260"/>
      <c r="G1" s="260"/>
      <c r="H1" s="260"/>
      <c r="I1" s="261"/>
      <c r="J1" s="262"/>
      <c r="K1" s="262"/>
      <c r="M1" s="363" t="s">
        <v>61</v>
      </c>
    </row>
    <row r="2" spans="2:14" ht="37.5" customHeight="1" x14ac:dyDescent="0.25">
      <c r="B2" s="259"/>
      <c r="C2" s="265" t="s">
        <v>210</v>
      </c>
      <c r="D2" s="265"/>
      <c r="E2" s="265"/>
      <c r="F2" s="265"/>
      <c r="G2" s="265"/>
      <c r="H2" s="265"/>
      <c r="I2" s="261"/>
      <c r="J2" s="262"/>
      <c r="K2" s="262"/>
      <c r="M2" s="363" t="s">
        <v>62</v>
      </c>
    </row>
    <row r="3" spans="2:14" ht="37.5" customHeight="1" x14ac:dyDescent="0.25">
      <c r="B3" s="259"/>
      <c r="C3" s="265" t="s">
        <v>211</v>
      </c>
      <c r="D3" s="265"/>
      <c r="E3" s="265"/>
      <c r="F3" s="265" t="s">
        <v>212</v>
      </c>
      <c r="G3" s="265"/>
      <c r="H3" s="265"/>
      <c r="I3" s="261"/>
      <c r="J3" s="262"/>
      <c r="K3" s="262"/>
      <c r="M3" s="363"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270" t="s">
        <v>71</v>
      </c>
    </row>
    <row r="6" spans="2:14" ht="30.75" customHeight="1" x14ac:dyDescent="0.25">
      <c r="B6" s="271" t="s">
        <v>214</v>
      </c>
      <c r="C6" s="272">
        <v>4</v>
      </c>
      <c r="D6" s="273" t="s">
        <v>215</v>
      </c>
      <c r="E6" s="273"/>
      <c r="F6" s="274" t="s">
        <v>301</v>
      </c>
      <c r="G6" s="274"/>
      <c r="H6" s="274"/>
      <c r="I6" s="274"/>
      <c r="J6" s="275"/>
      <c r="K6" s="275"/>
      <c r="M6" s="363" t="s">
        <v>75</v>
      </c>
      <c r="N6" s="270" t="s">
        <v>76</v>
      </c>
    </row>
    <row r="7" spans="2:14" ht="30.75" customHeight="1" x14ac:dyDescent="0.25">
      <c r="B7" s="271" t="s">
        <v>217</v>
      </c>
      <c r="C7" s="272" t="s">
        <v>78</v>
      </c>
      <c r="D7" s="273" t="s">
        <v>218</v>
      </c>
      <c r="E7" s="273"/>
      <c r="F7" s="276" t="s">
        <v>219</v>
      </c>
      <c r="G7" s="276"/>
      <c r="H7" s="277" t="s">
        <v>220</v>
      </c>
      <c r="I7" s="278" t="s">
        <v>78</v>
      </c>
      <c r="J7" s="279"/>
      <c r="K7" s="279"/>
      <c r="M7" s="363" t="s">
        <v>82</v>
      </c>
      <c r="N7" s="270" t="s">
        <v>83</v>
      </c>
    </row>
    <row r="8" spans="2:14" ht="30.75" customHeight="1" x14ac:dyDescent="0.25">
      <c r="B8" s="271" t="s">
        <v>221</v>
      </c>
      <c r="C8" s="276" t="s">
        <v>222</v>
      </c>
      <c r="D8" s="276"/>
      <c r="E8" s="276"/>
      <c r="F8" s="276"/>
      <c r="G8" s="277" t="s">
        <v>223</v>
      </c>
      <c r="H8" s="280">
        <v>7555</v>
      </c>
      <c r="I8" s="280"/>
      <c r="J8" s="281"/>
      <c r="K8" s="281"/>
      <c r="M8" s="363" t="s">
        <v>87</v>
      </c>
      <c r="N8" s="270" t="s">
        <v>42</v>
      </c>
    </row>
    <row r="9" spans="2:14" ht="30.75" customHeight="1" x14ac:dyDescent="0.25">
      <c r="B9" s="271" t="s">
        <v>62</v>
      </c>
      <c r="C9" s="282" t="s">
        <v>82</v>
      </c>
      <c r="D9" s="282"/>
      <c r="E9" s="282"/>
      <c r="F9" s="282"/>
      <c r="G9" s="277" t="s">
        <v>224</v>
      </c>
      <c r="H9" s="283" t="s">
        <v>90</v>
      </c>
      <c r="I9" s="283"/>
      <c r="J9" s="284"/>
      <c r="K9" s="284"/>
      <c r="M9" s="365" t="s">
        <v>91</v>
      </c>
    </row>
    <row r="10" spans="2:14" ht="30.75" customHeight="1" x14ac:dyDescent="0.25">
      <c r="B10" s="271" t="s">
        <v>225</v>
      </c>
      <c r="C10" s="248" t="s">
        <v>226</v>
      </c>
      <c r="D10" s="248"/>
      <c r="E10" s="248"/>
      <c r="F10" s="248"/>
      <c r="G10" s="248"/>
      <c r="H10" s="248"/>
      <c r="I10" s="248"/>
      <c r="J10" s="285"/>
      <c r="K10" s="285"/>
      <c r="M10" s="365"/>
    </row>
    <row r="11" spans="2:14" ht="30.75" customHeight="1" x14ac:dyDescent="0.25">
      <c r="B11" s="271" t="s">
        <v>227</v>
      </c>
      <c r="C11" s="286" t="s">
        <v>228</v>
      </c>
      <c r="D11" s="286"/>
      <c r="E11" s="286"/>
      <c r="F11" s="286"/>
      <c r="G11" s="286"/>
      <c r="H11" s="286"/>
      <c r="I11" s="286"/>
      <c r="J11" s="279"/>
      <c r="K11" s="279"/>
      <c r="M11" s="365"/>
      <c r="N11" s="270" t="s">
        <v>96</v>
      </c>
    </row>
    <row r="12" spans="2:14" ht="30.75" customHeight="1" x14ac:dyDescent="0.25">
      <c r="B12" s="271" t="s">
        <v>229</v>
      </c>
      <c r="C12" s="366" t="s">
        <v>302</v>
      </c>
      <c r="D12" s="366"/>
      <c r="E12" s="366"/>
      <c r="F12" s="366"/>
      <c r="G12" s="277" t="s">
        <v>231</v>
      </c>
      <c r="H12" s="288" t="s">
        <v>100</v>
      </c>
      <c r="I12" s="288"/>
      <c r="J12" s="279"/>
      <c r="K12" s="279"/>
      <c r="M12" s="365" t="s">
        <v>101</v>
      </c>
      <c r="N12" s="270" t="s">
        <v>78</v>
      </c>
    </row>
    <row r="13" spans="2:14" ht="30.75" customHeight="1" x14ac:dyDescent="0.25">
      <c r="B13" s="271" t="s">
        <v>232</v>
      </c>
      <c r="C13" s="289" t="s">
        <v>364</v>
      </c>
      <c r="D13" s="289"/>
      <c r="E13" s="289"/>
      <c r="F13" s="289"/>
      <c r="G13" s="277" t="s">
        <v>234</v>
      </c>
      <c r="H13" s="286" t="s">
        <v>42</v>
      </c>
      <c r="I13" s="286"/>
      <c r="J13" s="279"/>
      <c r="K13" s="279"/>
      <c r="M13" s="365" t="s">
        <v>105</v>
      </c>
    </row>
    <row r="14" spans="2:14" ht="36.75" customHeight="1" x14ac:dyDescent="0.25">
      <c r="B14" s="271" t="s">
        <v>235</v>
      </c>
      <c r="C14" s="290" t="s">
        <v>303</v>
      </c>
      <c r="D14" s="290"/>
      <c r="E14" s="290"/>
      <c r="F14" s="290"/>
      <c r="G14" s="290"/>
      <c r="H14" s="290"/>
      <c r="I14" s="290"/>
      <c r="J14" s="285"/>
      <c r="K14" s="285"/>
      <c r="M14" s="365" t="s">
        <v>108</v>
      </c>
      <c r="N14" s="270"/>
    </row>
    <row r="15" spans="2:14" ht="30.75" customHeight="1" x14ac:dyDescent="0.25">
      <c r="B15" s="271" t="s">
        <v>237</v>
      </c>
      <c r="C15" s="291" t="s">
        <v>294</v>
      </c>
      <c r="D15" s="291"/>
      <c r="E15" s="291"/>
      <c r="F15" s="291"/>
      <c r="G15" s="291"/>
      <c r="H15" s="291"/>
      <c r="I15" s="291"/>
      <c r="J15" s="292"/>
      <c r="K15" s="292"/>
      <c r="M15" s="365" t="s">
        <v>112</v>
      </c>
      <c r="N15" s="270"/>
    </row>
    <row r="16" spans="2:14" ht="30.75" customHeight="1" x14ac:dyDescent="0.25">
      <c r="B16" s="271" t="s">
        <v>239</v>
      </c>
      <c r="C16" s="293" t="s">
        <v>304</v>
      </c>
      <c r="D16" s="293"/>
      <c r="E16" s="293"/>
      <c r="F16" s="293"/>
      <c r="G16" s="293"/>
      <c r="H16" s="293"/>
      <c r="I16" s="293"/>
      <c r="J16" s="294"/>
      <c r="K16" s="294"/>
      <c r="M16" s="365"/>
      <c r="N16" s="270"/>
    </row>
    <row r="17" spans="2:14" ht="30.75" customHeight="1" x14ac:dyDescent="0.25">
      <c r="B17" s="271" t="s">
        <v>241</v>
      </c>
      <c r="C17" s="286" t="s">
        <v>305</v>
      </c>
      <c r="D17" s="286"/>
      <c r="E17" s="286"/>
      <c r="F17" s="286"/>
      <c r="G17" s="286"/>
      <c r="H17" s="286"/>
      <c r="I17" s="286"/>
      <c r="J17" s="295"/>
      <c r="K17" s="295"/>
      <c r="M17" s="365" t="s">
        <v>100</v>
      </c>
      <c r="N17" s="270"/>
    </row>
    <row r="18" spans="2:14" ht="18" customHeight="1" x14ac:dyDescent="0.25">
      <c r="B18" s="296" t="s">
        <v>243</v>
      </c>
      <c r="C18" s="297" t="s">
        <v>244</v>
      </c>
      <c r="D18" s="297"/>
      <c r="E18" s="297"/>
      <c r="F18" s="298" t="s">
        <v>245</v>
      </c>
      <c r="G18" s="298"/>
      <c r="H18" s="298"/>
      <c r="I18" s="298"/>
      <c r="J18" s="299"/>
      <c r="K18" s="299"/>
      <c r="M18" s="365" t="s">
        <v>122</v>
      </c>
      <c r="N18" s="270"/>
    </row>
    <row r="19" spans="2:14" ht="24" customHeight="1" x14ac:dyDescent="0.25">
      <c r="B19" s="296"/>
      <c r="C19" s="341" t="s">
        <v>306</v>
      </c>
      <c r="D19" s="341"/>
      <c r="E19" s="341"/>
      <c r="F19" s="293" t="s">
        <v>307</v>
      </c>
      <c r="G19" s="293"/>
      <c r="H19" s="293"/>
      <c r="I19" s="293"/>
      <c r="J19" s="294"/>
      <c r="K19" s="294"/>
      <c r="M19" s="365" t="s">
        <v>126</v>
      </c>
      <c r="N19" s="270"/>
    </row>
    <row r="20" spans="2:14" ht="27.75" customHeight="1" x14ac:dyDescent="0.25">
      <c r="B20" s="271" t="s">
        <v>248</v>
      </c>
      <c r="C20" s="341" t="s">
        <v>308</v>
      </c>
      <c r="D20" s="341"/>
      <c r="E20" s="341"/>
      <c r="F20" s="288" t="s">
        <v>309</v>
      </c>
      <c r="G20" s="288"/>
      <c r="H20" s="288"/>
      <c r="I20" s="288"/>
      <c r="J20" s="279"/>
      <c r="K20" s="279"/>
      <c r="M20" s="365"/>
      <c r="N20" s="270"/>
    </row>
    <row r="21" spans="2:14" ht="73.5" customHeight="1" x14ac:dyDescent="0.25">
      <c r="B21" s="271" t="s">
        <v>251</v>
      </c>
      <c r="C21" s="382" t="s">
        <v>355</v>
      </c>
      <c r="D21" s="382"/>
      <c r="E21" s="382"/>
      <c r="F21" s="274" t="s">
        <v>310</v>
      </c>
      <c r="G21" s="274"/>
      <c r="H21" s="274"/>
      <c r="I21" s="274"/>
      <c r="J21" s="292"/>
      <c r="K21" s="292"/>
      <c r="M21" s="368"/>
      <c r="N21" s="270"/>
    </row>
    <row r="22" spans="2:14" ht="23.25" customHeight="1" x14ac:dyDescent="0.25">
      <c r="B22" s="271" t="s">
        <v>254</v>
      </c>
      <c r="C22" s="301">
        <v>45292</v>
      </c>
      <c r="D22" s="301"/>
      <c r="E22" s="301"/>
      <c r="F22" s="277" t="s">
        <v>255</v>
      </c>
      <c r="G22" s="302">
        <v>1</v>
      </c>
      <c r="H22" s="277" t="s">
        <v>256</v>
      </c>
      <c r="I22" s="369">
        <v>4</v>
      </c>
      <c r="J22" s="304"/>
      <c r="K22" s="304"/>
      <c r="M22" s="368"/>
    </row>
    <row r="23" spans="2:14" ht="27" customHeight="1" x14ac:dyDescent="0.25">
      <c r="B23" s="271" t="s">
        <v>257</v>
      </c>
      <c r="C23" s="301">
        <v>45443</v>
      </c>
      <c r="D23" s="301"/>
      <c r="E23" s="301"/>
      <c r="F23" s="277" t="s">
        <v>258</v>
      </c>
      <c r="G23" s="305">
        <v>1</v>
      </c>
      <c r="H23" s="305"/>
      <c r="I23" s="305"/>
      <c r="J23" s="306"/>
      <c r="K23" s="306"/>
      <c r="M23" s="368"/>
    </row>
    <row r="24" spans="2:14" ht="30.75" customHeight="1" x14ac:dyDescent="0.25">
      <c r="B24" s="307" t="s">
        <v>259</v>
      </c>
      <c r="C24" s="308" t="s">
        <v>112</v>
      </c>
      <c r="D24" s="308"/>
      <c r="E24" s="308"/>
      <c r="F24" s="309" t="s">
        <v>260</v>
      </c>
      <c r="G24" s="293" t="s">
        <v>261</v>
      </c>
      <c r="H24" s="293"/>
      <c r="I24" s="293"/>
      <c r="J24" s="299"/>
      <c r="K24" s="299"/>
      <c r="M24" s="368"/>
    </row>
    <row r="25" spans="2:14" ht="22.5" customHeight="1" x14ac:dyDescent="0.25">
      <c r="B25" s="310" t="s">
        <v>262</v>
      </c>
      <c r="C25" s="310"/>
      <c r="D25" s="310"/>
      <c r="E25" s="310"/>
      <c r="F25" s="310"/>
      <c r="G25" s="310"/>
      <c r="H25" s="310"/>
      <c r="I25" s="310"/>
      <c r="J25" s="269"/>
      <c r="K25" s="269"/>
      <c r="M25" s="368"/>
    </row>
    <row r="26" spans="2:14" ht="43.5" customHeight="1" x14ac:dyDescent="0.25">
      <c r="B26" s="311" t="s">
        <v>142</v>
      </c>
      <c r="C26" s="312" t="s">
        <v>263</v>
      </c>
      <c r="D26" s="312" t="s">
        <v>264</v>
      </c>
      <c r="E26" s="313" t="s">
        <v>265</v>
      </c>
      <c r="F26" s="312" t="s">
        <v>266</v>
      </c>
      <c r="G26" s="312" t="s">
        <v>267</v>
      </c>
      <c r="H26" s="313" t="s">
        <v>268</v>
      </c>
      <c r="I26" s="314" t="s">
        <v>269</v>
      </c>
      <c r="J26" s="294"/>
      <c r="K26" s="294"/>
      <c r="M26" s="368"/>
    </row>
    <row r="27" spans="2:14" ht="19.5" customHeight="1" x14ac:dyDescent="0.25">
      <c r="B27" s="315" t="s">
        <v>151</v>
      </c>
      <c r="C27" s="384">
        <v>0.35289999999999999</v>
      </c>
      <c r="D27" s="389">
        <v>0.35289999999999999</v>
      </c>
      <c r="E27" s="120">
        <f t="shared" ref="E27:E38" si="0">IF(OR(C27=0,C27=""),0,D27/C27)</f>
        <v>1</v>
      </c>
      <c r="F27" s="390">
        <f>SUM(C27:C38)</f>
        <v>0.99990000000000001</v>
      </c>
      <c r="G27" s="391">
        <f>SUM(D27:D38)</f>
        <v>0.99995000000000001</v>
      </c>
      <c r="H27" s="320">
        <f>IF(D27="","",(D27*100%)/$G$23)</f>
        <v>0.35289999999999999</v>
      </c>
      <c r="I27" s="321">
        <f>G27+I22</f>
        <v>4.9999500000000001</v>
      </c>
      <c r="J27" s="376"/>
      <c r="K27" s="323"/>
      <c r="M27" s="368"/>
    </row>
    <row r="28" spans="2:14" ht="19.5" customHeight="1" x14ac:dyDescent="0.25">
      <c r="B28" s="315" t="s">
        <v>152</v>
      </c>
      <c r="C28" s="384">
        <v>0.20880000000000001</v>
      </c>
      <c r="D28" s="389">
        <v>0.20880000000000001</v>
      </c>
      <c r="E28" s="120">
        <f t="shared" si="0"/>
        <v>1</v>
      </c>
      <c r="F28" s="390"/>
      <c r="G28" s="391"/>
      <c r="H28" s="320">
        <f t="shared" ref="H28:H30" si="1">IF(D28="","",(D28*100%)/$G$23+H27)</f>
        <v>0.56169999999999998</v>
      </c>
      <c r="I28" s="321"/>
      <c r="J28" s="376"/>
      <c r="K28" s="323"/>
      <c r="M28" s="368"/>
    </row>
    <row r="29" spans="2:14" ht="19.5" customHeight="1" x14ac:dyDescent="0.25">
      <c r="B29" s="315" t="s">
        <v>153</v>
      </c>
      <c r="C29" s="384">
        <v>0.20880000000000001</v>
      </c>
      <c r="D29" s="389">
        <v>0.20880000000000001</v>
      </c>
      <c r="E29" s="120">
        <f t="shared" si="0"/>
        <v>1</v>
      </c>
      <c r="F29" s="390"/>
      <c r="G29" s="391"/>
      <c r="H29" s="320">
        <f t="shared" si="1"/>
        <v>0.77049999999999996</v>
      </c>
      <c r="I29" s="321"/>
      <c r="J29" s="376"/>
      <c r="K29" s="323"/>
      <c r="M29" s="368"/>
    </row>
    <row r="30" spans="2:14" ht="19.5" customHeight="1" x14ac:dyDescent="0.25">
      <c r="B30" s="315" t="s">
        <v>154</v>
      </c>
      <c r="C30" s="384">
        <v>0.18529999999999999</v>
      </c>
      <c r="D30" s="389">
        <v>0.18529999999999999</v>
      </c>
      <c r="E30" s="120">
        <f t="shared" si="0"/>
        <v>1</v>
      </c>
      <c r="F30" s="390"/>
      <c r="G30" s="391"/>
      <c r="H30" s="320">
        <f t="shared" si="1"/>
        <v>0.95579999999999998</v>
      </c>
      <c r="I30" s="321"/>
      <c r="J30" s="376"/>
      <c r="K30" s="323"/>
    </row>
    <row r="31" spans="2:14" ht="19.5" customHeight="1" x14ac:dyDescent="0.25">
      <c r="B31" s="315" t="s">
        <v>155</v>
      </c>
      <c r="C31" s="384">
        <v>4.41E-2</v>
      </c>
      <c r="D31" s="389">
        <v>4.4150000000000002E-2</v>
      </c>
      <c r="E31" s="120">
        <f t="shared" si="0"/>
        <v>1.0011337868480725</v>
      </c>
      <c r="F31" s="390"/>
      <c r="G31" s="391"/>
      <c r="H31" s="320">
        <f>IF(D31="","",(D31*100%)/$G$23+H30)</f>
        <v>0.99995000000000001</v>
      </c>
      <c r="I31" s="321"/>
      <c r="J31" s="376"/>
      <c r="K31" s="323"/>
    </row>
    <row r="32" spans="2:14" ht="19.5" customHeight="1" x14ac:dyDescent="0.25">
      <c r="B32" s="315" t="s">
        <v>156</v>
      </c>
      <c r="C32" s="384">
        <v>0</v>
      </c>
      <c r="D32" s="389">
        <v>0</v>
      </c>
      <c r="E32" s="120">
        <f t="shared" si="0"/>
        <v>0</v>
      </c>
      <c r="F32" s="390"/>
      <c r="G32" s="391"/>
      <c r="H32" s="324">
        <f>IF(D32="","",(D32*100%)/$G$23)</f>
        <v>0</v>
      </c>
      <c r="I32" s="321"/>
      <c r="J32" s="323"/>
      <c r="K32" s="323"/>
    </row>
    <row r="33" spans="2:11" ht="19.5" customHeight="1" x14ac:dyDescent="0.25">
      <c r="B33" s="315" t="s">
        <v>157</v>
      </c>
      <c r="C33" s="384">
        <v>0</v>
      </c>
      <c r="D33" s="389">
        <v>0</v>
      </c>
      <c r="E33" s="120">
        <f t="shared" si="0"/>
        <v>0</v>
      </c>
      <c r="F33" s="390"/>
      <c r="G33" s="391"/>
      <c r="H33" s="324">
        <f t="shared" ref="H33:H38" si="2">IF(D33="","",(D33*100%)/$G$23)</f>
        <v>0</v>
      </c>
      <c r="I33" s="321"/>
      <c r="J33" s="323"/>
      <c r="K33" s="323"/>
    </row>
    <row r="34" spans="2:11" ht="19.5" customHeight="1" x14ac:dyDescent="0.25">
      <c r="B34" s="315" t="s">
        <v>158</v>
      </c>
      <c r="C34" s="384">
        <v>0</v>
      </c>
      <c r="D34" s="389">
        <v>0</v>
      </c>
      <c r="E34" s="120">
        <f t="shared" si="0"/>
        <v>0</v>
      </c>
      <c r="F34" s="390"/>
      <c r="G34" s="391"/>
      <c r="H34" s="324">
        <f t="shared" si="2"/>
        <v>0</v>
      </c>
      <c r="I34" s="321"/>
      <c r="J34" s="323"/>
      <c r="K34" s="323"/>
    </row>
    <row r="35" spans="2:11" ht="19.5" customHeight="1" x14ac:dyDescent="0.25">
      <c r="B35" s="315" t="s">
        <v>159</v>
      </c>
      <c r="C35" s="384">
        <v>0</v>
      </c>
      <c r="D35" s="389">
        <v>0</v>
      </c>
      <c r="E35" s="120">
        <f t="shared" si="0"/>
        <v>0</v>
      </c>
      <c r="F35" s="390"/>
      <c r="G35" s="391"/>
      <c r="H35" s="324">
        <f t="shared" si="2"/>
        <v>0</v>
      </c>
      <c r="I35" s="321"/>
      <c r="J35" s="323"/>
      <c r="K35" s="323"/>
    </row>
    <row r="36" spans="2:11" ht="19.5" customHeight="1" x14ac:dyDescent="0.25">
      <c r="B36" s="315" t="s">
        <v>160</v>
      </c>
      <c r="C36" s="384">
        <v>0</v>
      </c>
      <c r="D36" s="392">
        <v>0</v>
      </c>
      <c r="E36" s="120">
        <f t="shared" si="0"/>
        <v>0</v>
      </c>
      <c r="F36" s="390"/>
      <c r="G36" s="391"/>
      <c r="H36" s="324">
        <f t="shared" si="2"/>
        <v>0</v>
      </c>
      <c r="I36" s="321"/>
      <c r="J36" s="323"/>
      <c r="K36" s="323"/>
    </row>
    <row r="37" spans="2:11" ht="19.5" customHeight="1" x14ac:dyDescent="0.25">
      <c r="B37" s="315" t="s">
        <v>161</v>
      </c>
      <c r="C37" s="384">
        <v>0</v>
      </c>
      <c r="D37" s="389">
        <v>0</v>
      </c>
      <c r="E37" s="120">
        <f t="shared" si="0"/>
        <v>0</v>
      </c>
      <c r="F37" s="390"/>
      <c r="G37" s="391"/>
      <c r="H37" s="324">
        <f t="shared" si="2"/>
        <v>0</v>
      </c>
      <c r="I37" s="321"/>
      <c r="J37" s="323"/>
      <c r="K37" s="323"/>
    </row>
    <row r="38" spans="2:11" ht="19.5" customHeight="1" x14ac:dyDescent="0.25">
      <c r="B38" s="315" t="s">
        <v>162</v>
      </c>
      <c r="C38" s="384">
        <v>0</v>
      </c>
      <c r="D38" s="389">
        <v>0</v>
      </c>
      <c r="E38" s="120">
        <f t="shared" si="0"/>
        <v>0</v>
      </c>
      <c r="F38" s="390"/>
      <c r="G38" s="391"/>
      <c r="H38" s="324">
        <f t="shared" si="2"/>
        <v>0</v>
      </c>
      <c r="I38" s="321"/>
      <c r="J38" s="323"/>
      <c r="K38" s="323"/>
    </row>
    <row r="39" spans="2:11" ht="82.5" customHeight="1" x14ac:dyDescent="0.25">
      <c r="B39" s="325" t="s">
        <v>270</v>
      </c>
      <c r="C39" s="329" t="s">
        <v>381</v>
      </c>
      <c r="D39" s="329"/>
      <c r="E39" s="329"/>
      <c r="F39" s="329"/>
      <c r="G39" s="329"/>
      <c r="H39" s="329"/>
      <c r="I39" s="329"/>
      <c r="J39" s="393"/>
      <c r="K39" s="378"/>
    </row>
    <row r="40" spans="2:11" ht="36.6" customHeight="1" x14ac:dyDescent="0.25">
      <c r="B40" s="327"/>
      <c r="C40" s="327"/>
      <c r="D40" s="327"/>
      <c r="E40" s="327"/>
      <c r="F40" s="327"/>
      <c r="G40" s="327"/>
      <c r="H40" s="327"/>
      <c r="I40" s="327"/>
      <c r="J40" s="269"/>
      <c r="K40" s="269"/>
    </row>
    <row r="41" spans="2:11" ht="36.6" customHeight="1" x14ac:dyDescent="0.25">
      <c r="B41" s="327"/>
      <c r="C41" s="327"/>
      <c r="D41" s="327"/>
      <c r="E41" s="327"/>
      <c r="F41" s="327"/>
      <c r="G41" s="327"/>
      <c r="H41" s="327"/>
      <c r="I41" s="327"/>
      <c r="J41" s="328"/>
      <c r="K41" s="328"/>
    </row>
    <row r="42" spans="2:11" ht="36.6" customHeight="1" x14ac:dyDescent="0.25">
      <c r="B42" s="327"/>
      <c r="C42" s="327"/>
      <c r="D42" s="327"/>
      <c r="E42" s="327"/>
      <c r="F42" s="327"/>
      <c r="G42" s="327"/>
      <c r="H42" s="327"/>
      <c r="I42" s="327"/>
      <c r="J42" s="328"/>
      <c r="K42" s="328"/>
    </row>
    <row r="43" spans="2:11" ht="36.6" customHeight="1" x14ac:dyDescent="0.25">
      <c r="B43" s="327"/>
      <c r="C43" s="327"/>
      <c r="D43" s="327"/>
      <c r="E43" s="327"/>
      <c r="F43" s="327"/>
      <c r="G43" s="327"/>
      <c r="H43" s="327"/>
      <c r="I43" s="327"/>
      <c r="J43" s="328"/>
      <c r="K43" s="328"/>
    </row>
    <row r="44" spans="2:11" ht="36.6" customHeight="1" x14ac:dyDescent="0.25">
      <c r="B44" s="327"/>
      <c r="C44" s="327"/>
      <c r="D44" s="327"/>
      <c r="E44" s="327"/>
      <c r="F44" s="327"/>
      <c r="G44" s="327"/>
      <c r="H44" s="327"/>
      <c r="I44" s="327"/>
      <c r="J44" s="267"/>
      <c r="K44" s="267"/>
    </row>
    <row r="45" spans="2:11" ht="75" customHeight="1" x14ac:dyDescent="0.25">
      <c r="B45" s="271" t="s">
        <v>271</v>
      </c>
      <c r="C45" s="329" t="s">
        <v>385</v>
      </c>
      <c r="D45" s="329"/>
      <c r="E45" s="329"/>
      <c r="F45" s="329"/>
      <c r="G45" s="329"/>
      <c r="H45" s="329"/>
      <c r="I45" s="329"/>
      <c r="J45" s="264"/>
      <c r="K45" s="330"/>
    </row>
    <row r="46" spans="2:11" ht="48" customHeight="1" x14ac:dyDescent="0.25">
      <c r="B46" s="271" t="s">
        <v>272</v>
      </c>
      <c r="C46" s="329" t="s">
        <v>273</v>
      </c>
      <c r="D46" s="329"/>
      <c r="E46" s="329"/>
      <c r="F46" s="329"/>
      <c r="G46" s="329"/>
      <c r="H46" s="329"/>
      <c r="I46" s="329"/>
      <c r="J46" s="264"/>
      <c r="K46" s="334"/>
    </row>
    <row r="47" spans="2:11" ht="66" customHeight="1" x14ac:dyDescent="0.25">
      <c r="B47" s="325" t="s">
        <v>274</v>
      </c>
      <c r="C47" s="274" t="s">
        <v>367</v>
      </c>
      <c r="D47" s="274"/>
      <c r="E47" s="274"/>
      <c r="F47" s="274"/>
      <c r="G47" s="274"/>
      <c r="H47" s="274"/>
      <c r="I47" s="274"/>
      <c r="J47" s="264"/>
      <c r="K47" s="334"/>
    </row>
    <row r="48" spans="2:11" ht="22.5" customHeight="1" x14ac:dyDescent="0.25">
      <c r="B48" s="310" t="s">
        <v>275</v>
      </c>
      <c r="C48" s="310"/>
      <c r="D48" s="310"/>
      <c r="E48" s="310"/>
      <c r="F48" s="310"/>
      <c r="G48" s="310"/>
      <c r="H48" s="310"/>
      <c r="I48" s="310"/>
      <c r="J48" s="334"/>
      <c r="K48" s="334"/>
    </row>
    <row r="49" spans="2:11" ht="22.5" customHeight="1" x14ac:dyDescent="0.25">
      <c r="B49" s="296" t="s">
        <v>276</v>
      </c>
      <c r="C49" s="312" t="s">
        <v>277</v>
      </c>
      <c r="D49" s="273" t="s">
        <v>278</v>
      </c>
      <c r="E49" s="273"/>
      <c r="F49" s="273"/>
      <c r="G49" s="338" t="s">
        <v>279</v>
      </c>
      <c r="H49" s="338"/>
      <c r="I49" s="338"/>
      <c r="J49" s="339"/>
      <c r="K49" s="339"/>
    </row>
    <row r="50" spans="2:11" ht="30.75" customHeight="1" x14ac:dyDescent="0.25">
      <c r="B50" s="296"/>
      <c r="C50" s="340" t="s">
        <v>280</v>
      </c>
      <c r="D50" s="341" t="s">
        <v>280</v>
      </c>
      <c r="E50" s="341"/>
      <c r="F50" s="341"/>
      <c r="G50" s="293" t="s">
        <v>280</v>
      </c>
      <c r="H50" s="293"/>
      <c r="I50" s="293"/>
      <c r="J50" s="339"/>
      <c r="K50" s="339"/>
    </row>
    <row r="51" spans="2:11" ht="32.25" customHeight="1" x14ac:dyDescent="0.25">
      <c r="B51" s="342" t="s">
        <v>281</v>
      </c>
      <c r="C51" s="343" t="s">
        <v>370</v>
      </c>
      <c r="D51" s="343"/>
      <c r="E51" s="343"/>
      <c r="F51" s="343"/>
      <c r="G51" s="343"/>
      <c r="H51" s="343"/>
      <c r="I51" s="343"/>
      <c r="J51" s="393"/>
      <c r="K51" s="378"/>
    </row>
    <row r="52" spans="2:11" ht="28.5" customHeight="1" x14ac:dyDescent="0.25">
      <c r="B52" s="346" t="s">
        <v>282</v>
      </c>
      <c r="C52" s="343" t="s">
        <v>371</v>
      </c>
      <c r="D52" s="343"/>
      <c r="E52" s="343"/>
      <c r="F52" s="343"/>
      <c r="G52" s="343"/>
      <c r="H52" s="343"/>
      <c r="I52" s="343"/>
      <c r="J52" s="393"/>
      <c r="K52" s="378"/>
    </row>
    <row r="53" spans="2:11" ht="30" customHeight="1" x14ac:dyDescent="0.25">
      <c r="B53" s="325" t="s">
        <v>283</v>
      </c>
      <c r="C53" s="347" t="s">
        <v>372</v>
      </c>
      <c r="D53" s="347"/>
      <c r="E53" s="347"/>
      <c r="F53" s="347"/>
      <c r="G53" s="347"/>
      <c r="H53" s="347"/>
      <c r="I53" s="347"/>
      <c r="J53" s="393"/>
      <c r="K53" s="378"/>
    </row>
    <row r="54" spans="2:11" ht="31.5" customHeight="1" x14ac:dyDescent="0.25">
      <c r="B54" s="348" t="s">
        <v>284</v>
      </c>
      <c r="C54" s="349" t="s">
        <v>280</v>
      </c>
      <c r="D54" s="349"/>
      <c r="E54" s="349"/>
      <c r="F54" s="349"/>
      <c r="G54" s="349"/>
      <c r="H54" s="349"/>
      <c r="I54" s="349"/>
      <c r="J54" s="394" t="s">
        <v>280</v>
      </c>
      <c r="K54" s="395"/>
    </row>
    <row r="55" spans="2:11" x14ac:dyDescent="0.25">
      <c r="B55" s="352"/>
      <c r="C55" s="353"/>
      <c r="D55" s="353"/>
      <c r="E55" s="354"/>
      <c r="F55" s="354"/>
      <c r="G55" s="355"/>
      <c r="H55" s="356"/>
      <c r="I55" s="353"/>
      <c r="J55" s="357"/>
      <c r="K55" s="357"/>
    </row>
    <row r="56" spans="2:11" x14ac:dyDescent="0.25">
      <c r="B56" s="352"/>
      <c r="C56" s="353"/>
      <c r="D56" s="353"/>
      <c r="E56" s="354"/>
      <c r="F56" s="354"/>
      <c r="G56" s="355"/>
      <c r="H56" s="356"/>
      <c r="I56" s="353"/>
      <c r="J56" s="357"/>
      <c r="K56" s="357"/>
    </row>
    <row r="57" spans="2:11" x14ac:dyDescent="0.25">
      <c r="B57" s="352"/>
      <c r="C57" s="353"/>
      <c r="D57" s="353"/>
      <c r="E57" s="354"/>
      <c r="F57" s="354"/>
      <c r="G57" s="355"/>
      <c r="H57" s="356"/>
      <c r="I57" s="353"/>
      <c r="J57" s="357"/>
      <c r="K57" s="357"/>
    </row>
    <row r="58" spans="2:11" x14ac:dyDescent="0.25">
      <c r="B58" s="352"/>
      <c r="C58" s="353"/>
      <c r="D58" s="353"/>
      <c r="E58" s="354"/>
      <c r="F58" s="354"/>
      <c r="G58" s="355"/>
      <c r="H58" s="356"/>
      <c r="I58" s="353"/>
      <c r="J58" s="357"/>
      <c r="K58" s="357"/>
    </row>
    <row r="59" spans="2:11" hidden="1" x14ac:dyDescent="0.25">
      <c r="B59" s="352"/>
      <c r="C59" s="353"/>
      <c r="D59" s="353"/>
      <c r="E59" s="354"/>
      <c r="F59" s="354"/>
      <c r="G59" s="355"/>
      <c r="H59" s="356"/>
      <c r="I59" s="353"/>
      <c r="J59" s="357"/>
      <c r="K59" s="357"/>
    </row>
    <row r="60" spans="2:11" ht="25.5" hidden="1" customHeight="1" x14ac:dyDescent="0.25">
      <c r="B60" s="352"/>
      <c r="C60" s="353"/>
      <c r="D60" s="353"/>
      <c r="E60" s="354"/>
      <c r="F60" s="354"/>
      <c r="G60" s="355"/>
      <c r="H60" s="356"/>
      <c r="I60" s="353"/>
      <c r="J60" s="357"/>
      <c r="K60" s="357"/>
    </row>
  </sheetData>
  <sheetProtection algorithmName="SHA-512" hashValue="GiQhulZki3tW2WYcAWIb8gK8WODl0j2mmo8j+62GkEVBYcAfvFsfkYxnvBg9YWLJoT55RUd/oishnXDbDcK+Ig==" saltValue="EDremWnxfBGw9lIgRnsnr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320</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321</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322</v>
      </c>
      <c r="D14" s="207"/>
      <c r="E14" s="207"/>
      <c r="F14" s="207"/>
      <c r="G14" s="207"/>
      <c r="H14" s="207"/>
      <c r="I14" s="207"/>
      <c r="J14" s="43"/>
      <c r="K14" s="43"/>
      <c r="M14" s="46"/>
      <c r="N14" s="34" t="s">
        <v>96</v>
      </c>
    </row>
    <row r="15" spans="2:14" ht="30.75" customHeight="1" x14ac:dyDescent="0.25">
      <c r="B15" s="38" t="s">
        <v>97</v>
      </c>
      <c r="C15" s="208" t="s">
        <v>323</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324</v>
      </c>
      <c r="D17" s="206"/>
      <c r="E17" s="206"/>
      <c r="F17" s="206"/>
      <c r="G17" s="206"/>
      <c r="H17" s="206"/>
      <c r="I17" s="206"/>
      <c r="J17" s="47"/>
      <c r="K17" s="47"/>
      <c r="M17" s="46" t="s">
        <v>108</v>
      </c>
      <c r="N17" s="34" t="s">
        <v>109</v>
      </c>
    </row>
    <row r="18" spans="2:14" ht="30.75" customHeight="1" x14ac:dyDescent="0.25">
      <c r="B18" s="38" t="s">
        <v>110</v>
      </c>
      <c r="C18" s="199" t="s">
        <v>325</v>
      </c>
      <c r="D18" s="199"/>
      <c r="E18" s="199"/>
      <c r="F18" s="199"/>
      <c r="G18" s="199"/>
      <c r="H18" s="199"/>
      <c r="I18" s="199"/>
      <c r="J18" s="48"/>
      <c r="K18" s="48"/>
      <c r="M18" s="46" t="s">
        <v>112</v>
      </c>
      <c r="N18" s="34" t="s">
        <v>113</v>
      </c>
    </row>
    <row r="19" spans="2:14" ht="30.75" customHeight="1" x14ac:dyDescent="0.25">
      <c r="B19" s="38" t="s">
        <v>114</v>
      </c>
      <c r="C19" s="249" t="s">
        <v>326</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0" t="s">
        <v>327</v>
      </c>
      <c r="D22" s="250"/>
      <c r="E22" s="250"/>
      <c r="F22" s="249" t="s">
        <v>328</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329</v>
      </c>
      <c r="D24" s="247"/>
      <c r="E24" s="247"/>
      <c r="F24" s="249" t="s">
        <v>330</v>
      </c>
      <c r="G24" s="249"/>
      <c r="H24" s="249"/>
      <c r="I24" s="249"/>
      <c r="J24" s="48"/>
      <c r="K24" s="48"/>
      <c r="M24" s="52"/>
      <c r="N24" s="34" t="s">
        <v>132</v>
      </c>
    </row>
    <row r="25" spans="2:14" ht="29.25" customHeight="1" x14ac:dyDescent="0.25">
      <c r="B25" s="38" t="s">
        <v>133</v>
      </c>
      <c r="C25" s="216" t="s">
        <v>103</v>
      </c>
      <c r="D25" s="216"/>
      <c r="E25" s="216"/>
      <c r="F25" s="41" t="s">
        <v>134</v>
      </c>
      <c r="G25" s="251">
        <v>74</v>
      </c>
      <c r="H25" s="251"/>
      <c r="I25" s="251"/>
      <c r="J25" s="53"/>
      <c r="K25" s="53"/>
      <c r="M25" s="52"/>
    </row>
    <row r="26" spans="2:14" ht="27" customHeight="1" x14ac:dyDescent="0.25">
      <c r="B26" s="38" t="s">
        <v>135</v>
      </c>
      <c r="C26" s="208" t="s">
        <v>136</v>
      </c>
      <c r="D26" s="208"/>
      <c r="E26" s="208"/>
      <c r="F26" s="41" t="s">
        <v>137</v>
      </c>
      <c r="G26" s="251">
        <v>0</v>
      </c>
      <c r="H26" s="251"/>
      <c r="I26" s="251"/>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2"/>
      <c r="D49" s="252"/>
      <c r="E49" s="252"/>
      <c r="F49" s="252"/>
      <c r="G49" s="252"/>
      <c r="H49" s="252"/>
      <c r="I49" s="252"/>
      <c r="J49" s="72"/>
      <c r="K49" s="72"/>
    </row>
    <row r="50" spans="2:11" ht="26.25" customHeight="1" x14ac:dyDescent="0.25">
      <c r="B50" s="38" t="s">
        <v>166</v>
      </c>
      <c r="C50" s="253"/>
      <c r="D50" s="253"/>
      <c r="E50" s="253"/>
      <c r="F50" s="253"/>
      <c r="G50" s="253"/>
      <c r="H50" s="253"/>
      <c r="I50" s="253"/>
      <c r="J50" s="72"/>
      <c r="K50" s="72"/>
    </row>
    <row r="51" spans="2:11" ht="64.5" customHeight="1" x14ac:dyDescent="0.25">
      <c r="B51" s="73" t="s">
        <v>167</v>
      </c>
      <c r="C51" s="252"/>
      <c r="D51" s="252"/>
      <c r="E51" s="252"/>
      <c r="F51" s="252"/>
      <c r="G51" s="252"/>
      <c r="H51" s="252"/>
      <c r="I51" s="252"/>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331</v>
      </c>
      <c r="D55" s="228"/>
      <c r="E55" s="234" t="s">
        <v>175</v>
      </c>
      <c r="F55" s="234"/>
      <c r="G55" s="235" t="s">
        <v>332</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formula2>0</formula2>
    </dataValidation>
    <dataValidation type="list" allowBlank="1" showInputMessage="1" showErrorMessage="1" sqref="C12:F12" xr:uid="{00000000-0002-0000-0700-000001000000}">
      <formula1>$M$9:$M$12</formula1>
      <formula2>0</formula2>
    </dataValidation>
    <dataValidation type="list" allowBlank="1" showInputMessage="1" showErrorMessage="1" sqref="K15" xr:uid="{00000000-0002-0000-0700-000002000000}">
      <formula1>O20:O22</formula1>
      <formula2>0</formula2>
    </dataValidation>
    <dataValidation type="list" allowBlank="1" showInputMessage="1" showErrorMessage="1" sqref="H15:J15" xr:uid="{00000000-0002-0000-0700-000003000000}">
      <formula1>M20:M22</formula1>
      <formula2>0</formula2>
    </dataValidation>
    <dataValidation type="list" allowBlank="1" showInputMessage="1" showErrorMessage="1" sqref="J13:K13" xr:uid="{00000000-0002-0000-0700-000004000000}">
      <formula1>$M$24:$M$31</formula1>
      <formula2>0</formula2>
    </dataValidation>
    <dataValidation type="list" allowBlank="1" showInputMessage="1" showErrorMessage="1" sqref="C13:I13" xr:uid="{00000000-0002-0000-0700-000005000000}">
      <formula1>$N$17:$N$24</formula1>
      <formula2>0</formula2>
    </dataValidation>
    <dataValidation type="list" allowBlank="1" showInputMessage="1" showErrorMessage="1" sqref="H16:I16" xr:uid="{00000000-0002-0000-0700-000006000000}">
      <formula1>$N$8:$N$11</formula1>
      <formula2>0</formula2>
    </dataValidation>
    <dataValidation type="list" allowBlank="1" showInputMessage="1" showErrorMessage="1" sqref="C10 I10" xr:uid="{00000000-0002-0000-07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333</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334</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335</v>
      </c>
      <c r="C12" s="243"/>
      <c r="D12" s="243"/>
      <c r="E12" s="243"/>
      <c r="F12" s="243"/>
      <c r="G12" s="243"/>
      <c r="H12" s="243"/>
      <c r="I12" s="254" t="s">
        <v>192</v>
      </c>
      <c r="J12" s="254"/>
      <c r="K12" s="254"/>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5"/>
    </row>
    <row r="16" spans="2:11" x14ac:dyDescent="0.25">
      <c r="B16" s="132"/>
      <c r="C16" s="133"/>
      <c r="D16" s="134"/>
      <c r="E16" s="135"/>
      <c r="F16" s="133"/>
      <c r="G16" s="134"/>
      <c r="H16" s="136"/>
      <c r="I16" s="137"/>
      <c r="J16" s="138"/>
      <c r="K16" s="255"/>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6" t="s">
        <v>209</v>
      </c>
      <c r="C19" s="256"/>
      <c r="D19" s="146">
        <f>SUM(D15:D16)</f>
        <v>0</v>
      </c>
      <c r="E19" s="257" t="s">
        <v>209</v>
      </c>
      <c r="F19" s="257"/>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336</v>
      </c>
      <c r="L9" s="151" t="s">
        <v>337</v>
      </c>
    </row>
    <row r="10" spans="10:12" x14ac:dyDescent="0.25">
      <c r="J10" s="152" t="s">
        <v>338</v>
      </c>
      <c r="K10" s="152">
        <v>77</v>
      </c>
      <c r="L10" s="152">
        <v>2</v>
      </c>
    </row>
    <row r="11" spans="10:12" x14ac:dyDescent="0.25">
      <c r="J11" s="112"/>
      <c r="K11" s="112"/>
      <c r="L11" s="112">
        <v>37</v>
      </c>
    </row>
    <row r="12" spans="10:12" x14ac:dyDescent="0.25">
      <c r="J12" s="112"/>
      <c r="K12" s="112"/>
      <c r="L12" s="112">
        <v>43</v>
      </c>
    </row>
    <row r="13" spans="10:12" x14ac:dyDescent="0.25">
      <c r="K13" s="112" t="s">
        <v>339</v>
      </c>
      <c r="L13" s="153">
        <f>SUM(L10:L12)</f>
        <v>82</v>
      </c>
    </row>
    <row r="14" spans="10:12" x14ac:dyDescent="0.25">
      <c r="J14" s="152" t="s">
        <v>340</v>
      </c>
      <c r="K14" s="152">
        <v>115</v>
      </c>
      <c r="L14" s="152">
        <v>16</v>
      </c>
    </row>
    <row r="15" spans="10:12" x14ac:dyDescent="0.25">
      <c r="J15" s="112"/>
      <c r="K15" s="112"/>
      <c r="L15" s="112">
        <v>27</v>
      </c>
    </row>
    <row r="16" spans="10:12" x14ac:dyDescent="0.25">
      <c r="J16" s="112"/>
      <c r="K16" s="112"/>
      <c r="L16" s="112">
        <v>10</v>
      </c>
    </row>
    <row r="17" spans="10:14" x14ac:dyDescent="0.25">
      <c r="J17" s="112"/>
      <c r="K17" s="112" t="s">
        <v>339</v>
      </c>
      <c r="L17" s="153">
        <f>SUM(L14:L16)</f>
        <v>53</v>
      </c>
    </row>
    <row r="18" spans="10:14" x14ac:dyDescent="0.25">
      <c r="J18" s="152" t="s">
        <v>341</v>
      </c>
      <c r="K18" s="152">
        <v>7</v>
      </c>
      <c r="L18" s="152">
        <v>13</v>
      </c>
    </row>
    <row r="19" spans="10:14" x14ac:dyDescent="0.25">
      <c r="J19" s="112"/>
      <c r="K19" s="112"/>
      <c r="L19" s="112">
        <v>14</v>
      </c>
    </row>
    <row r="20" spans="10:14" x14ac:dyDescent="0.25">
      <c r="J20" s="112"/>
      <c r="K20" s="112"/>
      <c r="L20" s="112">
        <v>10</v>
      </c>
    </row>
    <row r="21" spans="10:14" x14ac:dyDescent="0.25">
      <c r="J21" s="112"/>
      <c r="K21" s="112" t="s">
        <v>339</v>
      </c>
      <c r="L21" s="153">
        <f>SUM(L18:L20)</f>
        <v>37</v>
      </c>
    </row>
    <row r="22" spans="10:14" x14ac:dyDescent="0.25">
      <c r="J22" s="152" t="s">
        <v>342</v>
      </c>
      <c r="K22" s="152">
        <v>52</v>
      </c>
      <c r="L22" s="152">
        <v>10</v>
      </c>
    </row>
    <row r="23" spans="10:14" x14ac:dyDescent="0.25">
      <c r="J23" s="112"/>
      <c r="K23" s="112"/>
      <c r="L23" s="112">
        <v>0</v>
      </c>
    </row>
    <row r="24" spans="10:14" x14ac:dyDescent="0.25">
      <c r="J24" s="112"/>
      <c r="K24" s="112"/>
      <c r="L24" s="112">
        <v>59</v>
      </c>
    </row>
    <row r="25" spans="10:14" x14ac:dyDescent="0.25">
      <c r="J25" s="112"/>
      <c r="K25" s="112" t="s">
        <v>339</v>
      </c>
      <c r="L25" s="153">
        <f>SUM(L22:L24)</f>
        <v>69</v>
      </c>
    </row>
    <row r="27" spans="10:14" x14ac:dyDescent="0.25">
      <c r="J27" s="154" t="s">
        <v>343</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6D9F1"/>
  </sheetPr>
  <dimension ref="A1:AMI60"/>
  <sheetViews>
    <sheetView zoomScale="80" zoomScaleNormal="80" workbookViewId="0">
      <selection activeCell="C39" sqref="C39:I39"/>
    </sheetView>
  </sheetViews>
  <sheetFormatPr baseColWidth="10" defaultColWidth="0" defaultRowHeight="15" zeroHeight="1" x14ac:dyDescent="0.25"/>
  <cols>
    <col min="1" max="1" width="1" style="258" customWidth="1"/>
    <col min="2" max="2" width="25.42578125" style="358" customWidth="1"/>
    <col min="3" max="3" width="14.42578125" style="258" customWidth="1"/>
    <col min="4" max="4" width="20.140625" style="258" customWidth="1"/>
    <col min="5" max="5" width="16.42578125" style="258" customWidth="1"/>
    <col min="6" max="6" width="25" style="258" customWidth="1"/>
    <col min="7" max="7" width="22" style="359" customWidth="1"/>
    <col min="8" max="8" width="20.42578125" style="258" customWidth="1"/>
    <col min="9" max="11" width="22.42578125" style="258" customWidth="1"/>
    <col min="12" max="12" width="11.42578125" style="263" hidden="1" customWidth="1"/>
    <col min="13" max="23" width="9.140625" style="263" hidden="1" customWidth="1"/>
    <col min="24" max="1023" width="9.140625" style="258" hidden="1" customWidth="1"/>
    <col min="1024" max="1024" width="9.140625" style="264" hidden="1" customWidth="1"/>
    <col min="1025" max="16384" width="9.140625" style="264" hidden="1"/>
  </cols>
  <sheetData>
    <row r="1" spans="2:13" ht="37.5" customHeight="1" x14ac:dyDescent="0.25">
      <c r="B1" s="259"/>
      <c r="C1" s="260" t="s">
        <v>1</v>
      </c>
      <c r="D1" s="260"/>
      <c r="E1" s="260"/>
      <c r="F1" s="260"/>
      <c r="G1" s="260"/>
      <c r="H1" s="260"/>
      <c r="I1" s="261"/>
      <c r="J1" s="262"/>
      <c r="K1" s="262"/>
    </row>
    <row r="2" spans="2:13" ht="37.5" customHeight="1" x14ac:dyDescent="0.25">
      <c r="B2" s="259"/>
      <c r="C2" s="265" t="s">
        <v>210</v>
      </c>
      <c r="D2" s="265"/>
      <c r="E2" s="265"/>
      <c r="F2" s="265"/>
      <c r="G2" s="265"/>
      <c r="H2" s="265"/>
      <c r="I2" s="261"/>
      <c r="J2" s="262"/>
      <c r="K2" s="262"/>
    </row>
    <row r="3" spans="2:13" ht="37.5" customHeight="1" x14ac:dyDescent="0.25">
      <c r="B3" s="259"/>
      <c r="C3" s="265" t="s">
        <v>211</v>
      </c>
      <c r="D3" s="265"/>
      <c r="E3" s="265"/>
      <c r="F3" s="265" t="s">
        <v>212</v>
      </c>
      <c r="G3" s="265"/>
      <c r="H3" s="265"/>
      <c r="I3" s="261"/>
      <c r="J3" s="262"/>
      <c r="K3" s="262"/>
    </row>
    <row r="4" spans="2:13" ht="23.25" customHeight="1" x14ac:dyDescent="0.25">
      <c r="B4" s="266"/>
      <c r="C4" s="266"/>
      <c r="D4" s="266"/>
      <c r="E4" s="266"/>
      <c r="F4" s="266"/>
      <c r="G4" s="266"/>
      <c r="H4" s="266"/>
      <c r="I4" s="266"/>
      <c r="J4" s="267"/>
      <c r="K4" s="267"/>
    </row>
    <row r="5" spans="2:13" ht="24" customHeight="1" x14ac:dyDescent="0.25">
      <c r="B5" s="268" t="s">
        <v>213</v>
      </c>
      <c r="C5" s="268"/>
      <c r="D5" s="268"/>
      <c r="E5" s="268"/>
      <c r="F5" s="268"/>
      <c r="G5" s="268"/>
      <c r="H5" s="268"/>
      <c r="I5" s="268"/>
      <c r="J5" s="269"/>
      <c r="K5" s="269"/>
      <c r="M5" s="270" t="s">
        <v>71</v>
      </c>
    </row>
    <row r="6" spans="2:13" ht="30.75" customHeight="1" x14ac:dyDescent="0.25">
      <c r="B6" s="271" t="s">
        <v>214</v>
      </c>
      <c r="C6" s="272">
        <v>5</v>
      </c>
      <c r="D6" s="273" t="s">
        <v>215</v>
      </c>
      <c r="E6" s="273"/>
      <c r="F6" s="293" t="s">
        <v>311</v>
      </c>
      <c r="G6" s="293"/>
      <c r="H6" s="293"/>
      <c r="I6" s="293"/>
      <c r="J6" s="275"/>
      <c r="K6" s="275"/>
      <c r="M6" s="270" t="s">
        <v>76</v>
      </c>
    </row>
    <row r="7" spans="2:13" ht="30.75" customHeight="1" x14ac:dyDescent="0.25">
      <c r="B7" s="271" t="s">
        <v>217</v>
      </c>
      <c r="C7" s="272" t="s">
        <v>78</v>
      </c>
      <c r="D7" s="273" t="s">
        <v>218</v>
      </c>
      <c r="E7" s="273"/>
      <c r="F7" s="341" t="s">
        <v>219</v>
      </c>
      <c r="G7" s="341"/>
      <c r="H7" s="277" t="s">
        <v>220</v>
      </c>
      <c r="I7" s="278" t="s">
        <v>78</v>
      </c>
      <c r="J7" s="279"/>
      <c r="K7" s="279"/>
      <c r="M7" s="270" t="s">
        <v>83</v>
      </c>
    </row>
    <row r="8" spans="2:13" ht="30.75" customHeight="1" x14ac:dyDescent="0.25">
      <c r="B8" s="271" t="s">
        <v>221</v>
      </c>
      <c r="C8" s="341" t="s">
        <v>222</v>
      </c>
      <c r="D8" s="341"/>
      <c r="E8" s="341"/>
      <c r="F8" s="341"/>
      <c r="G8" s="277" t="s">
        <v>223</v>
      </c>
      <c r="H8" s="280">
        <v>7555</v>
      </c>
      <c r="I8" s="280"/>
      <c r="J8" s="281"/>
      <c r="K8" s="281"/>
      <c r="M8" s="270" t="s">
        <v>42</v>
      </c>
    </row>
    <row r="9" spans="2:13" ht="30.75" customHeight="1" x14ac:dyDescent="0.25">
      <c r="B9" s="271" t="s">
        <v>62</v>
      </c>
      <c r="C9" s="282" t="s">
        <v>82</v>
      </c>
      <c r="D9" s="282"/>
      <c r="E9" s="282"/>
      <c r="F9" s="282"/>
      <c r="G9" s="277" t="s">
        <v>224</v>
      </c>
      <c r="H9" s="283" t="s">
        <v>90</v>
      </c>
      <c r="I9" s="283"/>
      <c r="J9" s="284"/>
      <c r="K9" s="284"/>
    </row>
    <row r="10" spans="2:13" ht="30.75" customHeight="1" x14ac:dyDescent="0.25">
      <c r="B10" s="271" t="s">
        <v>225</v>
      </c>
      <c r="C10" s="248" t="s">
        <v>226</v>
      </c>
      <c r="D10" s="248"/>
      <c r="E10" s="248"/>
      <c r="F10" s="248"/>
      <c r="G10" s="248"/>
      <c r="H10" s="248"/>
      <c r="I10" s="248"/>
      <c r="J10" s="285"/>
      <c r="K10" s="285"/>
    </row>
    <row r="11" spans="2:13" ht="30.75" customHeight="1" x14ac:dyDescent="0.25">
      <c r="B11" s="271" t="s">
        <v>227</v>
      </c>
      <c r="C11" s="286" t="s">
        <v>228</v>
      </c>
      <c r="D11" s="286"/>
      <c r="E11" s="286"/>
      <c r="F11" s="286"/>
      <c r="G11" s="286"/>
      <c r="H11" s="286"/>
      <c r="I11" s="286"/>
      <c r="J11" s="279"/>
      <c r="K11" s="279"/>
      <c r="M11" s="270" t="s">
        <v>96</v>
      </c>
    </row>
    <row r="12" spans="2:13" ht="30.75" customHeight="1" x14ac:dyDescent="0.25">
      <c r="B12" s="271" t="s">
        <v>229</v>
      </c>
      <c r="C12" s="287" t="s">
        <v>312</v>
      </c>
      <c r="D12" s="287"/>
      <c r="E12" s="287"/>
      <c r="F12" s="287"/>
      <c r="G12" s="277" t="s">
        <v>231</v>
      </c>
      <c r="H12" s="288" t="s">
        <v>100</v>
      </c>
      <c r="I12" s="288"/>
      <c r="J12" s="279"/>
      <c r="K12" s="279"/>
      <c r="M12" s="270" t="s">
        <v>78</v>
      </c>
    </row>
    <row r="13" spans="2:13" ht="30.75" customHeight="1" x14ac:dyDescent="0.25">
      <c r="B13" s="271" t="s">
        <v>232</v>
      </c>
      <c r="C13" s="289" t="s">
        <v>364</v>
      </c>
      <c r="D13" s="289"/>
      <c r="E13" s="289"/>
      <c r="F13" s="289"/>
      <c r="G13" s="277" t="s">
        <v>234</v>
      </c>
      <c r="H13" s="286" t="s">
        <v>71</v>
      </c>
      <c r="I13" s="286"/>
      <c r="J13" s="279"/>
      <c r="K13" s="279"/>
    </row>
    <row r="14" spans="2:13" ht="64.5" customHeight="1" x14ac:dyDescent="0.25">
      <c r="B14" s="271" t="s">
        <v>235</v>
      </c>
      <c r="C14" s="290" t="s">
        <v>313</v>
      </c>
      <c r="D14" s="290"/>
      <c r="E14" s="290"/>
      <c r="F14" s="290"/>
      <c r="G14" s="290"/>
      <c r="H14" s="290"/>
      <c r="I14" s="290"/>
      <c r="J14" s="285"/>
      <c r="K14" s="285"/>
      <c r="M14" s="270"/>
    </row>
    <row r="15" spans="2:13" ht="30.75" customHeight="1" x14ac:dyDescent="0.25">
      <c r="B15" s="271" t="s">
        <v>237</v>
      </c>
      <c r="C15" s="291" t="s">
        <v>294</v>
      </c>
      <c r="D15" s="291"/>
      <c r="E15" s="291"/>
      <c r="F15" s="291"/>
      <c r="G15" s="291"/>
      <c r="H15" s="291"/>
      <c r="I15" s="291"/>
      <c r="J15" s="292"/>
      <c r="K15" s="292"/>
      <c r="M15" s="270"/>
    </row>
    <row r="16" spans="2:13" ht="30.75" customHeight="1" x14ac:dyDescent="0.25">
      <c r="B16" s="271" t="s">
        <v>239</v>
      </c>
      <c r="C16" s="293" t="s">
        <v>314</v>
      </c>
      <c r="D16" s="293"/>
      <c r="E16" s="293"/>
      <c r="F16" s="293"/>
      <c r="G16" s="293"/>
      <c r="H16" s="293"/>
      <c r="I16" s="293"/>
      <c r="J16" s="294"/>
      <c r="K16" s="294"/>
      <c r="M16" s="270"/>
    </row>
    <row r="17" spans="2:13" ht="30.75" customHeight="1" x14ac:dyDescent="0.25">
      <c r="B17" s="271" t="s">
        <v>241</v>
      </c>
      <c r="C17" s="286" t="s">
        <v>315</v>
      </c>
      <c r="D17" s="286"/>
      <c r="E17" s="286"/>
      <c r="F17" s="286"/>
      <c r="G17" s="286"/>
      <c r="H17" s="286"/>
      <c r="I17" s="286"/>
      <c r="J17" s="295"/>
      <c r="K17" s="295"/>
      <c r="M17" s="270"/>
    </row>
    <row r="18" spans="2:13" ht="18" customHeight="1" x14ac:dyDescent="0.25">
      <c r="B18" s="296" t="s">
        <v>243</v>
      </c>
      <c r="C18" s="297" t="s">
        <v>244</v>
      </c>
      <c r="D18" s="297"/>
      <c r="E18" s="297"/>
      <c r="F18" s="298" t="s">
        <v>245</v>
      </c>
      <c r="G18" s="298"/>
      <c r="H18" s="298"/>
      <c r="I18" s="298"/>
      <c r="J18" s="299"/>
      <c r="K18" s="299"/>
      <c r="M18" s="270"/>
    </row>
    <row r="19" spans="2:13" ht="39.75" customHeight="1" x14ac:dyDescent="0.25">
      <c r="B19" s="296"/>
      <c r="C19" s="341" t="s">
        <v>316</v>
      </c>
      <c r="D19" s="341"/>
      <c r="E19" s="341"/>
      <c r="F19" s="293" t="s">
        <v>317</v>
      </c>
      <c r="G19" s="293"/>
      <c r="H19" s="293"/>
      <c r="I19" s="293"/>
      <c r="J19" s="294"/>
      <c r="K19" s="294"/>
      <c r="M19" s="270"/>
    </row>
    <row r="20" spans="2:13" ht="39.75" customHeight="1" x14ac:dyDescent="0.25">
      <c r="B20" s="271" t="s">
        <v>248</v>
      </c>
      <c r="C20" s="341" t="s">
        <v>318</v>
      </c>
      <c r="D20" s="341"/>
      <c r="E20" s="341"/>
      <c r="F20" s="288" t="s">
        <v>319</v>
      </c>
      <c r="G20" s="288"/>
      <c r="H20" s="288"/>
      <c r="I20" s="288"/>
      <c r="J20" s="279"/>
      <c r="K20" s="279"/>
      <c r="M20" s="270"/>
    </row>
    <row r="21" spans="2:13" ht="82.5" customHeight="1" x14ac:dyDescent="0.25">
      <c r="B21" s="271" t="s">
        <v>251</v>
      </c>
      <c r="C21" s="276" t="s">
        <v>354</v>
      </c>
      <c r="D21" s="276"/>
      <c r="E21" s="276"/>
      <c r="F21" s="396" t="s">
        <v>353</v>
      </c>
      <c r="G21" s="396"/>
      <c r="H21" s="396"/>
      <c r="I21" s="396"/>
      <c r="J21" s="292"/>
      <c r="K21" s="292"/>
      <c r="M21" s="270"/>
    </row>
    <row r="22" spans="2:13" ht="23.25" customHeight="1" x14ac:dyDescent="0.25">
      <c r="B22" s="271" t="s">
        <v>254</v>
      </c>
      <c r="C22" s="301">
        <v>45292</v>
      </c>
      <c r="D22" s="301"/>
      <c r="E22" s="301"/>
      <c r="F22" s="277" t="s">
        <v>255</v>
      </c>
      <c r="G22" s="302">
        <v>3</v>
      </c>
      <c r="H22" s="277" t="s">
        <v>256</v>
      </c>
      <c r="I22" s="369">
        <v>3</v>
      </c>
      <c r="J22" s="304"/>
      <c r="K22" s="304"/>
    </row>
    <row r="23" spans="2:13" ht="27" customHeight="1" x14ac:dyDescent="0.25">
      <c r="B23" s="271" t="s">
        <v>257</v>
      </c>
      <c r="C23" s="301">
        <v>45443</v>
      </c>
      <c r="D23" s="301"/>
      <c r="E23" s="301"/>
      <c r="F23" s="277" t="s">
        <v>258</v>
      </c>
      <c r="G23" s="305">
        <v>3</v>
      </c>
      <c r="H23" s="305"/>
      <c r="I23" s="305"/>
      <c r="J23" s="306"/>
      <c r="K23" s="306"/>
    </row>
    <row r="24" spans="2:13" ht="30.75" customHeight="1" x14ac:dyDescent="0.25">
      <c r="B24" s="307" t="s">
        <v>259</v>
      </c>
      <c r="C24" s="308" t="s">
        <v>112</v>
      </c>
      <c r="D24" s="308"/>
      <c r="E24" s="308"/>
      <c r="F24" s="309" t="s">
        <v>260</v>
      </c>
      <c r="G24" s="293" t="s">
        <v>261</v>
      </c>
      <c r="H24" s="293"/>
      <c r="I24" s="293"/>
      <c r="J24" s="299"/>
      <c r="K24" s="299"/>
    </row>
    <row r="25" spans="2:13" ht="22.5" customHeight="1" x14ac:dyDescent="0.25">
      <c r="B25" s="310" t="s">
        <v>262</v>
      </c>
      <c r="C25" s="310"/>
      <c r="D25" s="310"/>
      <c r="E25" s="310"/>
      <c r="F25" s="310"/>
      <c r="G25" s="310"/>
      <c r="H25" s="310"/>
      <c r="I25" s="310"/>
      <c r="J25" s="269"/>
      <c r="K25" s="269"/>
    </row>
    <row r="26" spans="2:13" ht="43.5" customHeight="1" x14ac:dyDescent="0.25">
      <c r="B26" s="311" t="s">
        <v>142</v>
      </c>
      <c r="C26" s="312" t="s">
        <v>263</v>
      </c>
      <c r="D26" s="312" t="s">
        <v>264</v>
      </c>
      <c r="E26" s="313" t="s">
        <v>265</v>
      </c>
      <c r="F26" s="312" t="s">
        <v>266</v>
      </c>
      <c r="G26" s="312" t="s">
        <v>267</v>
      </c>
      <c r="H26" s="313" t="s">
        <v>268</v>
      </c>
      <c r="I26" s="314" t="s">
        <v>269</v>
      </c>
      <c r="J26" s="294"/>
      <c r="K26" s="294"/>
    </row>
    <row r="27" spans="2:13" ht="19.5" customHeight="1" x14ac:dyDescent="0.25">
      <c r="B27" s="315" t="s">
        <v>151</v>
      </c>
      <c r="C27" s="384">
        <v>3</v>
      </c>
      <c r="D27" s="385">
        <v>3</v>
      </c>
      <c r="E27" s="120">
        <f t="shared" ref="E27:E38" si="0">IF(OR(C27=0,C27=""),0,D27/C27)</f>
        <v>1</v>
      </c>
      <c r="F27" s="397">
        <v>3</v>
      </c>
      <c r="G27" s="375">
        <v>3</v>
      </c>
      <c r="H27" s="320">
        <f>IF(D27="","",(D27*100%)/$G$23)</f>
        <v>1</v>
      </c>
      <c r="I27" s="321">
        <v>3</v>
      </c>
      <c r="J27" s="398"/>
      <c r="K27" s="323"/>
    </row>
    <row r="28" spans="2:13" ht="19.5" customHeight="1" x14ac:dyDescent="0.25">
      <c r="B28" s="315" t="s">
        <v>152</v>
      </c>
      <c r="C28" s="384">
        <v>3</v>
      </c>
      <c r="D28" s="385">
        <v>3</v>
      </c>
      <c r="E28" s="120">
        <f t="shared" si="0"/>
        <v>1</v>
      </c>
      <c r="F28" s="397"/>
      <c r="G28" s="375"/>
      <c r="H28" s="320">
        <f>IF(D28="","",(D28*100%)/$G$23)</f>
        <v>1</v>
      </c>
      <c r="I28" s="321"/>
      <c r="J28" s="398"/>
      <c r="K28" s="323"/>
    </row>
    <row r="29" spans="2:13" ht="19.5" customHeight="1" x14ac:dyDescent="0.25">
      <c r="B29" s="315" t="s">
        <v>153</v>
      </c>
      <c r="C29" s="384">
        <v>3</v>
      </c>
      <c r="D29" s="385">
        <v>3</v>
      </c>
      <c r="E29" s="120">
        <f t="shared" si="0"/>
        <v>1</v>
      </c>
      <c r="F29" s="397"/>
      <c r="G29" s="375"/>
      <c r="H29" s="320">
        <f>+E29</f>
        <v>1</v>
      </c>
      <c r="I29" s="321"/>
      <c r="J29" s="399"/>
      <c r="K29" s="323"/>
    </row>
    <row r="30" spans="2:13" ht="19.5" customHeight="1" x14ac:dyDescent="0.25">
      <c r="B30" s="315" t="s">
        <v>154</v>
      </c>
      <c r="C30" s="384">
        <v>3</v>
      </c>
      <c r="D30" s="385">
        <v>3</v>
      </c>
      <c r="E30" s="120">
        <f t="shared" si="0"/>
        <v>1</v>
      </c>
      <c r="F30" s="397"/>
      <c r="G30" s="375"/>
      <c r="H30" s="320">
        <f t="shared" ref="H30" si="1">+E30</f>
        <v>1</v>
      </c>
      <c r="I30" s="321"/>
      <c r="J30" s="399"/>
      <c r="K30" s="323"/>
    </row>
    <row r="31" spans="2:13" ht="19.5" customHeight="1" x14ac:dyDescent="0.25">
      <c r="B31" s="315" t="s">
        <v>155</v>
      </c>
      <c r="C31" s="384">
        <v>3</v>
      </c>
      <c r="D31" s="385">
        <v>3</v>
      </c>
      <c r="E31" s="120">
        <f t="shared" si="0"/>
        <v>1</v>
      </c>
      <c r="F31" s="397"/>
      <c r="G31" s="375"/>
      <c r="H31" s="320">
        <f>+E31</f>
        <v>1</v>
      </c>
      <c r="I31" s="321"/>
      <c r="J31" s="399"/>
      <c r="K31" s="323"/>
    </row>
    <row r="32" spans="2:13" ht="19.5" customHeight="1" x14ac:dyDescent="0.25">
      <c r="B32" s="315" t="s">
        <v>156</v>
      </c>
      <c r="C32" s="384">
        <v>0</v>
      </c>
      <c r="D32" s="385">
        <v>0</v>
      </c>
      <c r="E32" s="120">
        <f t="shared" si="0"/>
        <v>0</v>
      </c>
      <c r="F32" s="397"/>
      <c r="G32" s="375"/>
      <c r="H32" s="320">
        <f>IF(D32="","",(D32*100%)/$G$23)</f>
        <v>0</v>
      </c>
      <c r="I32" s="321"/>
      <c r="J32" s="399"/>
      <c r="K32" s="323"/>
    </row>
    <row r="33" spans="2:11" ht="19.5" customHeight="1" x14ac:dyDescent="0.25">
      <c r="B33" s="315" t="s">
        <v>157</v>
      </c>
      <c r="C33" s="384">
        <v>0</v>
      </c>
      <c r="D33" s="385">
        <v>0</v>
      </c>
      <c r="E33" s="120">
        <f t="shared" si="0"/>
        <v>0</v>
      </c>
      <c r="F33" s="397"/>
      <c r="G33" s="375"/>
      <c r="H33" s="320">
        <f t="shared" ref="H33:H38" si="2">IF(D33="","",(D33*100%)/$G$23)</f>
        <v>0</v>
      </c>
      <c r="I33" s="321"/>
      <c r="J33" s="399"/>
      <c r="K33" s="323"/>
    </row>
    <row r="34" spans="2:11" ht="19.5" customHeight="1" x14ac:dyDescent="0.25">
      <c r="B34" s="315" t="s">
        <v>158</v>
      </c>
      <c r="C34" s="384">
        <v>0</v>
      </c>
      <c r="D34" s="385">
        <v>0</v>
      </c>
      <c r="E34" s="120">
        <f t="shared" si="0"/>
        <v>0</v>
      </c>
      <c r="F34" s="397"/>
      <c r="G34" s="375"/>
      <c r="H34" s="320">
        <f t="shared" si="2"/>
        <v>0</v>
      </c>
      <c r="I34" s="321"/>
      <c r="J34" s="399"/>
      <c r="K34" s="323"/>
    </row>
    <row r="35" spans="2:11" ht="19.5" customHeight="1" x14ac:dyDescent="0.25">
      <c r="B35" s="315" t="s">
        <v>159</v>
      </c>
      <c r="C35" s="384">
        <v>0</v>
      </c>
      <c r="D35" s="385">
        <v>0</v>
      </c>
      <c r="E35" s="120">
        <f t="shared" si="0"/>
        <v>0</v>
      </c>
      <c r="F35" s="397"/>
      <c r="G35" s="375"/>
      <c r="H35" s="320">
        <f t="shared" si="2"/>
        <v>0</v>
      </c>
      <c r="I35" s="321"/>
      <c r="J35" s="399"/>
      <c r="K35" s="323"/>
    </row>
    <row r="36" spans="2:11" ht="19.5" customHeight="1" x14ac:dyDescent="0.25">
      <c r="B36" s="315" t="s">
        <v>160</v>
      </c>
      <c r="C36" s="384">
        <v>0</v>
      </c>
      <c r="D36" s="389">
        <v>0</v>
      </c>
      <c r="E36" s="120">
        <f t="shared" si="0"/>
        <v>0</v>
      </c>
      <c r="F36" s="397"/>
      <c r="G36" s="375"/>
      <c r="H36" s="320">
        <f t="shared" si="2"/>
        <v>0</v>
      </c>
      <c r="I36" s="321"/>
      <c r="J36" s="399"/>
      <c r="K36" s="323"/>
    </row>
    <row r="37" spans="2:11" ht="19.5" customHeight="1" x14ac:dyDescent="0.25">
      <c r="B37" s="315" t="s">
        <v>161</v>
      </c>
      <c r="C37" s="384">
        <v>0</v>
      </c>
      <c r="D37" s="385">
        <v>0</v>
      </c>
      <c r="E37" s="120">
        <f t="shared" si="0"/>
        <v>0</v>
      </c>
      <c r="F37" s="397"/>
      <c r="G37" s="375"/>
      <c r="H37" s="320">
        <f t="shared" si="2"/>
        <v>0</v>
      </c>
      <c r="I37" s="321"/>
      <c r="J37" s="399"/>
      <c r="K37" s="323"/>
    </row>
    <row r="38" spans="2:11" ht="19.5" customHeight="1" x14ac:dyDescent="0.25">
      <c r="B38" s="315" t="s">
        <v>162</v>
      </c>
      <c r="C38" s="384">
        <v>0</v>
      </c>
      <c r="D38" s="385">
        <v>0</v>
      </c>
      <c r="E38" s="120">
        <f t="shared" si="0"/>
        <v>0</v>
      </c>
      <c r="F38" s="397"/>
      <c r="G38" s="375"/>
      <c r="H38" s="320">
        <f t="shared" si="2"/>
        <v>0</v>
      </c>
      <c r="I38" s="321"/>
      <c r="J38" s="323"/>
      <c r="K38" s="323"/>
    </row>
    <row r="39" spans="2:11" ht="106.5" customHeight="1" x14ac:dyDescent="0.25">
      <c r="B39" s="325" t="s">
        <v>270</v>
      </c>
      <c r="C39" s="329" t="s">
        <v>382</v>
      </c>
      <c r="D39" s="329"/>
      <c r="E39" s="329"/>
      <c r="F39" s="329"/>
      <c r="G39" s="329"/>
      <c r="H39" s="329"/>
      <c r="I39" s="329"/>
      <c r="J39" s="264"/>
      <c r="K39" s="328"/>
    </row>
    <row r="40" spans="2:11" ht="37.35" customHeight="1" x14ac:dyDescent="0.25">
      <c r="B40" s="327"/>
      <c r="C40" s="327"/>
      <c r="D40" s="327"/>
      <c r="E40" s="327"/>
      <c r="F40" s="327"/>
      <c r="G40" s="327"/>
      <c r="H40" s="327"/>
      <c r="I40" s="327"/>
      <c r="J40" s="264"/>
      <c r="K40" s="269"/>
    </row>
    <row r="41" spans="2:11" ht="37.35" customHeight="1" x14ac:dyDescent="0.25">
      <c r="B41" s="327"/>
      <c r="C41" s="327"/>
      <c r="D41" s="327"/>
      <c r="E41" s="327"/>
      <c r="F41" s="327"/>
      <c r="G41" s="327"/>
      <c r="H41" s="327"/>
      <c r="I41" s="327"/>
      <c r="J41" s="264"/>
      <c r="K41" s="328"/>
    </row>
    <row r="42" spans="2:11" ht="37.35" customHeight="1" x14ac:dyDescent="0.25">
      <c r="B42" s="327"/>
      <c r="C42" s="327"/>
      <c r="D42" s="327"/>
      <c r="E42" s="327"/>
      <c r="F42" s="327"/>
      <c r="G42" s="327"/>
      <c r="H42" s="327"/>
      <c r="I42" s="327"/>
      <c r="J42" s="264"/>
      <c r="K42" s="328"/>
    </row>
    <row r="43" spans="2:11" ht="37.35" customHeight="1" x14ac:dyDescent="0.25">
      <c r="B43" s="327"/>
      <c r="C43" s="327"/>
      <c r="D43" s="327"/>
      <c r="E43" s="327"/>
      <c r="F43" s="327"/>
      <c r="G43" s="327"/>
      <c r="H43" s="327"/>
      <c r="I43" s="327"/>
      <c r="J43" s="264"/>
      <c r="K43" s="328"/>
    </row>
    <row r="44" spans="2:11" ht="37.35" customHeight="1" x14ac:dyDescent="0.25">
      <c r="B44" s="327"/>
      <c r="C44" s="327"/>
      <c r="D44" s="327"/>
      <c r="E44" s="327"/>
      <c r="F44" s="327"/>
      <c r="G44" s="327"/>
      <c r="H44" s="327"/>
      <c r="I44" s="327"/>
      <c r="J44" s="264"/>
      <c r="K44" s="267"/>
    </row>
    <row r="45" spans="2:11" ht="72.75" customHeight="1" x14ac:dyDescent="0.25">
      <c r="B45" s="271" t="s">
        <v>271</v>
      </c>
      <c r="C45" s="329" t="s">
        <v>383</v>
      </c>
      <c r="D45" s="329"/>
      <c r="E45" s="329"/>
      <c r="F45" s="329"/>
      <c r="G45" s="329"/>
      <c r="H45" s="329"/>
      <c r="I45" s="329"/>
      <c r="J45" s="264"/>
      <c r="K45" s="334"/>
    </row>
    <row r="46" spans="2:11" ht="32.25" customHeight="1" x14ac:dyDescent="0.25">
      <c r="B46" s="271" t="s">
        <v>272</v>
      </c>
      <c r="C46" s="329" t="s">
        <v>273</v>
      </c>
      <c r="D46" s="329"/>
      <c r="E46" s="329"/>
      <c r="F46" s="329"/>
      <c r="G46" s="329"/>
      <c r="H46" s="329"/>
      <c r="I46" s="329"/>
      <c r="J46" s="334"/>
      <c r="K46" s="334"/>
    </row>
    <row r="47" spans="2:11" ht="66" customHeight="1" x14ac:dyDescent="0.25">
      <c r="B47" s="325" t="s">
        <v>274</v>
      </c>
      <c r="C47" s="274" t="s">
        <v>368</v>
      </c>
      <c r="D47" s="274"/>
      <c r="E47" s="274"/>
      <c r="F47" s="274"/>
      <c r="G47" s="274"/>
      <c r="H47" s="274"/>
      <c r="I47" s="274"/>
      <c r="J47" s="334"/>
      <c r="K47" s="334"/>
    </row>
    <row r="48" spans="2:11" ht="22.5" customHeight="1" x14ac:dyDescent="0.25">
      <c r="B48" s="310" t="s">
        <v>275</v>
      </c>
      <c r="C48" s="310"/>
      <c r="D48" s="310"/>
      <c r="E48" s="310"/>
      <c r="F48" s="310"/>
      <c r="G48" s="310"/>
      <c r="H48" s="310"/>
      <c r="I48" s="310"/>
      <c r="J48" s="334"/>
      <c r="K48" s="334"/>
    </row>
    <row r="49" spans="2:11" ht="22.5" customHeight="1" x14ac:dyDescent="0.25">
      <c r="B49" s="296" t="s">
        <v>276</v>
      </c>
      <c r="C49" s="312" t="s">
        <v>277</v>
      </c>
      <c r="D49" s="273" t="s">
        <v>278</v>
      </c>
      <c r="E49" s="273"/>
      <c r="F49" s="273"/>
      <c r="G49" s="338" t="s">
        <v>279</v>
      </c>
      <c r="H49" s="338"/>
      <c r="I49" s="338"/>
      <c r="J49" s="339"/>
      <c r="K49" s="339"/>
    </row>
    <row r="50" spans="2:11" ht="66" customHeight="1" x14ac:dyDescent="0.25">
      <c r="B50" s="296"/>
      <c r="C50" s="340" t="s">
        <v>280</v>
      </c>
      <c r="D50" s="341" t="s">
        <v>280</v>
      </c>
      <c r="E50" s="341"/>
      <c r="F50" s="341"/>
      <c r="G50" s="341" t="s">
        <v>280</v>
      </c>
      <c r="H50" s="341"/>
      <c r="I50" s="293"/>
      <c r="J50" s="400"/>
      <c r="K50" s="401"/>
    </row>
    <row r="51" spans="2:11" ht="32.25" customHeight="1" x14ac:dyDescent="0.25">
      <c r="B51" s="342" t="s">
        <v>281</v>
      </c>
      <c r="C51" s="343" t="s">
        <v>370</v>
      </c>
      <c r="D51" s="343"/>
      <c r="E51" s="343"/>
      <c r="F51" s="343"/>
      <c r="G51" s="343"/>
      <c r="H51" s="343"/>
      <c r="I51" s="343"/>
      <c r="J51" s="393"/>
      <c r="K51" s="378"/>
    </row>
    <row r="52" spans="2:11" ht="28.5" customHeight="1" x14ac:dyDescent="0.25">
      <c r="B52" s="346" t="s">
        <v>282</v>
      </c>
      <c r="C52" s="343" t="s">
        <v>371</v>
      </c>
      <c r="D52" s="343"/>
      <c r="E52" s="343"/>
      <c r="F52" s="343"/>
      <c r="G52" s="343"/>
      <c r="H52" s="343"/>
      <c r="I52" s="343"/>
      <c r="J52" s="393"/>
      <c r="K52" s="378"/>
    </row>
    <row r="53" spans="2:11" ht="30" customHeight="1" x14ac:dyDescent="0.25">
      <c r="B53" s="325" t="s">
        <v>283</v>
      </c>
      <c r="C53" s="347" t="s">
        <v>372</v>
      </c>
      <c r="D53" s="347"/>
      <c r="E53" s="347"/>
      <c r="F53" s="347"/>
      <c r="G53" s="347"/>
      <c r="H53" s="347"/>
      <c r="I53" s="347"/>
      <c r="J53" s="393"/>
      <c r="K53" s="378"/>
    </row>
    <row r="54" spans="2:11" ht="36.75" customHeight="1" x14ac:dyDescent="0.25">
      <c r="B54" s="348" t="s">
        <v>284</v>
      </c>
      <c r="C54" s="349" t="s">
        <v>280</v>
      </c>
      <c r="D54" s="349"/>
      <c r="E54" s="349"/>
      <c r="F54" s="349"/>
      <c r="G54" s="349"/>
      <c r="H54" s="349"/>
      <c r="I54" s="349"/>
      <c r="J54" s="394" t="s">
        <v>280</v>
      </c>
      <c r="K54" s="395"/>
    </row>
    <row r="55" spans="2:11" x14ac:dyDescent="0.25">
      <c r="B55" s="352"/>
      <c r="C55" s="353"/>
      <c r="D55" s="353"/>
      <c r="E55" s="354"/>
      <c r="F55" s="354"/>
      <c r="G55" s="355"/>
      <c r="H55" s="356"/>
      <c r="I55" s="353"/>
      <c r="J55" s="357"/>
      <c r="K55" s="357"/>
    </row>
    <row r="56" spans="2:11" x14ac:dyDescent="0.25">
      <c r="B56" s="352"/>
      <c r="C56" s="353"/>
      <c r="D56" s="353"/>
      <c r="E56" s="354"/>
      <c r="F56" s="354"/>
      <c r="G56" s="355"/>
      <c r="H56" s="356"/>
      <c r="I56" s="353"/>
      <c r="J56" s="357"/>
      <c r="K56" s="357"/>
    </row>
    <row r="57" spans="2:11" x14ac:dyDescent="0.25">
      <c r="B57" s="352"/>
      <c r="C57" s="353"/>
      <c r="D57" s="353"/>
      <c r="E57" s="354"/>
      <c r="F57" s="354"/>
      <c r="G57" s="355"/>
      <c r="H57" s="356"/>
      <c r="I57" s="353"/>
      <c r="J57" s="357"/>
      <c r="K57" s="357"/>
    </row>
    <row r="58" spans="2:11" x14ac:dyDescent="0.25">
      <c r="B58" s="352"/>
      <c r="C58" s="353"/>
      <c r="D58" s="353"/>
      <c r="E58" s="354"/>
      <c r="F58" s="354"/>
      <c r="G58" s="355"/>
      <c r="H58" s="356"/>
      <c r="I58" s="353"/>
      <c r="J58" s="357"/>
      <c r="K58" s="357"/>
    </row>
    <row r="59" spans="2:11" hidden="1" x14ac:dyDescent="0.25">
      <c r="B59" s="352"/>
      <c r="C59" s="353"/>
      <c r="D59" s="353"/>
      <c r="E59" s="354"/>
      <c r="F59" s="354"/>
      <c r="G59" s="355"/>
      <c r="H59" s="356"/>
      <c r="I59" s="353"/>
      <c r="J59" s="357"/>
      <c r="K59" s="357"/>
    </row>
    <row r="60" spans="2:11" ht="25.5" hidden="1" customHeight="1" x14ac:dyDescent="0.25">
      <c r="B60" s="352"/>
      <c r="C60" s="353"/>
      <c r="D60" s="353"/>
      <c r="E60" s="354"/>
      <c r="F60" s="354"/>
      <c r="G60" s="355"/>
      <c r="H60" s="356"/>
      <c r="I60" s="353"/>
      <c r="J60" s="357"/>
      <c r="K60" s="357"/>
    </row>
  </sheetData>
  <sheetProtection algorithmName="SHA-512" hashValue="S6BMbrb1DZXJu46SP+jLrLVUa1de+DhM+Yi9Aq/lPtlWyy+pv7oVtwGoivGSNplEl02qIQfd+FGkBckULmhpzA==" saltValue="Px6ixOKiVP1dKTXrse7Kj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B00-000000000000}">
      <formula1>$M$11:$M$12</formula1>
      <formula2>0</formula2>
    </dataValidation>
    <dataValidation type="list" allowBlank="1" showInputMessage="1" showErrorMessage="1" sqref="H13:I13" xr:uid="{00000000-0002-0000-0B00-000001000000}">
      <formula1>$M$5:$M$8</formula1>
      <formula2>0</formula2>
    </dataValidation>
    <dataValidation type="list" showDropDown="1" showInputMessage="1" showErrorMessage="1" sqref="K12" xr:uid="{00000000-0002-0000-0B00-000002000000}">
      <formula1>N17:N19</formula1>
      <formula2>0</formula2>
    </dataValidation>
    <dataValidation type="list" allowBlank="1" showInputMessage="1" showErrorMessage="1" sqref="C9:F9 J10:K10 H12 C24:E24" xr:uid="{00000000-0002-0000-0B00-000003000000}">
      <formula1>#REF!</formula1>
      <formula2>0</formula2>
    </dataValidation>
    <dataValidation type="list" allowBlank="1" showInputMessage="1" showErrorMessage="1" sqref="I12" xr:uid="{00000000-0002-0000-0B00-000004000000}">
      <formula1>M17:M19</formula1>
      <formula2>0</formula2>
    </dataValidation>
  </dataValidations>
  <pageMargins left="0.7" right="0.7" top="0.75" bottom="0.75" header="0.51180555555555496" footer="0.51180555555555496"/>
  <pageSetup firstPageNumber="0" orientation="portrait" horizontalDpi="300" verticalDpi="300"/>
  <ignoredErrors>
    <ignoredError sqref="H32" unlockedFormula="1"/>
  </ignoredError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6D9F1"/>
  </sheetPr>
  <dimension ref="A1:AMJ60"/>
  <sheetViews>
    <sheetView zoomScale="80" zoomScaleNormal="80" workbookViewId="0">
      <selection activeCell="C39" sqref="C39:I39"/>
    </sheetView>
  </sheetViews>
  <sheetFormatPr baseColWidth="10" defaultColWidth="0" defaultRowHeight="15" zeroHeight="1" x14ac:dyDescent="0.25"/>
  <cols>
    <col min="1" max="1" width="1" style="360" customWidth="1"/>
    <col min="2" max="2" width="25.42578125" style="380" customWidth="1"/>
    <col min="3" max="3" width="14.42578125" style="360" customWidth="1"/>
    <col min="4" max="4" width="20.140625" style="360" customWidth="1"/>
    <col min="5" max="5" width="16.42578125" style="360" customWidth="1"/>
    <col min="6" max="6" width="25" style="360" customWidth="1"/>
    <col min="7" max="7" width="22" style="381" customWidth="1"/>
    <col min="8" max="8" width="20.42578125" style="360" customWidth="1"/>
    <col min="9" max="11" width="22.42578125" style="360" customWidth="1"/>
    <col min="12" max="24" width="9.140625" style="362" hidden="1" customWidth="1"/>
    <col min="25" max="1024" width="9.140625" style="360" hidden="1" customWidth="1"/>
    <col min="1025" max="16384" width="9.140625" style="264" hidden="1"/>
  </cols>
  <sheetData>
    <row r="1" spans="2:14" ht="37.5" customHeight="1" x14ac:dyDescent="0.25">
      <c r="B1" s="361"/>
      <c r="C1" s="260" t="s">
        <v>1</v>
      </c>
      <c r="D1" s="260"/>
      <c r="E1" s="260"/>
      <c r="F1" s="260"/>
      <c r="G1" s="260"/>
      <c r="H1" s="260"/>
      <c r="I1" s="261"/>
      <c r="J1" s="262"/>
      <c r="K1" s="262"/>
      <c r="M1" s="363" t="s">
        <v>61</v>
      </c>
    </row>
    <row r="2" spans="2:14" ht="37.5" customHeight="1" x14ac:dyDescent="0.25">
      <c r="B2" s="361"/>
      <c r="C2" s="265" t="s">
        <v>210</v>
      </c>
      <c r="D2" s="265"/>
      <c r="E2" s="265"/>
      <c r="F2" s="265"/>
      <c r="G2" s="265"/>
      <c r="H2" s="265"/>
      <c r="I2" s="261"/>
      <c r="J2" s="262"/>
      <c r="K2" s="262"/>
      <c r="M2" s="363" t="s">
        <v>62</v>
      </c>
    </row>
    <row r="3" spans="2:14" ht="37.5" customHeight="1" x14ac:dyDescent="0.25">
      <c r="B3" s="361"/>
      <c r="C3" s="265" t="s">
        <v>211</v>
      </c>
      <c r="D3" s="265"/>
      <c r="E3" s="265"/>
      <c r="F3" s="265" t="s">
        <v>212</v>
      </c>
      <c r="G3" s="265"/>
      <c r="H3" s="265"/>
      <c r="I3" s="261"/>
      <c r="J3" s="262"/>
      <c r="K3" s="262"/>
      <c r="M3" s="363" t="s">
        <v>64</v>
      </c>
    </row>
    <row r="4" spans="2:14" ht="23.25" customHeight="1" x14ac:dyDescent="0.25">
      <c r="B4" s="266"/>
      <c r="C4" s="266"/>
      <c r="D4" s="266"/>
      <c r="E4" s="266"/>
      <c r="F4" s="266"/>
      <c r="G4" s="266"/>
      <c r="H4" s="266"/>
      <c r="I4" s="266"/>
      <c r="J4" s="267"/>
      <c r="K4" s="267"/>
    </row>
    <row r="5" spans="2:14" ht="24" customHeight="1" x14ac:dyDescent="0.25">
      <c r="B5" s="268" t="s">
        <v>213</v>
      </c>
      <c r="C5" s="268"/>
      <c r="D5" s="268"/>
      <c r="E5" s="268"/>
      <c r="F5" s="268"/>
      <c r="G5" s="268"/>
      <c r="H5" s="268"/>
      <c r="I5" s="268"/>
      <c r="J5" s="269"/>
      <c r="K5" s="269"/>
      <c r="N5" s="364" t="s">
        <v>71</v>
      </c>
    </row>
    <row r="6" spans="2:14" ht="30.75" customHeight="1" x14ac:dyDescent="0.25">
      <c r="B6" s="271" t="s">
        <v>214</v>
      </c>
      <c r="C6" s="272">
        <v>6</v>
      </c>
      <c r="D6" s="273" t="s">
        <v>215</v>
      </c>
      <c r="E6" s="273"/>
      <c r="F6" s="274" t="s">
        <v>344</v>
      </c>
      <c r="G6" s="274"/>
      <c r="H6" s="274"/>
      <c r="I6" s="274"/>
      <c r="J6" s="292"/>
      <c r="K6" s="292"/>
      <c r="M6" s="363" t="s">
        <v>75</v>
      </c>
      <c r="N6" s="364" t="s">
        <v>76</v>
      </c>
    </row>
    <row r="7" spans="2:14" ht="30.75" customHeight="1" x14ac:dyDescent="0.25">
      <c r="B7" s="271" t="s">
        <v>217</v>
      </c>
      <c r="C7" s="272" t="s">
        <v>78</v>
      </c>
      <c r="D7" s="402" t="s">
        <v>218</v>
      </c>
      <c r="E7" s="402"/>
      <c r="F7" s="276" t="s">
        <v>219</v>
      </c>
      <c r="G7" s="276"/>
      <c r="H7" s="277" t="s">
        <v>220</v>
      </c>
      <c r="I7" s="278" t="s">
        <v>78</v>
      </c>
      <c r="J7" s="279"/>
      <c r="K7" s="279"/>
      <c r="M7" s="363" t="s">
        <v>82</v>
      </c>
      <c r="N7" s="364" t="s">
        <v>83</v>
      </c>
    </row>
    <row r="8" spans="2:14" ht="30.75" customHeight="1" x14ac:dyDescent="0.25">
      <c r="B8" s="271" t="s">
        <v>221</v>
      </c>
      <c r="C8" s="276" t="s">
        <v>222</v>
      </c>
      <c r="D8" s="276"/>
      <c r="E8" s="276"/>
      <c r="F8" s="276"/>
      <c r="G8" s="277" t="s">
        <v>223</v>
      </c>
      <c r="H8" s="280">
        <v>7555</v>
      </c>
      <c r="I8" s="280"/>
      <c r="J8" s="281"/>
      <c r="K8" s="281"/>
      <c r="M8" s="363" t="s">
        <v>87</v>
      </c>
      <c r="N8" s="364" t="s">
        <v>42</v>
      </c>
    </row>
    <row r="9" spans="2:14" ht="30.75" customHeight="1" x14ac:dyDescent="0.25">
      <c r="B9" s="271" t="s">
        <v>62</v>
      </c>
      <c r="C9" s="282" t="s">
        <v>82</v>
      </c>
      <c r="D9" s="282"/>
      <c r="E9" s="282"/>
      <c r="F9" s="282"/>
      <c r="G9" s="277" t="s">
        <v>224</v>
      </c>
      <c r="H9" s="283" t="s">
        <v>90</v>
      </c>
      <c r="I9" s="283"/>
      <c r="J9" s="284"/>
      <c r="K9" s="284"/>
      <c r="M9" s="365" t="s">
        <v>91</v>
      </c>
    </row>
    <row r="10" spans="2:14" ht="30.75" customHeight="1" x14ac:dyDescent="0.25">
      <c r="B10" s="271" t="s">
        <v>225</v>
      </c>
      <c r="C10" s="248" t="s">
        <v>226</v>
      </c>
      <c r="D10" s="248"/>
      <c r="E10" s="248"/>
      <c r="F10" s="248"/>
      <c r="G10" s="248"/>
      <c r="H10" s="248"/>
      <c r="I10" s="248"/>
      <c r="J10" s="285"/>
      <c r="K10" s="285"/>
      <c r="M10" s="365"/>
    </row>
    <row r="11" spans="2:14" ht="30.75" customHeight="1" x14ac:dyDescent="0.25">
      <c r="B11" s="271" t="s">
        <v>227</v>
      </c>
      <c r="C11" s="286" t="s">
        <v>228</v>
      </c>
      <c r="D11" s="286"/>
      <c r="E11" s="286"/>
      <c r="F11" s="286"/>
      <c r="G11" s="286"/>
      <c r="H11" s="286"/>
      <c r="I11" s="286"/>
      <c r="J11" s="279"/>
      <c r="K11" s="279"/>
      <c r="M11" s="365"/>
      <c r="N11" s="364" t="s">
        <v>96</v>
      </c>
    </row>
    <row r="12" spans="2:14" ht="30.75" customHeight="1" x14ac:dyDescent="0.25">
      <c r="B12" s="271" t="s">
        <v>229</v>
      </c>
      <c r="C12" s="366" t="s">
        <v>345</v>
      </c>
      <c r="D12" s="366"/>
      <c r="E12" s="366"/>
      <c r="F12" s="366"/>
      <c r="G12" s="277" t="s">
        <v>231</v>
      </c>
      <c r="H12" s="288" t="s">
        <v>100</v>
      </c>
      <c r="I12" s="288"/>
      <c r="J12" s="279"/>
      <c r="K12" s="279"/>
      <c r="M12" s="365" t="s">
        <v>101</v>
      </c>
      <c r="N12" s="364" t="s">
        <v>78</v>
      </c>
    </row>
    <row r="13" spans="2:14" ht="30.75" customHeight="1" x14ac:dyDescent="0.25">
      <c r="B13" s="271" t="s">
        <v>232</v>
      </c>
      <c r="C13" s="289" t="s">
        <v>364</v>
      </c>
      <c r="D13" s="289"/>
      <c r="E13" s="289"/>
      <c r="F13" s="289"/>
      <c r="G13" s="277" t="s">
        <v>234</v>
      </c>
      <c r="H13" s="286" t="s">
        <v>71</v>
      </c>
      <c r="I13" s="286"/>
      <c r="J13" s="279"/>
      <c r="K13" s="279"/>
      <c r="M13" s="365" t="s">
        <v>105</v>
      </c>
    </row>
    <row r="14" spans="2:14" ht="42.75" customHeight="1" x14ac:dyDescent="0.25">
      <c r="B14" s="271" t="s">
        <v>235</v>
      </c>
      <c r="C14" s="403" t="s">
        <v>346</v>
      </c>
      <c r="D14" s="403"/>
      <c r="E14" s="403"/>
      <c r="F14" s="403"/>
      <c r="G14" s="403"/>
      <c r="H14" s="403"/>
      <c r="I14" s="403"/>
      <c r="J14" s="285"/>
      <c r="K14" s="285"/>
      <c r="M14" s="365" t="s">
        <v>108</v>
      </c>
      <c r="N14" s="364"/>
    </row>
    <row r="15" spans="2:14" ht="30.75" customHeight="1" x14ac:dyDescent="0.25">
      <c r="B15" s="271" t="s">
        <v>237</v>
      </c>
      <c r="C15" s="291" t="s">
        <v>294</v>
      </c>
      <c r="D15" s="291"/>
      <c r="E15" s="291"/>
      <c r="F15" s="291"/>
      <c r="G15" s="291"/>
      <c r="H15" s="291"/>
      <c r="I15" s="291"/>
      <c r="J15" s="292"/>
      <c r="K15" s="292"/>
      <c r="M15" s="365" t="s">
        <v>112</v>
      </c>
      <c r="N15" s="364"/>
    </row>
    <row r="16" spans="2:14" ht="30.75" customHeight="1" x14ac:dyDescent="0.25">
      <c r="B16" s="271" t="s">
        <v>239</v>
      </c>
      <c r="C16" s="293" t="s">
        <v>347</v>
      </c>
      <c r="D16" s="293"/>
      <c r="E16" s="293"/>
      <c r="F16" s="293"/>
      <c r="G16" s="293"/>
      <c r="H16" s="293"/>
      <c r="I16" s="293"/>
      <c r="J16" s="294"/>
      <c r="K16" s="294"/>
      <c r="M16" s="365"/>
      <c r="N16" s="364"/>
    </row>
    <row r="17" spans="2:14" ht="30.75" customHeight="1" x14ac:dyDescent="0.25">
      <c r="B17" s="271" t="s">
        <v>241</v>
      </c>
      <c r="C17" s="286" t="s">
        <v>348</v>
      </c>
      <c r="D17" s="286"/>
      <c r="E17" s="286"/>
      <c r="F17" s="286"/>
      <c r="G17" s="286"/>
      <c r="H17" s="286"/>
      <c r="I17" s="286"/>
      <c r="J17" s="295"/>
      <c r="K17" s="295"/>
      <c r="M17" s="365" t="s">
        <v>100</v>
      </c>
      <c r="N17" s="364"/>
    </row>
    <row r="18" spans="2:14" ht="18" customHeight="1" x14ac:dyDescent="0.25">
      <c r="B18" s="296" t="s">
        <v>243</v>
      </c>
      <c r="C18" s="297" t="s">
        <v>244</v>
      </c>
      <c r="D18" s="297"/>
      <c r="E18" s="297"/>
      <c r="F18" s="298" t="s">
        <v>245</v>
      </c>
      <c r="G18" s="298"/>
      <c r="H18" s="298"/>
      <c r="I18" s="298"/>
      <c r="J18" s="299"/>
      <c r="K18" s="299"/>
      <c r="M18" s="365" t="s">
        <v>122</v>
      </c>
      <c r="N18" s="364"/>
    </row>
    <row r="19" spans="2:14" ht="39.75" customHeight="1" x14ac:dyDescent="0.25">
      <c r="B19" s="296"/>
      <c r="C19" s="341" t="s">
        <v>349</v>
      </c>
      <c r="D19" s="341"/>
      <c r="E19" s="341"/>
      <c r="F19" s="293" t="s">
        <v>350</v>
      </c>
      <c r="G19" s="293"/>
      <c r="H19" s="293"/>
      <c r="I19" s="293"/>
      <c r="J19" s="294"/>
      <c r="K19" s="294"/>
      <c r="M19" s="365" t="s">
        <v>126</v>
      </c>
      <c r="N19" s="364"/>
    </row>
    <row r="20" spans="2:14" ht="39.75" customHeight="1" x14ac:dyDescent="0.25">
      <c r="B20" s="271" t="s">
        <v>248</v>
      </c>
      <c r="C20" s="341" t="s">
        <v>351</v>
      </c>
      <c r="D20" s="341"/>
      <c r="E20" s="341"/>
      <c r="F20" s="288" t="s">
        <v>352</v>
      </c>
      <c r="G20" s="288"/>
      <c r="H20" s="288"/>
      <c r="I20" s="288"/>
      <c r="J20" s="279"/>
      <c r="K20" s="279"/>
      <c r="M20" s="365"/>
      <c r="N20" s="364"/>
    </row>
    <row r="21" spans="2:14" ht="81.75" customHeight="1" x14ac:dyDescent="0.25">
      <c r="B21" s="271" t="s">
        <v>251</v>
      </c>
      <c r="C21" s="276" t="s">
        <v>354</v>
      </c>
      <c r="D21" s="276"/>
      <c r="E21" s="276"/>
      <c r="F21" s="396" t="s">
        <v>353</v>
      </c>
      <c r="G21" s="396"/>
      <c r="H21" s="396"/>
      <c r="I21" s="396"/>
      <c r="J21" s="292"/>
      <c r="K21" s="292"/>
      <c r="M21" s="368"/>
      <c r="N21" s="364"/>
    </row>
    <row r="22" spans="2:14" ht="23.25" customHeight="1" x14ac:dyDescent="0.25">
      <c r="B22" s="271" t="s">
        <v>254</v>
      </c>
      <c r="C22" s="301">
        <v>45292</v>
      </c>
      <c r="D22" s="301"/>
      <c r="E22" s="301"/>
      <c r="F22" s="277" t="s">
        <v>255</v>
      </c>
      <c r="G22" s="302">
        <v>1</v>
      </c>
      <c r="H22" s="277" t="s">
        <v>256</v>
      </c>
      <c r="I22" s="369">
        <v>1</v>
      </c>
      <c r="J22" s="370"/>
      <c r="K22" s="370"/>
      <c r="M22" s="368"/>
    </row>
    <row r="23" spans="2:14" ht="27" customHeight="1" x14ac:dyDescent="0.25">
      <c r="B23" s="271" t="s">
        <v>257</v>
      </c>
      <c r="C23" s="301">
        <v>45443</v>
      </c>
      <c r="D23" s="301"/>
      <c r="E23" s="301"/>
      <c r="F23" s="277" t="s">
        <v>258</v>
      </c>
      <c r="G23" s="305">
        <v>1</v>
      </c>
      <c r="H23" s="305"/>
      <c r="I23" s="305"/>
      <c r="J23" s="371"/>
      <c r="K23" s="371"/>
      <c r="M23" s="368"/>
    </row>
    <row r="24" spans="2:14" ht="30.75" customHeight="1" x14ac:dyDescent="0.25">
      <c r="B24" s="307" t="s">
        <v>259</v>
      </c>
      <c r="C24" s="308" t="s">
        <v>112</v>
      </c>
      <c r="D24" s="308"/>
      <c r="E24" s="308"/>
      <c r="F24" s="372" t="s">
        <v>260</v>
      </c>
      <c r="G24" s="293" t="s">
        <v>261</v>
      </c>
      <c r="H24" s="293"/>
      <c r="I24" s="293"/>
      <c r="J24" s="299"/>
      <c r="K24" s="299"/>
      <c r="M24" s="368"/>
    </row>
    <row r="25" spans="2:14" ht="22.5" customHeight="1" x14ac:dyDescent="0.25">
      <c r="B25" s="310" t="s">
        <v>262</v>
      </c>
      <c r="C25" s="310"/>
      <c r="D25" s="310"/>
      <c r="E25" s="310"/>
      <c r="F25" s="310"/>
      <c r="G25" s="310"/>
      <c r="H25" s="310"/>
      <c r="I25" s="310"/>
      <c r="J25" s="269"/>
      <c r="K25" s="269"/>
      <c r="M25" s="368"/>
    </row>
    <row r="26" spans="2:14" ht="43.5" customHeight="1" x14ac:dyDescent="0.25">
      <c r="B26" s="311" t="s">
        <v>142</v>
      </c>
      <c r="C26" s="312" t="s">
        <v>263</v>
      </c>
      <c r="D26" s="312" t="s">
        <v>264</v>
      </c>
      <c r="E26" s="313" t="s">
        <v>265</v>
      </c>
      <c r="F26" s="312" t="s">
        <v>266</v>
      </c>
      <c r="G26" s="312" t="s">
        <v>267</v>
      </c>
      <c r="H26" s="313" t="s">
        <v>268</v>
      </c>
      <c r="I26" s="314" t="s">
        <v>269</v>
      </c>
      <c r="J26" s="294"/>
      <c r="K26" s="294"/>
      <c r="M26" s="368"/>
    </row>
    <row r="27" spans="2:14" ht="19.5" customHeight="1" x14ac:dyDescent="0.25">
      <c r="B27" s="315" t="s">
        <v>151</v>
      </c>
      <c r="C27" s="384">
        <v>1</v>
      </c>
      <c r="D27" s="404">
        <v>1</v>
      </c>
      <c r="E27" s="121">
        <f t="shared" ref="E27:E38" si="0">IF(OR(C27=0,C27=""),0,D27/C27)</f>
        <v>1</v>
      </c>
      <c r="F27" s="318">
        <v>1</v>
      </c>
      <c r="G27" s="375">
        <v>1</v>
      </c>
      <c r="H27" s="320">
        <f>IF(D27="","",(D27*100%)/$G$23)</f>
        <v>1</v>
      </c>
      <c r="I27" s="321">
        <v>1</v>
      </c>
      <c r="J27" s="398"/>
      <c r="K27" s="323"/>
      <c r="M27" s="368"/>
    </row>
    <row r="28" spans="2:14" ht="19.5" customHeight="1" x14ac:dyDescent="0.25">
      <c r="B28" s="315" t="s">
        <v>152</v>
      </c>
      <c r="C28" s="384">
        <v>1</v>
      </c>
      <c r="D28" s="404">
        <v>1</v>
      </c>
      <c r="E28" s="121">
        <f t="shared" si="0"/>
        <v>1</v>
      </c>
      <c r="F28" s="318"/>
      <c r="G28" s="375"/>
      <c r="H28" s="320">
        <f t="shared" ref="H28:H30" si="1">+IF(D28="","",((D28*100%)/$G$23))</f>
        <v>1</v>
      </c>
      <c r="I28" s="321"/>
      <c r="J28" s="399"/>
      <c r="K28" s="323"/>
      <c r="M28" s="368"/>
    </row>
    <row r="29" spans="2:14" ht="19.5" customHeight="1" x14ac:dyDescent="0.25">
      <c r="B29" s="315" t="s">
        <v>153</v>
      </c>
      <c r="C29" s="384">
        <v>1</v>
      </c>
      <c r="D29" s="404">
        <v>1</v>
      </c>
      <c r="E29" s="121">
        <f t="shared" si="0"/>
        <v>1</v>
      </c>
      <c r="F29" s="318"/>
      <c r="G29" s="375"/>
      <c r="H29" s="320">
        <f t="shared" si="1"/>
        <v>1</v>
      </c>
      <c r="I29" s="321"/>
      <c r="J29" s="399"/>
      <c r="K29" s="323"/>
      <c r="M29" s="368"/>
    </row>
    <row r="30" spans="2:14" ht="19.5" customHeight="1" x14ac:dyDescent="0.25">
      <c r="B30" s="315" t="s">
        <v>154</v>
      </c>
      <c r="C30" s="384">
        <v>1</v>
      </c>
      <c r="D30" s="404">
        <v>1</v>
      </c>
      <c r="E30" s="121">
        <f t="shared" si="0"/>
        <v>1</v>
      </c>
      <c r="F30" s="318"/>
      <c r="G30" s="375"/>
      <c r="H30" s="320">
        <f t="shared" si="1"/>
        <v>1</v>
      </c>
      <c r="I30" s="321"/>
      <c r="J30" s="399"/>
      <c r="K30" s="323"/>
    </row>
    <row r="31" spans="2:14" ht="19.5" customHeight="1" x14ac:dyDescent="0.25">
      <c r="B31" s="315" t="s">
        <v>155</v>
      </c>
      <c r="C31" s="384">
        <v>1</v>
      </c>
      <c r="D31" s="404">
        <v>1</v>
      </c>
      <c r="E31" s="121">
        <f t="shared" si="0"/>
        <v>1</v>
      </c>
      <c r="F31" s="318"/>
      <c r="G31" s="375"/>
      <c r="H31" s="320">
        <f>+IF(D31="","",((D31*100%)/$G$23))</f>
        <v>1</v>
      </c>
      <c r="I31" s="321"/>
      <c r="J31" s="399"/>
      <c r="K31" s="323"/>
    </row>
    <row r="32" spans="2:14" ht="19.5" customHeight="1" x14ac:dyDescent="0.25">
      <c r="B32" s="315" t="s">
        <v>156</v>
      </c>
      <c r="C32" s="384">
        <v>0</v>
      </c>
      <c r="D32" s="404">
        <v>0</v>
      </c>
      <c r="E32" s="121">
        <f t="shared" si="0"/>
        <v>0</v>
      </c>
      <c r="F32" s="318"/>
      <c r="G32" s="375"/>
      <c r="H32" s="320">
        <f>IF(D32="","",(D32*100%)/$G$23)</f>
        <v>0</v>
      </c>
      <c r="I32" s="321"/>
      <c r="J32" s="399"/>
      <c r="K32" s="323"/>
    </row>
    <row r="33" spans="2:11" ht="19.5" customHeight="1" x14ac:dyDescent="0.25">
      <c r="B33" s="315" t="s">
        <v>157</v>
      </c>
      <c r="C33" s="384">
        <v>0</v>
      </c>
      <c r="D33" s="404">
        <v>0</v>
      </c>
      <c r="E33" s="121">
        <f t="shared" si="0"/>
        <v>0</v>
      </c>
      <c r="F33" s="318"/>
      <c r="G33" s="375"/>
      <c r="H33" s="320">
        <f>IF(D33="","",(D33*100%)/$G$23)</f>
        <v>0</v>
      </c>
      <c r="I33" s="321"/>
      <c r="J33" s="399"/>
      <c r="K33" s="323"/>
    </row>
    <row r="34" spans="2:11" ht="19.5" customHeight="1" x14ac:dyDescent="0.25">
      <c r="B34" s="315" t="s">
        <v>158</v>
      </c>
      <c r="C34" s="384">
        <v>0</v>
      </c>
      <c r="D34" s="404">
        <v>0</v>
      </c>
      <c r="E34" s="121">
        <f t="shared" si="0"/>
        <v>0</v>
      </c>
      <c r="F34" s="318"/>
      <c r="G34" s="375"/>
      <c r="H34" s="320">
        <f t="shared" ref="H34:H38" si="2">IF(D34="","",(D34*100%)/$G$23)</f>
        <v>0</v>
      </c>
      <c r="I34" s="321"/>
      <c r="J34" s="399"/>
      <c r="K34" s="323"/>
    </row>
    <row r="35" spans="2:11" ht="19.5" customHeight="1" x14ac:dyDescent="0.25">
      <c r="B35" s="315" t="s">
        <v>159</v>
      </c>
      <c r="C35" s="384">
        <v>0</v>
      </c>
      <c r="D35" s="404">
        <v>0</v>
      </c>
      <c r="E35" s="121">
        <f t="shared" si="0"/>
        <v>0</v>
      </c>
      <c r="F35" s="318"/>
      <c r="G35" s="375"/>
      <c r="H35" s="320">
        <f t="shared" si="2"/>
        <v>0</v>
      </c>
      <c r="I35" s="321"/>
      <c r="J35" s="399"/>
      <c r="K35" s="323"/>
    </row>
    <row r="36" spans="2:11" ht="19.5" customHeight="1" x14ac:dyDescent="0.25">
      <c r="B36" s="315" t="s">
        <v>160</v>
      </c>
      <c r="C36" s="384">
        <v>0</v>
      </c>
      <c r="D36" s="404">
        <v>0</v>
      </c>
      <c r="E36" s="121">
        <f t="shared" si="0"/>
        <v>0</v>
      </c>
      <c r="F36" s="318"/>
      <c r="G36" s="375"/>
      <c r="H36" s="320">
        <f t="shared" si="2"/>
        <v>0</v>
      </c>
      <c r="I36" s="321"/>
      <c r="J36" s="399"/>
      <c r="K36" s="323"/>
    </row>
    <row r="37" spans="2:11" ht="19.5" customHeight="1" x14ac:dyDescent="0.25">
      <c r="B37" s="315" t="s">
        <v>161</v>
      </c>
      <c r="C37" s="384">
        <v>0</v>
      </c>
      <c r="D37" s="404">
        <v>0</v>
      </c>
      <c r="E37" s="121">
        <f t="shared" si="0"/>
        <v>0</v>
      </c>
      <c r="F37" s="318"/>
      <c r="G37" s="375"/>
      <c r="H37" s="320">
        <f t="shared" si="2"/>
        <v>0</v>
      </c>
      <c r="I37" s="321"/>
      <c r="J37" s="399"/>
      <c r="K37" s="323"/>
    </row>
    <row r="38" spans="2:11" ht="19.5" customHeight="1" x14ac:dyDescent="0.25">
      <c r="B38" s="315" t="s">
        <v>162</v>
      </c>
      <c r="C38" s="384">
        <v>0</v>
      </c>
      <c r="D38" s="404">
        <v>0</v>
      </c>
      <c r="E38" s="121">
        <f t="shared" si="0"/>
        <v>0</v>
      </c>
      <c r="F38" s="318"/>
      <c r="G38" s="375"/>
      <c r="H38" s="320">
        <f t="shared" si="2"/>
        <v>0</v>
      </c>
      <c r="I38" s="321"/>
      <c r="J38" s="323"/>
      <c r="K38" s="323"/>
    </row>
    <row r="39" spans="2:11" ht="89.25" customHeight="1" x14ac:dyDescent="0.25">
      <c r="B39" s="325" t="s">
        <v>270</v>
      </c>
      <c r="C39" s="329" t="s">
        <v>386</v>
      </c>
      <c r="D39" s="329"/>
      <c r="E39" s="329"/>
      <c r="F39" s="329"/>
      <c r="G39" s="329"/>
      <c r="H39" s="329"/>
      <c r="I39" s="329"/>
      <c r="J39" s="264"/>
      <c r="K39" s="328"/>
    </row>
    <row r="40" spans="2:11" ht="36.6" customHeight="1" x14ac:dyDescent="0.25">
      <c r="B40" s="327" t="s">
        <v>359</v>
      </c>
      <c r="C40" s="327"/>
      <c r="D40" s="327"/>
      <c r="E40" s="327"/>
      <c r="F40" s="327"/>
      <c r="G40" s="327"/>
      <c r="H40" s="327"/>
      <c r="I40" s="327"/>
      <c r="J40" s="264"/>
      <c r="K40" s="269"/>
    </row>
    <row r="41" spans="2:11" ht="36.6" customHeight="1" x14ac:dyDescent="0.25">
      <c r="B41" s="327"/>
      <c r="C41" s="327"/>
      <c r="D41" s="327"/>
      <c r="E41" s="327"/>
      <c r="F41" s="327"/>
      <c r="G41" s="327"/>
      <c r="H41" s="327"/>
      <c r="I41" s="327"/>
      <c r="J41" s="264"/>
      <c r="K41" s="328"/>
    </row>
    <row r="42" spans="2:11" ht="36.6" customHeight="1" x14ac:dyDescent="0.25">
      <c r="B42" s="327"/>
      <c r="C42" s="327"/>
      <c r="D42" s="327"/>
      <c r="E42" s="327"/>
      <c r="F42" s="327"/>
      <c r="G42" s="327"/>
      <c r="H42" s="327"/>
      <c r="I42" s="327"/>
      <c r="J42" s="264"/>
      <c r="K42" s="328"/>
    </row>
    <row r="43" spans="2:11" ht="36.6" customHeight="1" x14ac:dyDescent="0.25">
      <c r="B43" s="327"/>
      <c r="C43" s="327"/>
      <c r="D43" s="327"/>
      <c r="E43" s="327"/>
      <c r="F43" s="327"/>
      <c r="G43" s="327"/>
      <c r="H43" s="327"/>
      <c r="I43" s="327"/>
      <c r="J43" s="264"/>
      <c r="K43" s="328"/>
    </row>
    <row r="44" spans="2:11" ht="36.6" customHeight="1" x14ac:dyDescent="0.25">
      <c r="B44" s="327"/>
      <c r="C44" s="327"/>
      <c r="D44" s="327"/>
      <c r="E44" s="327"/>
      <c r="F44" s="327"/>
      <c r="G44" s="327"/>
      <c r="H44" s="327"/>
      <c r="I44" s="327"/>
      <c r="J44" s="264"/>
      <c r="K44" s="267"/>
    </row>
    <row r="45" spans="2:11" ht="73.5" customHeight="1" x14ac:dyDescent="0.25">
      <c r="B45" s="271" t="s">
        <v>271</v>
      </c>
      <c r="C45" s="329" t="s">
        <v>384</v>
      </c>
      <c r="D45" s="329"/>
      <c r="E45" s="329"/>
      <c r="F45" s="329"/>
      <c r="G45" s="329"/>
      <c r="H45" s="329"/>
      <c r="I45" s="329"/>
      <c r="J45" s="264"/>
      <c r="K45" s="334"/>
    </row>
    <row r="46" spans="2:11" ht="48.75" customHeight="1" x14ac:dyDescent="0.25">
      <c r="B46" s="271" t="s">
        <v>272</v>
      </c>
      <c r="C46" s="329" t="s">
        <v>273</v>
      </c>
      <c r="D46" s="329"/>
      <c r="E46" s="329"/>
      <c r="F46" s="329"/>
      <c r="G46" s="329"/>
      <c r="H46" s="329"/>
      <c r="I46" s="329"/>
      <c r="J46" s="334"/>
      <c r="K46" s="334"/>
    </row>
    <row r="47" spans="2:11" ht="66" customHeight="1" x14ac:dyDescent="0.25">
      <c r="B47" s="325" t="s">
        <v>274</v>
      </c>
      <c r="C47" s="274" t="s">
        <v>369</v>
      </c>
      <c r="D47" s="274"/>
      <c r="E47" s="274"/>
      <c r="F47" s="274"/>
      <c r="G47" s="274"/>
      <c r="H47" s="274"/>
      <c r="I47" s="274"/>
      <c r="J47" s="334"/>
      <c r="K47" s="334"/>
    </row>
    <row r="48" spans="2:11" ht="22.5" customHeight="1" x14ac:dyDescent="0.25">
      <c r="B48" s="310" t="s">
        <v>275</v>
      </c>
      <c r="C48" s="310"/>
      <c r="D48" s="310"/>
      <c r="E48" s="310"/>
      <c r="F48" s="310"/>
      <c r="G48" s="310"/>
      <c r="H48" s="310"/>
      <c r="I48" s="310"/>
      <c r="J48" s="334"/>
      <c r="K48" s="334"/>
    </row>
    <row r="49" spans="2:11" ht="22.5" customHeight="1" x14ac:dyDescent="0.25">
      <c r="B49" s="296" t="s">
        <v>276</v>
      </c>
      <c r="C49" s="312" t="s">
        <v>277</v>
      </c>
      <c r="D49" s="273" t="s">
        <v>278</v>
      </c>
      <c r="E49" s="273"/>
      <c r="F49" s="273"/>
      <c r="G49" s="338" t="s">
        <v>279</v>
      </c>
      <c r="H49" s="338"/>
      <c r="I49" s="338"/>
      <c r="J49" s="339"/>
      <c r="K49" s="339"/>
    </row>
    <row r="50" spans="2:11" ht="72.75" customHeight="1" x14ac:dyDescent="0.25">
      <c r="B50" s="296"/>
      <c r="C50" s="340" t="s">
        <v>280</v>
      </c>
      <c r="D50" s="341" t="s">
        <v>280</v>
      </c>
      <c r="E50" s="341"/>
      <c r="F50" s="341"/>
      <c r="G50" s="341" t="s">
        <v>280</v>
      </c>
      <c r="H50" s="341"/>
      <c r="I50" s="293"/>
      <c r="J50" s="339"/>
      <c r="K50" s="339"/>
    </row>
    <row r="51" spans="2:11" ht="32.25" customHeight="1" x14ac:dyDescent="0.25">
      <c r="B51" s="342" t="s">
        <v>281</v>
      </c>
      <c r="C51" s="343" t="s">
        <v>370</v>
      </c>
      <c r="D51" s="343"/>
      <c r="E51" s="343"/>
      <c r="F51" s="343"/>
      <c r="G51" s="343"/>
      <c r="H51" s="343"/>
      <c r="I51" s="343"/>
      <c r="J51" s="405"/>
      <c r="K51" s="406"/>
    </row>
    <row r="52" spans="2:11" ht="28.5" customHeight="1" x14ac:dyDescent="0.25">
      <c r="B52" s="346" t="s">
        <v>282</v>
      </c>
      <c r="C52" s="343" t="s">
        <v>371</v>
      </c>
      <c r="D52" s="343"/>
      <c r="E52" s="343"/>
      <c r="F52" s="343"/>
      <c r="G52" s="343"/>
      <c r="H52" s="343"/>
      <c r="I52" s="343"/>
      <c r="J52" s="344"/>
      <c r="K52" s="345"/>
    </row>
    <row r="53" spans="2:11" ht="30" customHeight="1" x14ac:dyDescent="0.25">
      <c r="B53" s="325" t="s">
        <v>283</v>
      </c>
      <c r="C53" s="347" t="s">
        <v>372</v>
      </c>
      <c r="D53" s="347"/>
      <c r="E53" s="347"/>
      <c r="F53" s="347"/>
      <c r="G53" s="347"/>
      <c r="H53" s="347"/>
      <c r="I53" s="347"/>
      <c r="J53" s="344"/>
      <c r="K53" s="345"/>
    </row>
    <row r="54" spans="2:11" ht="31.5" customHeight="1" x14ac:dyDescent="0.25">
      <c r="B54" s="348" t="s">
        <v>284</v>
      </c>
      <c r="C54" s="349" t="s">
        <v>280</v>
      </c>
      <c r="D54" s="349"/>
      <c r="E54" s="349"/>
      <c r="F54" s="349"/>
      <c r="G54" s="349"/>
      <c r="H54" s="349"/>
      <c r="I54" s="349"/>
      <c r="J54" s="344"/>
      <c r="K54" s="345"/>
    </row>
    <row r="55" spans="2:11" x14ac:dyDescent="0.25">
      <c r="B55" s="352"/>
      <c r="C55" s="353"/>
      <c r="D55" s="353"/>
      <c r="E55" s="379"/>
      <c r="F55" s="379"/>
      <c r="G55" s="355"/>
      <c r="H55" s="356"/>
      <c r="I55" s="353"/>
      <c r="J55" s="350" t="s">
        <v>280</v>
      </c>
      <c r="K55" s="351"/>
    </row>
    <row r="56" spans="2:11" x14ac:dyDescent="0.25">
      <c r="B56" s="352"/>
      <c r="C56" s="353"/>
      <c r="D56" s="353"/>
      <c r="E56" s="379"/>
      <c r="F56" s="379"/>
      <c r="G56" s="355"/>
      <c r="H56" s="356"/>
      <c r="I56" s="353"/>
      <c r="J56" s="357"/>
      <c r="K56" s="357"/>
    </row>
    <row r="57" spans="2:11" x14ac:dyDescent="0.25">
      <c r="B57" s="352"/>
      <c r="C57" s="353"/>
      <c r="D57" s="353"/>
      <c r="E57" s="379"/>
      <c r="F57" s="379"/>
      <c r="G57" s="355"/>
      <c r="H57" s="356"/>
      <c r="I57" s="353"/>
      <c r="J57" s="357"/>
      <c r="K57" s="357"/>
    </row>
    <row r="58" spans="2:11" x14ac:dyDescent="0.25">
      <c r="B58" s="352"/>
      <c r="C58" s="353"/>
      <c r="D58" s="353"/>
      <c r="E58" s="379"/>
      <c r="F58" s="379"/>
      <c r="G58" s="355"/>
      <c r="H58" s="356"/>
      <c r="I58" s="353"/>
      <c r="J58" s="357"/>
      <c r="K58" s="357"/>
    </row>
    <row r="59" spans="2:11" hidden="1" x14ac:dyDescent="0.25">
      <c r="B59" s="352"/>
      <c r="C59" s="353"/>
      <c r="D59" s="353"/>
      <c r="E59" s="379"/>
      <c r="F59" s="379"/>
      <c r="G59" s="355"/>
      <c r="H59" s="356"/>
      <c r="I59" s="353"/>
      <c r="J59" s="357"/>
      <c r="K59" s="357"/>
    </row>
    <row r="60" spans="2:11" ht="25.5" hidden="1" customHeight="1" x14ac:dyDescent="0.25">
      <c r="B60" s="352"/>
      <c r="C60" s="353"/>
      <c r="D60" s="353"/>
      <c r="E60" s="379"/>
      <c r="F60" s="379"/>
      <c r="G60" s="355"/>
      <c r="H60" s="356"/>
      <c r="I60" s="353"/>
      <c r="J60" s="357"/>
      <c r="K60" s="357"/>
    </row>
  </sheetData>
  <sheetProtection algorithmName="SHA-512" hashValue="qOOfRDlRCqeCTl4quaS5i/JBFHy7WMGPmp1J7NxaPQy6C7HLHQK37m/8y0ALtdPtrY15J0+WPW5I4DmRS+zy7A==" saltValue="e2Lvkc9P3/AFPtsj2SbNMQ=="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1:K51"/>
    <mergeCell ref="J52:K52"/>
    <mergeCell ref="J53:K53"/>
    <mergeCell ref="J54:K54"/>
    <mergeCell ref="J55:K55"/>
  </mergeCells>
  <dataValidations count="7">
    <dataValidation type="list" allowBlank="1" showInputMessage="1" showErrorMessage="1" sqref="C7 I7" xr:uid="{00000000-0002-0000-0C00-000000000000}">
      <formula1>$N$11:$N$12</formula1>
      <formula2>0</formula2>
    </dataValidation>
    <dataValidation type="list" allowBlank="1" showInputMessage="1" showErrorMessage="1" sqref="H13:I13" xr:uid="{00000000-0002-0000-0C00-000001000000}">
      <formula1>$N$5:$N$8</formula1>
      <formula2>0</formula2>
    </dataValidation>
    <dataValidation type="list" allowBlank="1" showInputMessage="1" showErrorMessage="1" sqref="J10:K10" xr:uid="{00000000-0002-0000-0C00-000002000000}">
      <formula1>$M$21:$M$28</formula1>
      <formula2>0</formula2>
    </dataValidation>
    <dataValidation type="list" allowBlank="1" showInputMessage="1" showErrorMessage="1" sqref="C9:F9" xr:uid="{00000000-0002-0000-0C00-000003000000}">
      <formula1>$M$6:$M$9</formula1>
      <formula2>0</formula2>
    </dataValidation>
    <dataValidation type="list" allowBlank="1" showInputMessage="1" showErrorMessage="1" sqref="C24:E24" xr:uid="{00000000-0002-0000-0C00-000004000000}">
      <formula1>$M$12:$M$15</formula1>
      <formula2>0</formula2>
    </dataValidation>
    <dataValidation type="list" allowBlank="1" showInputMessage="1" showErrorMessage="1" sqref="H12:I12" xr:uid="{00000000-0002-0000-0C00-000005000000}">
      <formula1>M17:M19</formula1>
      <formula2>0</formula2>
    </dataValidation>
    <dataValidation type="list" showDropDown="1" showInputMessage="1" showErrorMessage="1" sqref="K12" xr:uid="{00000000-0002-0000-0C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JHON FEISER BARAHONA MOYANO</cp:lastModifiedBy>
  <cp:revision>22</cp:revision>
  <cp:lastPrinted>2018-04-10T15:28:46Z</cp:lastPrinted>
  <dcterms:created xsi:type="dcterms:W3CDTF">2010-03-25T16:40:43Z</dcterms:created>
  <dcterms:modified xsi:type="dcterms:W3CDTF">2024-06-14T01:10:55Z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