
<file path=[Content_Types].xml><?xml version="1.0" encoding="utf-8"?>
<Types xmlns="http://schemas.openxmlformats.org/package/2006/content-types">
  <Default Extension="png" ContentType="image/png"/>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omments6.xml" ContentType="application/vnd.openxmlformats-officedocument.spreadsheetml.comments+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ARCELA\Desktop\"/>
    </mc:Choice>
  </mc:AlternateContent>
  <bookViews>
    <workbookView xWindow="-120" yWindow="-120" windowWidth="20730" windowHeight="11160" tabRatio="500" firstSheet="3" activeTab="3"/>
  </bookViews>
  <sheets>
    <sheet name="Sección 3. Metas Producto" sheetId="1" state="hidden" r:id="rId1"/>
    <sheet name="MP - SIT" sheetId="2" state="hidden" r:id="rId2"/>
    <sheet name="Act.Meta_SIT" sheetId="3" state="hidden" r:id="rId3"/>
    <sheet name="META No. 1" sheetId="4" r:id="rId4"/>
    <sheet name="META No. 2" sheetId="5" r:id="rId5"/>
    <sheet name="META No. 3" sheetId="6" r:id="rId6"/>
    <sheet name="META No. 4" sheetId="7" r:id="rId7"/>
    <sheet name="META No. 5" sheetId="8" r:id="rId8"/>
    <sheet name="HV 14" sheetId="9" state="hidden" r:id="rId9"/>
    <sheet name="Act. 14" sheetId="10" state="hidden" r:id="rId10"/>
    <sheet name="Hoja3" sheetId="11" state="hidden" r:id="rId11"/>
    <sheet name="Hoja1" sheetId="12" state="hidden" r:id="rId12"/>
    <sheet name="META No. 6" sheetId="13"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12">#REF!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12">#REF!</definedName>
    <definedName name="GRUPO_ETAREO">#REF!</definedName>
    <definedName name="GRUPO_ETAREOS" localSheetId="8">#REF!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12">#REF!</definedName>
    <definedName name="GRUPO_ETAREOS">#REF!</definedName>
    <definedName name="GRUPO_ETARIO" localSheetId="8">#REF!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12">#REF!</definedName>
    <definedName name="GRUPO_ETARIO">#REF!</definedName>
    <definedName name="GRUPO_ETNICO" localSheetId="8">#REF!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12">#REF!</definedName>
    <definedName name="GRUPO_ETNICO">#REF!</definedName>
    <definedName name="GRUPOETNICO" localSheetId="8">#REF!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12">#REF!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12">#REF!</definedName>
    <definedName name="GRUPOS_ETNICOS">#REF!</definedName>
    <definedName name="LOCALIDAD" localSheetId="8">#REF!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12">#REF!</definedName>
    <definedName name="LOCALIDAD">#REF!</definedName>
    <definedName name="LOCALIZACION" localSheetId="8">#REF!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12">#REF!</definedName>
    <definedName name="LOCALIZACION">#REF!</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D29" i="7" l="1"/>
  <c r="H38" i="13" l="1"/>
  <c r="H37" i="13"/>
  <c r="H36" i="13"/>
  <c r="H35" i="13"/>
  <c r="H34" i="13"/>
  <c r="H33" i="13"/>
  <c r="H32" i="13"/>
  <c r="H31" i="13"/>
  <c r="H30" i="13"/>
  <c r="H29" i="13"/>
  <c r="H27" i="8" l="1"/>
  <c r="H28" i="13"/>
  <c r="H29" i="8"/>
  <c r="H28" i="8"/>
  <c r="H30" i="8"/>
  <c r="H31" i="8"/>
  <c r="H32" i="8"/>
  <c r="H33" i="8"/>
  <c r="H34" i="8"/>
  <c r="H35" i="8"/>
  <c r="H36" i="8"/>
  <c r="H37" i="8"/>
  <c r="H38" i="8"/>
  <c r="H31" i="6" l="1"/>
  <c r="H29" i="6"/>
  <c r="H30" i="6" s="1"/>
  <c r="H32" i="6" s="1"/>
  <c r="H33" i="6" s="1"/>
  <c r="H34" i="6" s="1"/>
  <c r="H35" i="6" s="1"/>
  <c r="H36" i="6" s="1"/>
  <c r="H37" i="6" s="1"/>
  <c r="H38" i="6" s="1"/>
  <c r="H38" i="4" l="1"/>
  <c r="H29" i="4" l="1"/>
  <c r="H30" i="4"/>
  <c r="H31" i="4"/>
  <c r="H32" i="4"/>
  <c r="H33" i="4"/>
  <c r="H34" i="4"/>
  <c r="H35" i="4"/>
  <c r="H36" i="4"/>
  <c r="H37" i="4"/>
  <c r="H27" i="4"/>
  <c r="H28" i="4" s="1"/>
  <c r="F27" i="5" l="1"/>
  <c r="F27" i="7" l="1"/>
  <c r="E38" i="13"/>
  <c r="E37" i="13"/>
  <c r="E36" i="13"/>
  <c r="E35" i="13"/>
  <c r="E34" i="13"/>
  <c r="E33" i="13"/>
  <c r="E32" i="13"/>
  <c r="E31" i="13"/>
  <c r="E30" i="13"/>
  <c r="E29" i="13"/>
  <c r="E28" i="13"/>
  <c r="H27" i="13"/>
  <c r="E27" i="13"/>
  <c r="K27" i="11"/>
  <c r="L25" i="11"/>
  <c r="L21" i="11"/>
  <c r="L17" i="11"/>
  <c r="L13" i="11"/>
  <c r="I19" i="10"/>
  <c r="D19" i="10"/>
  <c r="C10" i="10"/>
  <c r="C8" i="10"/>
  <c r="C7" i="10"/>
  <c r="C6" i="10"/>
  <c r="G56" i="9"/>
  <c r="C56" i="9"/>
  <c r="G41" i="9"/>
  <c r="G40" i="9"/>
  <c r="G39" i="9"/>
  <c r="G38" i="9"/>
  <c r="G37" i="9"/>
  <c r="G36" i="9"/>
  <c r="G35" i="9"/>
  <c r="G34" i="9"/>
  <c r="G33" i="9"/>
  <c r="G32" i="9"/>
  <c r="G31" i="9"/>
  <c r="G30" i="9"/>
  <c r="F30" i="9"/>
  <c r="F31" i="9" s="1"/>
  <c r="F32" i="9" s="1"/>
  <c r="F33" i="9" s="1"/>
  <c r="F34" i="9" s="1"/>
  <c r="F35" i="9" s="1"/>
  <c r="F36" i="9" s="1"/>
  <c r="F37" i="9" s="1"/>
  <c r="F38" i="9" s="1"/>
  <c r="F39" i="9" s="1"/>
  <c r="F40" i="9" s="1"/>
  <c r="F41" i="9" s="1"/>
  <c r="D30" i="9"/>
  <c r="D31" i="9" s="1"/>
  <c r="E38" i="8"/>
  <c r="E37" i="8"/>
  <c r="E36" i="8"/>
  <c r="E35" i="8"/>
  <c r="E34" i="8"/>
  <c r="E33" i="8"/>
  <c r="E32" i="8"/>
  <c r="E31" i="8"/>
  <c r="E30" i="8"/>
  <c r="E29" i="8"/>
  <c r="E28" i="8"/>
  <c r="E27" i="8"/>
  <c r="E38" i="7"/>
  <c r="E37" i="7"/>
  <c r="E36" i="7"/>
  <c r="E35" i="7"/>
  <c r="E34" i="7"/>
  <c r="E33" i="7"/>
  <c r="E32" i="7"/>
  <c r="E31" i="7"/>
  <c r="E30" i="7"/>
  <c r="E29" i="7"/>
  <c r="E28" i="7"/>
  <c r="H27" i="7"/>
  <c r="H28" i="7" s="1"/>
  <c r="H29" i="7" s="1"/>
  <c r="H30" i="7" s="1"/>
  <c r="H31" i="7" s="1"/>
  <c r="H32" i="7" s="1"/>
  <c r="H33" i="7" s="1"/>
  <c r="H34" i="7" s="1"/>
  <c r="H35" i="7" s="1"/>
  <c r="H36" i="7" s="1"/>
  <c r="H37" i="7" s="1"/>
  <c r="H38" i="7" s="1"/>
  <c r="G27" i="7"/>
  <c r="I27" i="7" s="1"/>
  <c r="E27" i="7"/>
  <c r="E38" i="6"/>
  <c r="E37" i="6"/>
  <c r="E36" i="6"/>
  <c r="E35" i="6"/>
  <c r="E34" i="6"/>
  <c r="E33" i="6"/>
  <c r="E32" i="6"/>
  <c r="E31" i="6"/>
  <c r="E30" i="6"/>
  <c r="E29" i="6"/>
  <c r="E28" i="6"/>
  <c r="H27" i="6"/>
  <c r="H28" i="6" s="1"/>
  <c r="G27" i="6"/>
  <c r="I27" i="6" s="1"/>
  <c r="F27" i="6"/>
  <c r="E27" i="6"/>
  <c r="E38" i="5"/>
  <c r="E37" i="5"/>
  <c r="E36" i="5"/>
  <c r="E35" i="5"/>
  <c r="E34" i="5"/>
  <c r="E33" i="5"/>
  <c r="E32" i="5"/>
  <c r="E31" i="5"/>
  <c r="E30" i="5"/>
  <c r="E29" i="5"/>
  <c r="E28" i="5"/>
  <c r="H27" i="5"/>
  <c r="H28" i="5" s="1"/>
  <c r="H29" i="5" s="1"/>
  <c r="H30" i="5" s="1"/>
  <c r="H31" i="5" s="1"/>
  <c r="H32" i="5" s="1"/>
  <c r="H33" i="5" s="1"/>
  <c r="H34" i="5" s="1"/>
  <c r="H35" i="5" s="1"/>
  <c r="H36" i="5" s="1"/>
  <c r="H37" i="5" s="1"/>
  <c r="H38" i="5" s="1"/>
  <c r="G27" i="5"/>
  <c r="I27" i="5" s="1"/>
  <c r="E27" i="5"/>
  <c r="E38" i="4"/>
  <c r="E37" i="4"/>
  <c r="E36" i="4"/>
  <c r="E35" i="4"/>
  <c r="E34" i="4"/>
  <c r="E33" i="4"/>
  <c r="E32" i="4"/>
  <c r="E31" i="4"/>
  <c r="E30" i="4"/>
  <c r="E29" i="4"/>
  <c r="E28" i="4"/>
  <c r="G27" i="4"/>
  <c r="I27" i="4" s="1"/>
  <c r="F27" i="4"/>
  <c r="E27" i="4"/>
  <c r="I18" i="3"/>
  <c r="G18" i="3"/>
  <c r="D18" i="3"/>
  <c r="C8" i="3"/>
  <c r="C7" i="3"/>
  <c r="C6" i="3"/>
  <c r="G56" i="2"/>
  <c r="C56" i="2"/>
  <c r="G41" i="2"/>
  <c r="G40" i="2"/>
  <c r="G39" i="2"/>
  <c r="G38" i="2"/>
  <c r="G37" i="2"/>
  <c r="G36" i="2"/>
  <c r="G35" i="2"/>
  <c r="G34" i="2"/>
  <c r="G33" i="2"/>
  <c r="G32" i="2"/>
  <c r="G31" i="2"/>
  <c r="G30" i="2"/>
  <c r="F30" i="2"/>
  <c r="F31" i="2" s="1"/>
  <c r="F32" i="2" s="1"/>
  <c r="F33" i="2" s="1"/>
  <c r="F34" i="2" s="1"/>
  <c r="F35" i="2" s="1"/>
  <c r="F36" i="2" s="1"/>
  <c r="F37" i="2" s="1"/>
  <c r="F38" i="2" s="1"/>
  <c r="F39" i="2" s="1"/>
  <c r="F40" i="2" s="1"/>
  <c r="F41" i="2" s="1"/>
  <c r="D30" i="2"/>
  <c r="D31" i="2" s="1"/>
  <c r="AA21" i="1"/>
  <c r="AB21" i="1" s="1"/>
  <c r="I21" i="1"/>
  <c r="B21" i="1"/>
  <c r="AA19" i="1"/>
  <c r="I19" i="1"/>
  <c r="B19" i="1"/>
  <c r="AA17" i="1"/>
  <c r="I17" i="1"/>
  <c r="B17" i="1"/>
  <c r="Z15" i="1"/>
  <c r="Y15" i="1"/>
  <c r="X15" i="1"/>
  <c r="W15" i="1"/>
  <c r="V15" i="1"/>
  <c r="U15" i="1"/>
  <c r="T15" i="1"/>
  <c r="S15" i="1"/>
  <c r="AA15" i="1" s="1"/>
  <c r="N15" i="1"/>
  <c r="M15" i="1"/>
  <c r="L15" i="1"/>
  <c r="K15" i="1"/>
  <c r="J15" i="1"/>
  <c r="B15" i="1"/>
  <c r="Z13" i="1"/>
  <c r="Y13" i="1"/>
  <c r="X13" i="1"/>
  <c r="W13" i="1"/>
  <c r="V13" i="1"/>
  <c r="U13" i="1"/>
  <c r="T13" i="1"/>
  <c r="S13" i="1"/>
  <c r="O13" i="1"/>
  <c r="AA13" i="1" s="1"/>
  <c r="N13" i="1"/>
  <c r="M13" i="1"/>
  <c r="L13" i="1"/>
  <c r="K13" i="1"/>
  <c r="J13" i="1"/>
  <c r="I13" i="1" s="1"/>
  <c r="B13" i="1"/>
  <c r="A11" i="1"/>
  <c r="C9" i="1"/>
  <c r="C8" i="1"/>
  <c r="C7" i="1"/>
  <c r="AB13" i="1" l="1"/>
  <c r="AC19" i="1"/>
  <c r="L27" i="11"/>
  <c r="M27" i="11" s="1"/>
  <c r="AC17" i="1"/>
  <c r="AB15" i="1"/>
  <c r="D32" i="2"/>
  <c r="I31" i="2"/>
  <c r="H31" i="2"/>
  <c r="I31" i="9"/>
  <c r="H31" i="9"/>
  <c r="D32" i="9"/>
  <c r="AC13" i="1"/>
  <c r="AC21" i="1"/>
  <c r="H30" i="2"/>
  <c r="I15" i="1"/>
  <c r="AC15" i="1" s="1"/>
  <c r="AB17" i="1"/>
  <c r="I30" i="2"/>
  <c r="H30" i="9"/>
  <c r="AB19" i="1"/>
  <c r="I30" i="9"/>
  <c r="H32" i="9" l="1"/>
  <c r="D33" i="9"/>
  <c r="I32" i="9"/>
  <c r="I32" i="2"/>
  <c r="H32" i="2"/>
  <c r="D33" i="2"/>
  <c r="D34" i="9" l="1"/>
  <c r="I33" i="9"/>
  <c r="H33" i="9"/>
  <c r="H33" i="2"/>
  <c r="D34" i="2"/>
  <c r="I33" i="2"/>
  <c r="D35" i="2" l="1"/>
  <c r="I34" i="2"/>
  <c r="H34" i="2"/>
  <c r="D35" i="9"/>
  <c r="I34" i="9"/>
  <c r="H34" i="9"/>
  <c r="I35" i="9" l="1"/>
  <c r="H35" i="9"/>
  <c r="D36" i="9"/>
  <c r="D36" i="2"/>
  <c r="I35" i="2"/>
  <c r="H35" i="2"/>
  <c r="H36" i="9" l="1"/>
  <c r="D37" i="9"/>
  <c r="I36" i="9"/>
  <c r="I36" i="2"/>
  <c r="H36" i="2"/>
  <c r="D37" i="2"/>
  <c r="H37" i="2" l="1"/>
  <c r="D38" i="2"/>
  <c r="I37" i="2"/>
  <c r="D38" i="9"/>
  <c r="I37" i="9"/>
  <c r="H37" i="9"/>
  <c r="D39" i="9" l="1"/>
  <c r="I38" i="9"/>
  <c r="H38" i="9"/>
  <c r="D39" i="2"/>
  <c r="I38" i="2"/>
  <c r="H38" i="2"/>
  <c r="D40" i="2" l="1"/>
  <c r="I39" i="2"/>
  <c r="H39" i="2"/>
  <c r="I39" i="9"/>
  <c r="H39" i="9"/>
  <c r="D40" i="9"/>
  <c r="H40" i="9" l="1"/>
  <c r="D41" i="9"/>
  <c r="I40" i="9"/>
  <c r="I40" i="2"/>
  <c r="H40" i="2"/>
  <c r="D41" i="2"/>
  <c r="H41" i="2" l="1"/>
  <c r="I41" i="2"/>
  <c r="I41" i="9"/>
  <c r="H41" i="9"/>
</calcChain>
</file>

<file path=xl/comments1.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authors>
    <author/>
    <author>MARCELA</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r>
          <rPr>
            <sz val="9"/>
            <color rgb="FF000000"/>
            <rFont val="Tahoma"/>
            <family val="2"/>
            <charset val="1"/>
          </rPr>
          <t xml:space="preserve">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I22" authorId="1" shapeId="0">
      <text>
        <r>
          <rPr>
            <b/>
            <sz val="9"/>
            <color rgb="FF000000"/>
            <rFont val="Tahoma"/>
            <family val="2"/>
          </rPr>
          <t>MARCELA:</t>
        </r>
        <r>
          <rPr>
            <sz val="9"/>
            <color rgb="FF000000"/>
            <rFont val="Tahoma"/>
            <family val="2"/>
          </rPr>
          <t xml:space="preserve">
</t>
        </r>
        <r>
          <rPr>
            <sz val="9"/>
            <color rgb="FF000000"/>
            <rFont val="Tahoma"/>
            <family val="2"/>
          </rPr>
          <t>ajustar, acumulado cuatrieno =3</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<sst xmlns="http://schemas.openxmlformats.org/spreadsheetml/2006/main" count="1146" uniqueCount="385">
  <si>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</si>
  <si>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</si>
  <si>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</si>
  <si>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</si>
  <si>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</si>
  <si>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</si>
  <si>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</si>
  <si>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</si>
  <si>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</si>
  <si>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</si>
  <si>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</si>
  <si>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</si>
  <si>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</si>
  <si>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</si>
  <si>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</si>
  <si>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</si>
  <si>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</si>
  <si>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</si>
  <si>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</si>
  <si>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</si>
  <si>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</si>
  <si>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</si>
  <si>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</si>
  <si>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</si>
  <si>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</si>
  <si>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</si>
  <si>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</si>
  <si>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</si>
  <si>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</si>
  <si>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</si>
  <si>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</si>
  <si>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</si>
  <si>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</si>
  <si>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</si>
  <si>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</si>
  <si>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</si>
  <si>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</si>
  <si>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</si>
  <si>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</si>
  <si>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</si>
  <si>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</si>
  <si>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</si>
  <si>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</si>
  <si>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</si>
  <si>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</si>
  <si>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</si>
  <si>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</si>
  <si>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</si>
  <si>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</si>
  <si>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</si>
  <si>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</si>
  <si>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</si>
  <si>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</si>
  <si>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</si>
  <si>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</si>
  <si>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</si>
  <si>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</si>
  <si>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</si>
  <si>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</si>
  <si>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</si>
  <si>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</si>
  <si>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</si>
  <si>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</si>
  <si>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</si>
  <si>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</si>
  <si>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</si>
  <si>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</si>
  <si>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</si>
  <si>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</si>
  <si>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</si>
  <si>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</si>
  <si>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</si>
  <si>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</si>
  <si>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</si>
  <si>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</si>
  <si>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</si>
  <si>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</si>
  <si>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</si>
  <si>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</si>
  <si>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</si>
  <si>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</si>
  <si>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</si>
  <si>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</si>
  <si>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</si>
  <si>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</si>
  <si>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</si>
  <si>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</si>
  <si>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</si>
  <si>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</si>
  <si>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</si>
  <si>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</si>
  <si>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</si>
  <si>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</si>
  <si>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</si>
  <si>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</si>
  <si>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</si>
  <si>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</si>
  <si>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</si>
  <si>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</si>
  <si>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</si>
  <si>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</si>
  <si>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</si>
  <si>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</si>
  <si>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</si>
  <si>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</si>
  <si>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</si>
  <si>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</si>
  <si>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</si>
  <si>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</si>
  <si>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</si>
  <si>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</si>
  <si>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</si>
  <si>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</si>
  <si>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</si>
  <si>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</si>
  <si>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</si>
  <si>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</si>
  <si>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</si>
  <si>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</si>
  <si>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</si>
  <si>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</si>
  <si>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</si>
  <si>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</si>
  <si>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</si>
  <si>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</si>
  <si>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</si>
  <si>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</si>
  <si>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</si>
  <si>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</si>
  <si>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</si>
  <si>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</si>
  <si>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</si>
  <si>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</si>
  <si>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</si>
  <si>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</si>
  <si>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</si>
  <si>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</si>
  <si>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</si>
  <si>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</si>
  <si>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</si>
  <si>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</si>
  <si>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</si>
  <si>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</si>
  <si>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</si>
  <si>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</si>
  <si>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</si>
  <si>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</si>
  <si>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</si>
  <si>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</si>
  <si>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</si>
  <si>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</si>
  <si>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</si>
  <si>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</si>
  <si>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</si>
  <si>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</si>
  <si>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</si>
  <si>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</si>
  <si>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</si>
  <si>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</si>
  <si>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</si>
  <si>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</si>
  <si>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</si>
  <si>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</si>
  <si>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</si>
  <si>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</si>
  <si>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</si>
  <si>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</si>
  <si>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</si>
  <si>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</si>
  <si>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</si>
  <si>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</si>
  <si>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</si>
  <si>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</si>
  <si>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</si>
  <si>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</si>
  <si>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</si>
  <si>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</si>
  <si>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</si>
  <si>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</si>
  <si>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</si>
  <si>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</si>
  <si>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</si>
  <si>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</si>
  <si>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</si>
  <si>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</si>
  <si>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</si>
  <si>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</si>
  <si>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</si>
  <si>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</si>
  <si>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</si>
  <si>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</si>
  <si>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</si>
  <si>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</si>
  <si>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</si>
  <si>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</si>
  <si>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</si>
  <si>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</si>
  <si>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</si>
  <si>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</si>
  <si>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</si>
  <si>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</si>
  <si>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</si>
  <si>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</si>
  <si>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</si>
  <si>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</si>
  <si>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</si>
  <si>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</si>
  <si>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</si>
  <si>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</si>
  <si>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</si>
  <si>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</si>
  <si>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</si>
  <si>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</si>
  <si>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</si>
  <si>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</si>
  <si>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</si>
  <si>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Actualizar 16 reportes en el observatorio de protección y bienestar animal los indicadores que den cuenta del avance de la política pública</t>
  </si>
  <si>
    <t>Meta/Actividad con territorialización</t>
  </si>
  <si>
    <t>Dependencia responsable</t>
  </si>
  <si>
    <t>Subdireccion de Cultura Ciudadana y Gestion del Conocimiento</t>
  </si>
  <si>
    <t>Indicador PMR</t>
  </si>
  <si>
    <t>Nombre Proyecto</t>
  </si>
  <si>
    <t>Implementación de un proceso institucional de investigación y gestión del conocimiento para la defensa, protección y bienestar animal en Bogotá</t>
  </si>
  <si>
    <t>Código del Proyecto</t>
  </si>
  <si>
    <t>Código del proceso</t>
  </si>
  <si>
    <t>Objetivo estratégico</t>
  </si>
  <si>
    <t xml:space="preserve">Desarrollar herramientas técnicas, dinámicas y confiables, a través del manejo y gestión de conocimiento. </t>
  </si>
  <si>
    <t>Meta Sectorial</t>
  </si>
  <si>
    <t>505 - Formular y desarrollar dos (2) procesos institucionales de investigación y gestión del conocimiento ambiental y animal</t>
  </si>
  <si>
    <t>Nombre del indicador</t>
  </si>
  <si>
    <t>No. de Reportes de los indicadores de la política pública actualizados</t>
  </si>
  <si>
    <t>Tipología</t>
  </si>
  <si>
    <t>Fecha de programación</t>
  </si>
  <si>
    <t>01/01/2023</t>
  </si>
  <si>
    <t>Tipo anualización</t>
  </si>
  <si>
    <t>Objetivo y descripción del Indicador</t>
  </si>
  <si>
    <t>Realizar reportes para la actualización de indicadores que den cuenta del avance de la implementación de la Política Pública de Protección y Bienestar Animal 2014 - 2033</t>
  </si>
  <si>
    <t>Fuente u origen de Datos</t>
  </si>
  <si>
    <t xml:space="preserve">Equipo de investigación de la  Subdirección de Cultura Ciudadana y Gestión del Conocimiento. </t>
  </si>
  <si>
    <t>Fórmula de Cálculo</t>
  </si>
  <si>
    <t>Reportes Realizados sobre la actualización de indicadores de la Política Pública de Protección y Bienestar Animal / Reportes Programados sobre la actualización de indicadores de la Política Pública de Protección y Bienestar Animal * 100</t>
  </si>
  <si>
    <t>Unidad de medida del indicador</t>
  </si>
  <si>
    <t>Numero de Reportes</t>
  </si>
  <si>
    <t xml:space="preserve">Nombre de las Variables </t>
  </si>
  <si>
    <t>Magnitud Ejecutada</t>
  </si>
  <si>
    <t xml:space="preserve">Magnitud programada </t>
  </si>
  <si>
    <t xml:space="preserve">Reportes Realizados sobre la actualización de indicadores de la Política Pública de Protección y Bienestar Animal </t>
  </si>
  <si>
    <t>Reportes Programados sobre la actualización de indicadores de la Política Pública de Protección y Bienestar Animal</t>
  </si>
  <si>
    <t>Unidad de medida (de la variable)</t>
  </si>
  <si>
    <t>Numero de Reportes realizados</t>
  </si>
  <si>
    <t>Numero de Reportes programados</t>
  </si>
  <si>
    <t>Descripción de la variable</t>
  </si>
  <si>
    <t>Los Reportes realizados sobre la actualización de indicadores de la Política Pública de Protección y Bienestar Animal que den soporte para cumplimiento de la meta</t>
  </si>
  <si>
    <t>Inicio de la Serie</t>
  </si>
  <si>
    <t>Línea base</t>
  </si>
  <si>
    <t>Acumulado cuatrienio</t>
  </si>
  <si>
    <t>Fin de la Serie</t>
  </si>
  <si>
    <t>Valor de la Meta</t>
  </si>
  <si>
    <t>Frecuencia del reporte</t>
  </si>
  <si>
    <t xml:space="preserve">Justificación meta inferior a línea base </t>
  </si>
  <si>
    <t>N.A.</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</si>
  <si>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</si>
  <si>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</si>
  <si>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</si>
  <si>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</si>
  <si>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</si>
  <si>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</si>
  <si>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</si>
  <si>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</si>
  <si>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Descripción del avance de meta en el periodo</t>
  </si>
  <si>
    <t>Descripción avances y logros</t>
  </si>
  <si>
    <t>Descripción retrasos y soluciones</t>
  </si>
  <si>
    <t>Beneficios para la Comunidad/Entidad</t>
  </si>
  <si>
    <t>PARTE 3. Actualización y Responsables del reporte</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</si>
  <si>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</si>
  <si>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</si>
  <si>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</si>
  <si>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</si>
  <si>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</si>
  <si>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</si>
  <si>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</si>
  <si>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</si>
  <si>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Elaborar 5 diagnósticos de necesidades de producción de investigación y gestión del conocimiento de la áreas institucionales</t>
  </si>
  <si>
    <t>Diagnósticos de necesidades de producción de investigación y gestión del conocimiento de la áreas institucionales elaborados</t>
  </si>
  <si>
    <t>Realizar diagnosticos de necesidades sobre los temas y productos de investigacion y gestion del conocimiento de la areas misionales y de apoyo de la entidad</t>
  </si>
  <si>
    <t>Diagnósticos de necesidades Realizadas / Diagnósticos de necesidades Programadas * 100</t>
  </si>
  <si>
    <t>Numero de Diagnosticos</t>
  </si>
  <si>
    <t>Diagnósticos de necesidades Realizadas</t>
  </si>
  <si>
    <t>Diagnósticos de necesidades Programadas</t>
  </si>
  <si>
    <t>Numero de Diagnosticos realizados</t>
  </si>
  <si>
    <t>Numero de Diagnosticos programados</t>
  </si>
  <si>
    <t>Elaborar 8 productos de investigación que contribuyan a generar conocimiento y acciones respetuosas y justas hacia los animales no humanos</t>
  </si>
  <si>
    <t>Productos de investigación que contribuyan a generar conocimiento y acciones respetuosas y justas hacia los animales no humanos Elaborados</t>
  </si>
  <si>
    <t>Elaborar productos de investigación que contribuyan a generar conocimiento y acciones respetuosas y justas hacia los animales no humanos</t>
  </si>
  <si>
    <t xml:space="preserve"> Equipo de investigación de la  Subdirección de Cultura Ciudadana y Gestión del Conocimiento. </t>
  </si>
  <si>
    <t>Productos de investigación realizados / Productos de investigacion programados</t>
  </si>
  <si>
    <t>Numero de Productos de Investigacion</t>
  </si>
  <si>
    <t xml:space="preserve">Productos de investigación realizados </t>
  </si>
  <si>
    <t>Productos de investigacion programados</t>
  </si>
  <si>
    <t>Numero de Productos de investigacion Realizados</t>
  </si>
  <si>
    <t>Numero de Productos de investigacion programados</t>
  </si>
  <si>
    <t>Realizar 5 convenios para el fomento de la investigación y la gestión de conocimiento con instituciones educativas y organizaciones, ambas a nivel nacional e internacional</t>
  </si>
  <si>
    <t>Convenios para el fomento de la investigación y la gestión de conocimiento con instituciones educativas y organizaciones, ambas a nivel nacional e internacional realizados</t>
  </si>
  <si>
    <t>Fomentar la gestión del conocimiento y la investigación aplicada en convenio con organizaciones nacionales e internacionales que contribuyan a la transformación cultural en beneficio de los animales no humanos.</t>
  </si>
  <si>
    <t>Convenios realizados / Convenios programados</t>
  </si>
  <si>
    <t>Numero de Convenios</t>
  </si>
  <si>
    <t xml:space="preserve">Convenios realizados </t>
  </si>
  <si>
    <t>Convenios programados</t>
  </si>
  <si>
    <t>Numero de Convenios Realizados</t>
  </si>
  <si>
    <t>Numero de Convenios programados</t>
  </si>
  <si>
    <t>Implementar 3 semilleros de investigación que vinculen a la ciudadanía de manera incidente</t>
  </si>
  <si>
    <t>Semilleros de investigación que vinculen a la ciudadanía de manera incidente implementados</t>
  </si>
  <si>
    <t>Contribuir a la producción de conocimiento a través de la participación en semilleros de investigación viéndose beneficiados, además, en la potenciación de sus posibilidades de transformación cultural.</t>
  </si>
  <si>
    <t>Semilleros de investigacion Creados e Implementados / Semilleros de investigacion programados</t>
  </si>
  <si>
    <t>Numero de Semilleros</t>
  </si>
  <si>
    <t>Semilleros de investigacion Creados e Implementados</t>
  </si>
  <si>
    <t>Semilleros de investigacion programados</t>
  </si>
  <si>
    <t>Numero de Semilleros de investigacion Realizados</t>
  </si>
  <si>
    <t>Numero de Semilleros de investigacion programados</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</si>
  <si>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</si>
  <si>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</si>
  <si>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</si>
  <si>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</si>
  <si>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</si>
  <si>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</si>
  <si>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</si>
  <si>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</si>
  <si>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</si>
  <si>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</si>
  <si>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</si>
  <si>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</si>
  <si>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</si>
  <si>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</si>
  <si>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</si>
  <si>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</si>
  <si>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</si>
  <si>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</si>
  <si>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</si>
  <si>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</si>
  <si>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</si>
  <si>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</si>
  <si>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</si>
  <si>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</si>
  <si>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Aportar 1 batería de herramientas metodológicas, estudios e investigaciones identificadas en el diagnóstico para dar cuenta de las necesidades de las área</t>
  </si>
  <si>
    <t>Batería para las herramientas metodológicas, estudios e investigaciones identificadas en el diagnóstico para dar cuenta de las necesidades de las áreas actualizada</t>
  </si>
  <si>
    <t>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</si>
  <si>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Batería de herramientas metodológicas, estudios e investigaciones Actualizadas / Batería de herramientas metodológicas, estudios e investigaciones Programadas * 100</t>
  </si>
  <si>
    <t>Numero de herramientas metodológicas, estudios e investigaciones Actualizadas</t>
  </si>
  <si>
    <t>Batería de herramientas metodológicas, estudios e investigaciones Actualizadas</t>
  </si>
  <si>
    <t>Batería de herramientas metodológicas, estudios e investigaciones Programadas</t>
  </si>
  <si>
    <t>Numero de herramientas metodológicas, estudios e investigaciones</t>
  </si>
  <si>
    <t>Numero de herramientas metodológicas, estudios e investigaciones programadas</t>
  </si>
  <si>
    <t>-</t>
  </si>
  <si>
    <t>Los Reportes estimados a realizar en la vigencia sobre la actualización de indicadores de la Política Pública de Protección y Bienestar Animal programados para el cumplimiento de la meta.</t>
  </si>
  <si>
    <t>Diagnósticos de necesidades estimados a realizar de producción de investigación y gestión del conocimiento programados para el cumplimiento de la meta.
Para la lectura y el análisis del indicador, es necesario precisar que la magnitud programada mensualmente es una cifra definida con cuatro decimales.</t>
  </si>
  <si>
    <t>Productos de investigacion programados para el cumplimiento de la meta.
Para la lectura y el análisis del indicador, es necesario precisar que la magnitud programada mensualmente es una cifra definida con cuatro decimales.</t>
  </si>
  <si>
    <t>Convenios con instituciones educativas y organizaciones, ambas a nivel nacional e internacional programados para el cumplimiento de la meta.
Para la lectura y el análisis del indicador, es necesario precisar que la magnitud programada mensualmente es una cifra definida con cuatro decimales.</t>
  </si>
  <si>
    <t>Semilleros de investigacion programados para el cumplimiento de la meta.
Para la lectura y el análisis del indicador, es necesario precisar que la magnitud programada mensualmente es una cifra definida con cuatro decimales.</t>
  </si>
  <si>
    <t>Documentos de Herramientas metodológicas, estudios e investigaciones programadas para el cumplimiento de la meta.
Para la lectura y el análisis del indicador, es necesario precisar que la magnitud programada mensualmente es una cifra definida con cuatro decimales.</t>
  </si>
  <si>
    <t>NO APLICA</t>
  </si>
  <si>
    <t>A pesar de la importancia de la implementación de acciones estratégicas para favorecer a los animales, muchos de los contenidos, investigación, y conocimiento en PYBA no tienen una incidencia directa en la argumentación de los tomadores de decisiones. Es así que el identificar los productos de investgación requeridos a través de una estrategia efectiva para hallar los vacíos de información, generan conocimiento de un uso eficiente, efectivo y de gran impacto.</t>
  </si>
  <si>
    <t>A través de la formación  y socialización de la investigación en protección y bienestar animal, se aporta en la transformación positiva de actitudes y representaciones sociales que las personas tienen hacia los animales. Además, se aporta en el mejoramiento de la atención y el cuidado a los animales a través de la aplicación de técnicas  comprobadas y aprobadas científicamente, y por medio de la realización de estudios en medicina veterinaria y zootecnia y de distintas áreas del saber (psicología, sociología, derecho, etc), sobre las problemáticas que afrontan actualmente los animales que habitan el Distrito, para ofrecer la solución más adecuada a sus necesidades. Finalmente, se aporta conocimiento, desde una perspectiva académica, sobre los animales que habitan en el Distrito Capital.</t>
  </si>
  <si>
    <t>El IDPYBA establece una interacción permanente con las redes y organizaciones que trabajan por la protección y el bienestar de los animales, trabaja de la mano con los consejos locales de participación ciudadana, realiza actividades de cultura ciudadana como jornadas de sensibilización, genera información a partir de encuestas y censos de animales de compañía en condición de calle, entre otros; de igual manera, la relación que ha establecido con universidades, redes y semilleros de investigación ofrece solidez a los procesos que se llevan a cabo en el marco de un observatorio dedicado al tema animal.</t>
  </si>
  <si>
    <t>El Observatorio tiene como objetivos 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</si>
  <si>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Productos de investigacion realizados que den soporte para cumplimiento de la meta.
Para la lectura y el análisis del indicador, es necesario precisar que la magnitud ejecutada mensualmente es una cifra definida con cuatro decimales.</t>
  </si>
  <si>
    <t>Semilleros de investigacion Creados e implementados que den soporte para cumplimiento de la meta.
Para la lectura y el análisis del indicador, es necesario precisar que la magnitud ejecutada mensualmente es una cifra definida con cuatro decimales.</t>
  </si>
  <si>
    <t>Documentos de Herramientas metodológicas, estudios e investigaciones que den soporte para cumplimiento de la meta.
Para la lectura y el análisis del indicador, es necesario precisar que la magnitud ejecutada mensualmente es una cifra definida con cuatro decimales.</t>
  </si>
  <si>
    <t>Convenios con instituciones educativas y organizaciones, ambas a nivel nacional e internacional realizados que den soporte para cumplimiento de la meta.
Para la lectura y el análisis del indicador, es necesario precisar que la magnitud ejecutada mensualmente es una cifra definida con cuatro decimales.</t>
  </si>
  <si>
    <t>Profesional Equipo de Investigación - Rodrigo Gonzalez Florian</t>
  </si>
  <si>
    <t>El Observatorio funciona como un repositorio de información cualitativa y cuantitativa para el seguimiento y evaluación de la Política Pública Distrital de Protección y Bienestar Animal 2014-2038, así como una instancia para la generación de línea base en aspectos en los cuales aún falta generar información relacionada con la fauna del Distrito. De igual forma, la política anota que se debe fomentar la investigación aplicada en temas relacionados con la protección y el bienestar animal.</t>
  </si>
  <si>
    <t>Diagnósticos de necesidades de producción de investigación y gestión del conocimiento de la áreas institucionales que den soporte para cumplimiento de la meta.
Para la lectura y el análisis del indicador, es necesario precisar que la magnitud ejecutada mensualmente es una cifra definida con cuatro decimales.</t>
  </si>
  <si>
    <t>Se realiza ajuste a los campos denominados "magnitud programada mensual" y "magnitud ejecutada acumulada".</t>
  </si>
  <si>
    <t>Se realiza ajuste a los campos denominados "magnitud programada mensual" y "magnitud ejecutada acumulada", teniendo en cuenta que en el ejercicio de seguimiento y autocontrol se evidencia la necesidad de realizar ajuste a la programación del indicador, toda vez que este es  de tipo constante.</t>
  </si>
  <si>
    <t>Con la apertura oficial de los semilleros de investigación a través de las invitaciones e inicio de la convocatoria a su participación, se asegura tanto la consecución de conocimiento ciudadano para las diferentes iniciativas de investigación previstas para los semilleros, como la continuidad en el escenario de participación ciudadana, el cual cada vez toma mayor fuerza. Por otro lado, la evaluación preliminar de los participantes a los semilleros permite caracterizar de manera general la población con mayores intereses y potenciales para el desarrollo de estrategias de ciencia ciudadana.</t>
  </si>
  <si>
    <t>La estrategia de diagnóstico de necesidades de investigación permitió compilar no solo posibles preguntas de investigación en sintonía con las necesidades identificadas a partir de los objetivos de la política pública, sino compilar y analizar de manera preliminar las problemáticas asociadas al cumplimiento de la política pública. A partir de la socialización de los resultados del diagnóstico frente al Comité de Investigación se verificó la capacidad de la estrategia para identificar los vacíos de información.
Así las cosas, en el mes de marzo se obtuvo un avance en magnitud del 0,14.</t>
  </si>
  <si>
    <t>En el mes de marzo se obtuvo una magnitud ejecutada acumulada de 1, lo que corresponde a un avance acumulado del 25% de lo programado.
Se realizó la compilación, análisis, y actualización del primer (1) reporte de avance de indicadores de resultados y productos sobre el Plan de Acción de la Política Pública. Este reporte compiló la información espacial de interés tanto para el personal técnico especializado como para la ciudadanía.
El reporte actualizado se trabajó en conjunto con la oficina asesora de comunicaciones, para la publicación del documento a través de la página del observatorio.</t>
  </si>
  <si>
    <t>En el mes de marzo se obtuvo una magnitud ejecutada acumulada de 0,4708, lo que corresponde a un avance acumulado del 47,08% de lo programado.
Se organizó, compiló y analizó la información generada por diferentes diagnósticos construidos a partir de las mesas de trabajo con las dependencias de Subdirección de Cultura Ciudadana y Gestión del Conocimiento, Subdirección de Atención a la Fauna, Oficina Asesora Jurídica, y Oficina Asesora de Planeación. Los análisis cualitativo y cuantitativo ejecutados sobre los resultados obtenidos fueron socializados en el Comité de Investigación, permitiendo así la priorización de las investigaciones que se acompañarán durante la vigencia.</t>
  </si>
  <si>
    <t>Con los anteproyectos de investigación definidos se asegura la continuidad en la construcción y consolidación de conocimiento significativo tanto para el instituto como para la ciudad. Así mismo, se ha logrado integrar a las diferentes dependencias del Instituto al proyecto investigativo, vinculando no solo al personal en el desarrollo de propuestas de investigación, sino vinculando así los procesos y flujos de información.
Las investigaciones descritas en los anteproyectos establecen ya el compromiso para su desarrollo y consecución, proyectando así resultados para la vigencia.
Así las cosas, en el mes de marzo se obtuvo un avance en magnitud del 0,23.</t>
  </si>
  <si>
    <t xml:space="preserve">En el mes de marzo se obtuvo una magnitud ejecutada acumulada de 0,5625, lo que corresponde a un avance acumulado del 28,13% de lo programado.
Se adelantaron y definieron los anteproyectos de las investigaciones que serán llevadas a cabo por el Observatorio de Protección y Bienestar Animal durante la vigencia, a saber, investigación sobre “Intervenciones Asistidas con Animales”, y “Estado de la cuestión: Enfoques de ética interespecie”. Así mismo, se realizó seguimiento a los avances y resultados alcanzados en las investigaciones adelantadas previamente, información que se socializó en el primer Comité de Investigación. </t>
  </si>
  <si>
    <t>Durante el periodo del informe se revisaron y actualizaron algunas de las herramientas que conforman la batería. Parte de dicha actualización derivó en la actualización del mecanismo de diagnóstico de necesidades de investigación, así como la actualización y organización de información espacial de carácter territorial entre otros. La actualización de la batería de herramientas, así como información de interés para las que han permanecido constantes, se presentó ante el Comité de Investigación, información que se consolida igualmente en los informes de actualización. La meta presenta un cumplimiento del 100% teniendo en cuenta que es de tipo constante.</t>
  </si>
  <si>
    <t>Se definieron, elaboraron y publicaron las piezas comunicativas para la inscripción a los semilleros de investigación (semillero de ciencia animal, semillero de ética animal, y semillero de género, protección y bienestar animal), marcando su inicio formal con su apertura y proceso de convocatoria ante la ciudadanía. Los semilleros de investigación previstos, a saber, semillero de ciencia animal, semillero de ética animal, y semillero de género, protección y bienestar animal, ya cuentan con una lista preliminar de participantes, evidenciando su acogida ante la ciudadanía. La meta presenta un cumplimiento del 100% teniendo en cuenta que es de tipo constante.</t>
  </si>
  <si>
    <t>En el mes de marzo se obtuvo una magnitud ejecutada acumulada de 0,2791, lo que corresponde a un avance acumulado del 27,91% de lo programado.
Se adelantaron actividades de exploración e identificación de potenciales terceros para el establecimiento de convenios. Dentro de las posibilidades se perfilan entidades como la Escuela Colombiana de Rehabilitación, y la Universidad de la Salle entre otros. Así mismo, se realizó el seguimiento a los logros alcanzados durante los convenios previamente establecidos.</t>
  </si>
  <si>
    <t>Los convenios constituyen una importante plataforma para el desarrollo y la gestión del conocimiento significativo, permitiendo ampliar el horizonte de conocimiento del Instituto. Como parte de los potenciales convenios examinados se ha evaluado la posibilidad de una participación conjunta junto con la Escuela Colombiana de Rehabilitación sobre uno de los proyectos de investigación adelantados por el Observatorio, robusteciendo así el alcance de dicha investigación. Así mismo, los diferentes acercamientos adelantados con los posibles terceros para convenios han permitido igualmente fortalecer las redes de conocimiento y transferencia de información del Instituto.
En el mes de marzo se obtuvo un avance en magnitud del 0,26.</t>
  </si>
  <si>
    <t>Subdirector (e) de Cultura y Gestión del Conocimiento - Luis Alberto Arias Garzón</t>
  </si>
  <si>
    <t>Los reportes de los indicadores que dan cuenta del avance de la política pública facilitan la lectura por parte de la ciudadanía del avance en la gestión institucional en el marco de las metas trazadas por la política.
Con la publicación del primer reporte del año, se da a conocer para toda la ciudadanía tanto los productos como los resultados alcanzados por el Instituto durante el año 2022. Por otra parte, la compilación, análisis y publicación de estos reportes trimestrales permiten establecer un conducto regular para la revisión y depuración de los resultados publicados y alcanzados por el ejercicio misional del Instituto y demás entidades referentes a PyBA.
Así las cosas, en el mes de marzo se obtuvo un avance en magnitud del 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</si>
</sst>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 * #,##0.00_ ;_ * \-#,##0.00_ ;_ * \-??_ ;_ @_ "/>
    <numFmt numFmtId="165" formatCode="_-* #,##0.00&quot; $&quot;_-;\-* #,##0.00&quot; $&quot;_-;_-* \-??&quot; $&quot;_-;_-@_-"/>
    <numFmt numFmtId="166" formatCode="_(* #,##0.00_);_(* \(#,##0.00\);_(* \-??_);_(@_)"/>
    <numFmt numFmtId="167" formatCode="&quot;$ &quot;#,##0_);[Red]&quot;($ &quot;#,##0\)"/>
    <numFmt numFmtId="168" formatCode="_-* #,##0.00_-;\-* #,##0.00_-;_-* \-??_-;_-@_-"/>
    <numFmt numFmtId="169" formatCode="_-* #,##0.00\ _$_-;\-* #,##0.00\ _$_-;_-* \-??\ _$_-;_-@_-"/>
    <numFmt numFmtId="170" formatCode="_-* #,##0_-;\-* #,##0_-;_-* \-_-;_-@_-"/>
    <numFmt numFmtId="171" formatCode="_-* #,##0.00&quot; €&quot;_-;\-* #,##0.00&quot; €&quot;_-;_-* \-??&quot; €&quot;_-;_-@_-"/>
    <numFmt numFmtId="172" formatCode="_(&quot;$ &quot;* #,##0.00_);_(&quot;$ &quot;* \(#,##0.00\);_(&quot;$ &quot;* \-??_);_(@_)"/>
    <numFmt numFmtId="173" formatCode="_(* #,##0_);_(* \(#,##0\);_(* \-??_);_(@_)"/>
    <numFmt numFmtId="174" formatCode="_(* #,##0.00_);_(* \(#,##0.00\);_(* \-_);_(@_)"/>
    <numFmt numFmtId="175" formatCode="0.0%"/>
    <numFmt numFmtId="176" formatCode="dd/mm/yyyy"/>
    <numFmt numFmtId="177" formatCode="_(* #,##0_);_(* \(#,##0\);_(* \-_);_(@_)"/>
    <numFmt numFmtId="178" formatCode="0.0000"/>
    <numFmt numFmtId="179" formatCode="0.000"/>
  </numFmts>
  <fonts count="73" x14ac:knownFonts="1">
    <font>
      <sz val="11"/>
      <color rgb="FF000000"/>
      <name val="Calibri"/>
      <family val="2"/>
      <charset val="1"/>
    </font>
    <font>
      <sz val="11"/>
      <color rgb="FFFFFFFF"/>
      <name val="Calibri"/>
      <family val="2"/>
      <charset val="1"/>
    </font>
    <font>
      <sz val="11"/>
      <color rgb="FF008000"/>
      <name val="Calibri"/>
      <family val="2"/>
      <charset val="1"/>
    </font>
    <font>
      <sz val="11"/>
      <color rgb="FF006100"/>
      <name val="Calibri"/>
      <family val="2"/>
      <charset val="1"/>
    </font>
    <font>
      <b/>
      <sz val="11"/>
      <color rgb="FFFFFFFF"/>
      <name val="Calibri"/>
      <family val="2"/>
      <charset val="1"/>
    </font>
    <font>
      <sz val="11"/>
      <color rgb="FFFF9900"/>
      <name val="Calibri"/>
      <family val="2"/>
      <charset val="1"/>
    </font>
    <font>
      <sz val="11"/>
      <color rgb="FFFA7D00"/>
      <name val="Calibri"/>
      <family val="2"/>
      <charset val="1"/>
    </font>
    <font>
      <b/>
      <sz val="11"/>
      <color rgb="FFFF9900"/>
      <name val="Calibri"/>
      <family val="2"/>
      <charset val="1"/>
    </font>
    <font>
      <b/>
      <sz val="11"/>
      <color rgb="FFFA7D00"/>
      <name val="Calibri"/>
      <family val="2"/>
      <charset val="1"/>
    </font>
    <font>
      <b/>
      <sz val="11"/>
      <color rgb="FF003366"/>
      <name val="Calibri"/>
      <family val="2"/>
      <charset val="1"/>
    </font>
    <font>
      <b/>
      <sz val="11"/>
      <color rgb="FF1F497D"/>
      <name val="Calibri"/>
      <family val="2"/>
      <charset val="1"/>
    </font>
    <font>
      <sz val="11"/>
      <color rgb="FF333399"/>
      <name val="Calibri"/>
      <family val="2"/>
      <charset val="1"/>
    </font>
    <font>
      <sz val="11"/>
      <color rgb="FF3F3F76"/>
      <name val="Calibri"/>
      <family val="2"/>
      <charset val="1"/>
    </font>
    <font>
      <u/>
      <sz val="7"/>
      <color rgb="FF0000FF"/>
      <name val="Arial"/>
      <family val="2"/>
      <charset val="1"/>
    </font>
    <font>
      <u/>
      <sz val="10"/>
      <color rgb="FF0000FF"/>
      <name val="Arial"/>
      <family val="2"/>
      <charset val="1"/>
    </font>
    <font>
      <sz val="11"/>
      <color rgb="FF800080"/>
      <name val="Calibri"/>
      <family val="2"/>
      <charset val="1"/>
    </font>
    <font>
      <sz val="11"/>
      <color rgb="FF9C0006"/>
      <name val="Calibri"/>
      <family val="2"/>
      <charset val="1"/>
    </font>
    <font>
      <sz val="11"/>
      <color rgb="FF993300"/>
      <name val="Calibri"/>
      <family val="2"/>
      <charset val="1"/>
    </font>
    <font>
      <sz val="10"/>
      <name val="Arial"/>
      <family val="2"/>
      <charset val="1"/>
    </font>
    <font>
      <sz val="9"/>
      <name val="Arial"/>
      <family val="2"/>
      <charset val="1"/>
    </font>
    <font>
      <b/>
      <sz val="11"/>
      <color rgb="FF333333"/>
      <name val="Calibri"/>
      <family val="2"/>
      <charset val="1"/>
    </font>
    <font>
      <b/>
      <sz val="11"/>
      <color rgb="FF3F3F3F"/>
      <name val="Calibri"/>
      <family val="2"/>
      <charset val="1"/>
    </font>
    <font>
      <sz val="11"/>
      <color rgb="FFFF0000"/>
      <name val="Calibri"/>
      <family val="2"/>
      <charset val="1"/>
    </font>
    <font>
      <i/>
      <sz val="11"/>
      <color rgb="FF808080"/>
      <name val="Calibri"/>
      <family val="2"/>
      <charset val="1"/>
    </font>
    <font>
      <i/>
      <sz val="11"/>
      <color rgb="FF7F7F7F"/>
      <name val="Calibri"/>
      <family val="2"/>
      <charset val="1"/>
    </font>
    <font>
      <b/>
      <sz val="11"/>
      <color rgb="FF000000"/>
      <name val="Calibri"/>
      <family val="2"/>
      <charset val="1"/>
    </font>
    <font>
      <b/>
      <sz val="15"/>
      <color rgb="FF003366"/>
      <name val="Calibri"/>
      <family val="2"/>
      <charset val="1"/>
    </font>
    <font>
      <b/>
      <sz val="15"/>
      <color rgb="FF1F497D"/>
      <name val="Calibri"/>
      <family val="2"/>
      <charset val="1"/>
    </font>
    <font>
      <b/>
      <sz val="18"/>
      <color rgb="FF003366"/>
      <name val="Cambria"/>
      <family val="2"/>
      <charset val="1"/>
    </font>
    <font>
      <b/>
      <sz val="18"/>
      <color rgb="FF1F497D"/>
      <name val="Cambria"/>
      <family val="2"/>
      <charset val="1"/>
    </font>
    <font>
      <b/>
      <sz val="13"/>
      <color rgb="FF003366"/>
      <name val="Calibri"/>
      <family val="2"/>
      <charset val="1"/>
    </font>
    <font>
      <b/>
      <sz val="13"/>
      <color rgb="FF1F497D"/>
      <name val="Calibri"/>
      <family val="2"/>
      <charset val="1"/>
    </font>
    <font>
      <sz val="12"/>
      <color rgb="FF000000"/>
      <name val="Calibri"/>
      <family val="2"/>
      <charset val="1"/>
    </font>
    <font>
      <b/>
      <sz val="12"/>
      <color rgb="FF000000"/>
      <name val="Arial"/>
      <family val="2"/>
      <charset val="1"/>
    </font>
    <font>
      <sz val="12"/>
      <name val="Arial"/>
      <family val="2"/>
      <charset val="1"/>
    </font>
    <font>
      <b/>
      <sz val="12"/>
      <color rgb="FF000000"/>
      <name val="Calibri"/>
      <family val="2"/>
      <charset val="1"/>
    </font>
    <font>
      <b/>
      <sz val="12"/>
      <name val="Arial"/>
      <family val="2"/>
      <charset val="1"/>
    </font>
    <font>
      <b/>
      <sz val="9"/>
      <name val="Arial"/>
      <family val="2"/>
      <charset val="1"/>
    </font>
    <font>
      <sz val="9"/>
      <color rgb="FF000000"/>
      <name val="Calibri"/>
      <family val="2"/>
      <charset val="1"/>
    </font>
    <font>
      <b/>
      <sz val="11"/>
      <name val="Arial"/>
      <family val="2"/>
      <charset val="1"/>
    </font>
    <font>
      <b/>
      <sz val="10"/>
      <name val="Arial"/>
      <family val="2"/>
      <charset val="1"/>
    </font>
    <font>
      <sz val="12"/>
      <color rgb="FF000000"/>
      <name val="Arial"/>
      <family val="2"/>
      <charset val="1"/>
    </font>
    <font>
      <sz val="10"/>
      <color rgb="FF000000"/>
      <name val="Arial"/>
      <family val="2"/>
      <charset val="1"/>
    </font>
    <font>
      <b/>
      <sz val="10"/>
      <color rgb="FF000000"/>
      <name val="Arial"/>
      <family val="2"/>
      <charset val="1"/>
    </font>
    <font>
      <sz val="9"/>
      <color rgb="FF000000"/>
      <name val="Arial"/>
      <family val="2"/>
      <charset val="1"/>
    </font>
    <font>
      <b/>
      <sz val="11"/>
      <color rgb="FF000000"/>
      <name val="Arial"/>
      <family val="2"/>
      <charset val="1"/>
    </font>
    <font>
      <sz val="9"/>
      <color rgb="FFA6A6A6"/>
      <name val="Arial"/>
      <family val="2"/>
      <charset val="1"/>
    </font>
    <font>
      <sz val="9"/>
      <color rgb="FFD9D9D9"/>
      <name val="Arial"/>
      <family val="2"/>
      <charset val="1"/>
    </font>
    <font>
      <sz val="11"/>
      <name val="Arial"/>
      <family val="2"/>
      <charset val="1"/>
    </font>
    <font>
      <u/>
      <sz val="9"/>
      <name val="Arial"/>
      <family val="2"/>
      <charset val="1"/>
    </font>
    <font>
      <u/>
      <sz val="11"/>
      <name val="Arial"/>
      <family val="2"/>
      <charset val="1"/>
    </font>
    <font>
      <sz val="9"/>
      <color rgb="FFBFBFBF"/>
      <name val="Arial"/>
      <family val="2"/>
      <charset val="1"/>
    </font>
    <font>
      <b/>
      <sz val="9"/>
      <color rgb="FF000000"/>
      <name val="Arial"/>
      <family val="2"/>
      <charset val="1"/>
    </font>
    <font>
      <b/>
      <sz val="11"/>
      <color rgb="FFFFFFFF"/>
      <name val="Arial"/>
      <family val="2"/>
      <charset val="1"/>
    </font>
    <font>
      <sz val="9"/>
      <color rgb="FF4F81BD"/>
      <name val="Arial"/>
      <family val="2"/>
      <charset val="1"/>
    </font>
    <font>
      <b/>
      <sz val="9"/>
      <color rgb="FF4F81BD"/>
      <name val="Arial"/>
      <family val="2"/>
      <charset val="1"/>
    </font>
    <font>
      <sz val="11"/>
      <color rgb="FFFFFFFF"/>
      <name val="Arial"/>
      <family val="2"/>
      <charset val="1"/>
    </font>
    <font>
      <sz val="11"/>
      <color rgb="FF000000"/>
      <name val="Arial"/>
      <family val="2"/>
      <charset val="1"/>
    </font>
    <font>
      <sz val="10"/>
      <color rgb="FFFF0000"/>
      <name val="Arial"/>
      <family val="2"/>
      <charset val="1"/>
    </font>
    <font>
      <sz val="7"/>
      <color rgb="FF000000"/>
      <name val="Arial"/>
      <family val="2"/>
      <charset val="1"/>
    </font>
    <font>
      <b/>
      <sz val="11"/>
      <color rgb="FF10243E"/>
      <name val="Calibri"/>
      <family val="2"/>
      <charset val="1"/>
    </font>
    <font>
      <b/>
      <sz val="7.5"/>
      <color rgb="FF000000"/>
      <name val="Arial"/>
      <family val="2"/>
      <charset val="1"/>
    </font>
    <font>
      <sz val="9"/>
      <color rgb="FF000000"/>
      <name val="Tahoma"/>
      <family val="2"/>
      <charset val="1"/>
    </font>
    <font>
      <sz val="11"/>
      <color rgb="FF000000"/>
      <name val="Calibri"/>
      <family val="2"/>
      <charset val="1"/>
    </font>
    <font>
      <b/>
      <sz val="9"/>
      <color rgb="FF000000"/>
      <name val="Tahoma"/>
      <family val="2"/>
    </font>
    <font>
      <sz val="9"/>
      <color rgb="FF000000"/>
      <name val="Tahoma"/>
      <family val="2"/>
    </font>
    <font>
      <b/>
      <sz val="9"/>
      <color rgb="FF000000"/>
      <name val="Arial"/>
      <family val="2"/>
    </font>
    <font>
      <b/>
      <sz val="9"/>
      <name val="Arial"/>
      <family val="2"/>
    </font>
    <font>
      <sz val="9"/>
      <color rgb="FFFF0000"/>
      <name val="Arial"/>
      <family val="2"/>
      <charset val="1"/>
    </font>
    <font>
      <sz val="11"/>
      <color rgb="FFFF0000"/>
      <name val="Arial"/>
      <family val="2"/>
      <charset val="1"/>
    </font>
    <font>
      <sz val="9"/>
      <color theme="1"/>
      <name val="Arial"/>
      <family val="2"/>
      <charset val="1"/>
    </font>
    <font>
      <sz val="9"/>
      <color theme="1"/>
      <name val="Arial"/>
      <family val="2"/>
    </font>
    <font>
      <sz val="9"/>
      <name val="Arial"/>
      <family val="2"/>
    </font>
  </fonts>
  <fills count="45">
    <fill>
      <patternFill patternType="none"/>
    </fill>
    <fill>
      <patternFill patternType="gray125"/>
    </fill>
    <fill>
      <patternFill patternType="solid">
        <fgColor rgb="FFCCCCFF"/>
        <bgColor rgb="FFC6D9F1"/>
      </patternFill>
    </fill>
    <fill>
      <patternFill patternType="solid">
        <fgColor rgb="FFFF99CC"/>
        <bgColor rgb="FFD99694"/>
      </patternFill>
    </fill>
    <fill>
      <patternFill patternType="solid">
        <fgColor rgb="FFCCFFCC"/>
        <bgColor rgb="FFC6EFCE"/>
      </patternFill>
    </fill>
    <fill>
      <patternFill patternType="solid">
        <fgColor rgb="FFCC99FF"/>
        <bgColor rgb="FFFF99CC"/>
      </patternFill>
    </fill>
    <fill>
      <patternFill patternType="solid">
        <fgColor rgb="FFCCFFFF"/>
        <bgColor rgb="FFDBEDF4"/>
      </patternFill>
    </fill>
    <fill>
      <patternFill patternType="solid">
        <fgColor rgb="FFDBEDF4"/>
        <bgColor rgb="FFDDE9EE"/>
      </patternFill>
    </fill>
    <fill>
      <patternFill patternType="solid">
        <fgColor rgb="FFFFCC99"/>
        <bgColor rgb="FFFCD5B5"/>
      </patternFill>
    </fill>
    <fill>
      <patternFill patternType="solid">
        <fgColor rgb="FFFDEADA"/>
        <bgColor rgb="FFF8EEE6"/>
      </patternFill>
    </fill>
    <fill>
      <patternFill patternType="solid">
        <fgColor rgb="FF99CCFF"/>
        <bgColor rgb="FF93CDDD"/>
      </patternFill>
    </fill>
    <fill>
      <patternFill patternType="solid">
        <fgColor rgb="FFB9CDE5"/>
        <bgColor rgb="FFC6D9F1"/>
      </patternFill>
    </fill>
    <fill>
      <patternFill patternType="solid">
        <fgColor rgb="FFFF8080"/>
        <bgColor rgb="FFD99694"/>
      </patternFill>
    </fill>
    <fill>
      <patternFill patternType="solid">
        <fgColor rgb="FFE6B9B8"/>
        <bgColor rgb="FFFFC7CE"/>
      </patternFill>
    </fill>
    <fill>
      <patternFill patternType="solid">
        <fgColor rgb="FF00FF00"/>
        <bgColor rgb="FF33CCCC"/>
      </patternFill>
    </fill>
    <fill>
      <patternFill patternType="solid">
        <fgColor rgb="FFCCC1DA"/>
        <bgColor rgb="FFC0C0C0"/>
      </patternFill>
    </fill>
    <fill>
      <patternFill patternType="solid">
        <fgColor rgb="FFB7DEE8"/>
        <bgColor rgb="FFC6D9F1"/>
      </patternFill>
    </fill>
    <fill>
      <patternFill patternType="solid">
        <fgColor rgb="FFFFCC00"/>
        <bgColor rgb="FFFFFF00"/>
      </patternFill>
    </fill>
    <fill>
      <patternFill patternType="solid">
        <fgColor rgb="FFFCD5B5"/>
        <bgColor rgb="FFFFCC99"/>
      </patternFill>
    </fill>
    <fill>
      <patternFill patternType="solid">
        <fgColor rgb="FF0066CC"/>
        <bgColor rgb="FF4E81BD"/>
      </patternFill>
    </fill>
    <fill>
      <patternFill patternType="solid">
        <fgColor rgb="FF96B5D8"/>
        <bgColor rgb="FF93CDDD"/>
      </patternFill>
    </fill>
    <fill>
      <patternFill patternType="solid">
        <fgColor rgb="FFD99694"/>
        <bgColor rgb="FFFF8080"/>
      </patternFill>
    </fill>
    <fill>
      <patternFill patternType="solid">
        <fgColor rgb="FF800058"/>
        <bgColor rgb="FF3A3D3E"/>
      </patternFill>
    </fill>
    <fill>
      <patternFill patternType="solid">
        <fgColor rgb="FF33CCCC"/>
        <bgColor rgb="FF00C6FD"/>
      </patternFill>
    </fill>
    <fill>
      <patternFill patternType="solid">
        <fgColor rgb="FF93CDDD"/>
        <bgColor rgb="FF99CCFF"/>
      </patternFill>
    </fill>
    <fill>
      <patternFill patternType="solid">
        <fgColor rgb="FFFF9600"/>
        <bgColor rgb="FFF37203"/>
      </patternFill>
    </fill>
    <fill>
      <patternFill patternType="solid">
        <fgColor rgb="FFC6EFCE"/>
        <bgColor rgb="FFCCFFCC"/>
      </patternFill>
    </fill>
    <fill>
      <patternFill patternType="solid">
        <fgColor rgb="FF969696"/>
        <bgColor rgb="FFA5A5A5"/>
      </patternFill>
    </fill>
    <fill>
      <patternFill patternType="solid">
        <fgColor rgb="FFA5A5A5"/>
        <bgColor rgb="FFB2B2B2"/>
      </patternFill>
    </fill>
    <fill>
      <patternFill patternType="solid">
        <fgColor rgb="FFC0C0C0"/>
        <bgColor rgb="FFCCC1DA"/>
      </patternFill>
    </fill>
    <fill>
      <patternFill patternType="solid">
        <fgColor rgb="FFF2F2F2"/>
        <bgColor rgb="FFF8EEE6"/>
      </patternFill>
    </fill>
    <fill>
      <patternFill patternType="solid">
        <fgColor rgb="FFFFC7CE"/>
        <bgColor rgb="FFFCD5B5"/>
      </patternFill>
    </fill>
    <fill>
      <patternFill patternType="solid">
        <fgColor rgb="FFFFFF99"/>
        <bgColor rgb="FFFFFFCC"/>
      </patternFill>
    </fill>
    <fill>
      <patternFill patternType="solid">
        <fgColor rgb="FFFFFFCC"/>
        <bgColor rgb="FFFFF2CC"/>
      </patternFill>
    </fill>
    <fill>
      <patternFill patternType="solid">
        <fgColor rgb="FF29358C"/>
        <bgColor rgb="FF00356D"/>
      </patternFill>
    </fill>
    <fill>
      <patternFill patternType="solid">
        <fgColor rgb="FFFFFFFF"/>
        <bgColor rgb="FFF2F2F2"/>
      </patternFill>
    </fill>
    <fill>
      <patternFill patternType="solid">
        <fgColor rgb="FF00C6FD"/>
        <bgColor rgb="FF33CCCC"/>
      </patternFill>
    </fill>
    <fill>
      <patternFill patternType="solid">
        <fgColor rgb="FFDDE9EE"/>
        <bgColor rgb="FFDBEDF4"/>
      </patternFill>
    </fill>
    <fill>
      <patternFill patternType="solid">
        <fgColor rgb="FFE7DDD4"/>
        <bgColor rgb="FFE0E0DF"/>
      </patternFill>
    </fill>
    <fill>
      <patternFill patternType="solid">
        <fgColor rgb="FFF8EEE6"/>
        <bgColor rgb="FFFDEADA"/>
      </patternFill>
    </fill>
    <fill>
      <patternFill patternType="solid">
        <fgColor rgb="FFC6D9F1"/>
        <bgColor rgb="FFB7DEE8"/>
      </patternFill>
    </fill>
    <fill>
      <patternFill patternType="mediumGray">
        <fgColor rgb="FF142E3A"/>
        <bgColor rgb="FF3A3D3E"/>
      </patternFill>
    </fill>
    <fill>
      <patternFill patternType="solid">
        <fgColor rgb="FFC3D69B"/>
        <bgColor rgb="FFC0C0C0"/>
      </patternFill>
    </fill>
    <fill>
      <patternFill patternType="solid">
        <fgColor rgb="FFFFFF00"/>
        <bgColor rgb="FFFFCC00"/>
      </patternFill>
    </fill>
    <fill>
      <patternFill patternType="solid">
        <fgColor rgb="FFE0E0DF"/>
        <bgColor rgb="FFE7DDD4"/>
      </patternFill>
    </fill>
  </fills>
  <borders count="43">
    <border>
      <left/>
      <right/>
      <top/>
      <bottom/>
      <diagonal/>
    </border>
    <border>
      <left style="double">
        <color rgb="FF142E3A"/>
      </left>
      <right style="double">
        <color rgb="FF142E3A"/>
      </right>
      <top style="double">
        <color rgb="FF142E3A"/>
      </top>
      <bottom style="double">
        <color rgb="FF142E3A"/>
      </bottom>
      <diagonal/>
    </border>
    <border>
      <left style="double">
        <color rgb="FF3A3D3E"/>
      </left>
      <right style="double">
        <color rgb="FF3A3D3E"/>
      </right>
      <top style="double">
        <color rgb="FF3A3D3E"/>
      </top>
      <bottom style="double">
        <color rgb="FF3A3D3E"/>
      </bottom>
      <diagonal/>
    </border>
    <border>
      <left/>
      <right/>
      <top/>
      <bottom style="double">
        <color rgb="FFFF9600"/>
      </bottom>
      <diagonal/>
    </border>
    <border>
      <left/>
      <right/>
      <top/>
      <bottom style="double">
        <color rgb="FFF23D09"/>
      </bottom>
      <diagonal/>
    </border>
    <border>
      <left style="thin">
        <color rgb="FF828282"/>
      </left>
      <right style="thin">
        <color rgb="FF828282"/>
      </right>
      <top style="thin">
        <color rgb="FF828282"/>
      </top>
      <bottom style="thin">
        <color rgb="FF828282"/>
      </bottom>
      <diagonal/>
    </border>
    <border>
      <left style="thin">
        <color rgb="FF7F7F7F"/>
      </left>
      <right style="thin">
        <color rgb="FF7F7F7F"/>
      </right>
      <top style="thin">
        <color rgb="FF7F7F7F"/>
      </top>
      <bottom style="thin">
        <color rgb="FF7F7F7F"/>
      </bottom>
      <diagonal/>
    </border>
    <border>
      <left style="thin">
        <color rgb="FFC0C0C0"/>
      </left>
      <right style="thin">
        <color rgb="FFC0C0C0"/>
      </right>
      <top style="thin">
        <color rgb="FFC0C0C0"/>
      </top>
      <bottom style="thin">
        <color rgb="FFC0C0C0"/>
      </bottom>
      <diagonal/>
    </border>
    <border>
      <left style="thin">
        <color rgb="FFB2B2B2"/>
      </left>
      <right style="thin">
        <color rgb="FFB2B2B2"/>
      </right>
      <top style="thin">
        <color rgb="FFB2B2B2"/>
      </top>
      <bottom style="thin">
        <color rgb="FFB2B2B2"/>
      </bottom>
      <diagonal/>
    </border>
    <border>
      <left style="thin">
        <color rgb="FF142E3A"/>
      </left>
      <right style="thin">
        <color rgb="FF142E3A"/>
      </right>
      <top style="thin">
        <color rgb="FF142E3A"/>
      </top>
      <bottom style="thin">
        <color rgb="FF142E3A"/>
      </bottom>
      <diagonal/>
    </border>
    <border>
      <left style="thin">
        <color rgb="FF3A3D3E"/>
      </left>
      <right style="thin">
        <color rgb="FF3A3D3E"/>
      </right>
      <top style="thin">
        <color rgb="FF3A3D3E"/>
      </top>
      <bottom style="thin">
        <color rgb="FF3A3D3E"/>
      </bottom>
      <diagonal/>
    </border>
    <border>
      <left/>
      <right/>
      <top style="thin">
        <color rgb="FF29358C"/>
      </top>
      <bottom style="double">
        <color rgb="FF29358C"/>
      </bottom>
      <diagonal/>
    </border>
    <border>
      <left/>
      <right/>
      <top/>
      <bottom style="thick">
        <color rgb="FF29358C"/>
      </bottom>
      <diagonal/>
    </border>
    <border>
      <left/>
      <right/>
      <top/>
      <bottom style="thick">
        <color rgb="FF4E81BD"/>
      </bottom>
      <diagonal/>
    </border>
    <border>
      <left/>
      <right/>
      <top/>
      <bottom style="thick">
        <color rgb="FFC0C0C0"/>
      </bottom>
      <diagonal/>
    </border>
    <border>
      <left/>
      <right/>
      <top/>
      <bottom style="thick">
        <color rgb="FF96B5D8"/>
      </bottom>
      <diagonal/>
    </border>
    <border>
      <left/>
      <right/>
      <top/>
      <bottom style="medium">
        <color rgb="FF0066CC"/>
      </bottom>
      <diagonal/>
    </border>
    <border>
      <left/>
      <right/>
      <top/>
      <bottom style="medium">
        <color rgb="FF96B5D8"/>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medium">
        <color auto="1"/>
      </right>
      <top style="thin">
        <color auto="1"/>
      </top>
      <bottom style="thin">
        <color auto="1"/>
      </bottom>
      <diagonal/>
    </border>
    <border>
      <left style="medium">
        <color auto="1"/>
      </left>
      <right/>
      <top/>
      <bottom/>
      <diagonal/>
    </border>
  </borders>
  <cellStyleXfs count="1759">
    <xf numFmtId="0" fontId="0" fillId="0" borderId="0"/>
    <xf numFmtId="166" fontId="63" fillId="0" borderId="0"/>
    <xf numFmtId="9" fontId="63" fillId="0"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164" fontId="63" fillId="0" borderId="0"/>
    <xf numFmtId="164" fontId="63" fillId="0" borderId="0"/>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0" fontId="13" fillId="0" borderId="0"/>
    <xf numFmtId="0" fontId="14" fillId="0"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166" fontId="63" fillId="0" borderId="0"/>
    <xf numFmtId="167" fontId="63" fillId="0" borderId="0"/>
    <xf numFmtId="167" fontId="63" fillId="0" borderId="0"/>
    <xf numFmtId="167" fontId="63" fillId="0" borderId="0"/>
    <xf numFmtId="166" fontId="63" fillId="0" borderId="0"/>
    <xf numFmtId="166" fontId="63" fillId="0" borderId="0"/>
    <xf numFmtId="166" fontId="63" fillId="0" borderId="0"/>
    <xf numFmtId="166" fontId="63" fillId="0" borderId="0"/>
    <xf numFmtId="166" fontId="63" fillId="0" borderId="0"/>
    <xf numFmtId="168" fontId="63" fillId="0" borderId="0"/>
    <xf numFmtId="167" fontId="63" fillId="0" borderId="0"/>
    <xf numFmtId="167" fontId="63" fillId="0" borderId="0"/>
    <xf numFmtId="0" fontId="63" fillId="0" borderId="0"/>
    <xf numFmtId="167" fontId="63" fillId="0" borderId="0"/>
    <xf numFmtId="167" fontId="63" fillId="0" borderId="0"/>
    <xf numFmtId="167" fontId="63" fillId="0" borderId="0"/>
    <xf numFmtId="167" fontId="63" fillId="0" borderId="0"/>
    <xf numFmtId="167" fontId="63" fillId="0" borderId="0"/>
    <xf numFmtId="167" fontId="63" fillId="0" borderId="0"/>
    <xf numFmtId="167" fontId="63" fillId="0" borderId="0"/>
    <xf numFmtId="164" fontId="63" fillId="0" borderId="0"/>
    <xf numFmtId="164" fontId="63" fillId="0" borderId="0"/>
    <xf numFmtId="164" fontId="63" fillId="0" borderId="0"/>
    <xf numFmtId="168" fontId="63" fillId="0" borderId="0"/>
    <xf numFmtId="166" fontId="63" fillId="0" borderId="0"/>
    <xf numFmtId="166" fontId="63" fillId="0" borderId="0"/>
    <xf numFmtId="166" fontId="63" fillId="0" borderId="0"/>
    <xf numFmtId="166" fontId="63" fillId="0" borderId="0"/>
    <xf numFmtId="169" fontId="63" fillId="0" borderId="0"/>
    <xf numFmtId="169" fontId="63" fillId="0" borderId="0"/>
    <xf numFmtId="169" fontId="63" fillId="0" borderId="0"/>
    <xf numFmtId="166" fontId="63" fillId="0" borderId="0"/>
    <xf numFmtId="170" fontId="63" fillId="0" borderId="0"/>
    <xf numFmtId="171" fontId="63" fillId="0" borderId="0"/>
    <xf numFmtId="171" fontId="63" fillId="0" borderId="0"/>
    <xf numFmtId="172" fontId="63" fillId="0"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8"/>
    <xf numFmtId="0" fontId="63" fillId="33" borderId="8"/>
    <xf numFmtId="0" fontId="63" fillId="33" borderId="7"/>
    <xf numFmtId="0" fontId="63" fillId="33" borderId="7"/>
    <xf numFmtId="0" fontId="63" fillId="33" borderId="7"/>
    <xf numFmtId="0" fontId="63" fillId="33" borderId="8"/>
    <xf numFmtId="0" fontId="63" fillId="33" borderId="8"/>
    <xf numFmtId="0" fontId="63" fillId="33" borderId="8"/>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9" fontId="63" fillId="0" borderId="0"/>
    <xf numFmtId="9" fontId="63" fillId="0" borderId="0"/>
    <xf numFmtId="9" fontId="63" fillId="0" borderId="0"/>
    <xf numFmtId="9" fontId="63" fillId="0" borderId="0"/>
    <xf numFmtId="9" fontId="63" fillId="0" borderId="0"/>
    <xf numFmtId="9" fontId="63" fillId="0" borderId="0"/>
    <xf numFmtId="9" fontId="63" fillId="0" borderId="0"/>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8" fillId="0" borderId="0"/>
    <xf numFmtId="0" fontId="2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28" fillId="0" borderId="0"/>
    <xf numFmtId="0" fontId="29" fillId="0" borderId="0"/>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28" fillId="0" borderId="0"/>
    <xf numFmtId="0" fontId="28" fillId="0" borderId="0"/>
    <xf numFmtId="0" fontId="28" fillId="0" borderId="0"/>
    <xf numFmtId="0" fontId="28" fillId="0" borderId="0"/>
    <xf numFmtId="0" fontId="28" fillId="0" borderId="0"/>
    <xf numFmtId="0" fontId="28" fillId="0" borderId="0"/>
    <xf numFmtId="0" fontId="1" fillId="34" borderId="0"/>
    <xf numFmtId="0" fontId="1" fillId="34" borderId="0"/>
    <xf numFmtId="0" fontId="1" fillId="34" borderId="0"/>
    <xf numFmtId="0" fontId="1" fillId="34" borderId="0"/>
    <xf numFmtId="0" fontId="1" fillId="34" borderId="0"/>
    <xf numFmtId="0" fontId="1" fillId="34" borderId="0"/>
    <xf numFmtId="0" fontId="1" fillId="34" borderId="0"/>
    <xf numFmtId="0" fontId="1" fillId="34"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cellStyleXfs>
  <cellXfs count="414">
    <xf numFmtId="0" fontId="0" fillId="0" borderId="0" xfId="0"/>
    <xf numFmtId="0" fontId="0" fillId="0" borderId="0" xfId="1539" applyFont="1" applyProtection="1">
      <protection locked="0"/>
    </xf>
    <xf numFmtId="0" fontId="18" fillId="0" borderId="0" xfId="1539" applyFont="1" applyProtection="1">
      <protection locked="0"/>
    </xf>
    <xf numFmtId="0" fontId="0" fillId="35" borderId="0" xfId="1539" applyFont="1" applyFill="1" applyProtection="1">
      <protection locked="0"/>
    </xf>
    <xf numFmtId="0" fontId="25" fillId="0" borderId="0" xfId="1539" applyFont="1" applyProtection="1">
      <protection locked="0"/>
    </xf>
    <xf numFmtId="0" fontId="32" fillId="35" borderId="0" xfId="1539" applyFont="1" applyFill="1" applyProtection="1">
      <protection locked="0"/>
    </xf>
    <xf numFmtId="0" fontId="32" fillId="0" borderId="0" xfId="1539" applyFont="1" applyProtection="1">
      <protection locked="0"/>
    </xf>
    <xf numFmtId="0" fontId="34" fillId="0" borderId="0" xfId="1539" applyFont="1" applyProtection="1">
      <protection locked="0"/>
    </xf>
    <xf numFmtId="0" fontId="35" fillId="0" borderId="0" xfId="1539" applyFont="1" applyProtection="1">
      <protection locked="0"/>
    </xf>
    <xf numFmtId="0" fontId="36" fillId="0" borderId="18" xfId="1539" applyFont="1" applyBorder="1" applyAlignment="1" applyProtection="1">
      <alignment horizontal="left" vertical="center" wrapText="1"/>
      <protection locked="0"/>
    </xf>
    <xf numFmtId="0" fontId="36" fillId="0" borderId="18" xfId="1539" applyFont="1" applyBorder="1" applyAlignment="1" applyProtection="1">
      <alignment vertical="center" wrapText="1"/>
      <protection locked="0"/>
    </xf>
    <xf numFmtId="168" fontId="32" fillId="0" borderId="0" xfId="1539" applyNumberFormat="1" applyFont="1" applyProtection="1">
      <protection locked="0"/>
    </xf>
    <xf numFmtId="9" fontId="32" fillId="0" borderId="0" xfId="2" applyFont="1" applyProtection="1">
      <protection locked="0"/>
    </xf>
    <xf numFmtId="0" fontId="19" fillId="0" borderId="0" xfId="1539" applyFont="1" applyAlignment="1" applyProtection="1">
      <alignment vertical="top" wrapText="1"/>
      <protection locked="0"/>
    </xf>
    <xf numFmtId="0" fontId="19" fillId="0" borderId="0" xfId="1539" applyFont="1" applyAlignment="1" applyProtection="1">
      <alignment horizontal="center" vertical="center" wrapText="1"/>
      <protection locked="0"/>
    </xf>
    <xf numFmtId="0" fontId="19" fillId="35" borderId="0" xfId="1539" applyFont="1" applyFill="1" applyAlignment="1" applyProtection="1">
      <alignment horizontal="center" vertical="center" wrapText="1"/>
      <protection locked="0"/>
    </xf>
    <xf numFmtId="0" fontId="37" fillId="0" borderId="0" xfId="1539" applyFont="1" applyAlignment="1" applyProtection="1">
      <alignment horizontal="center" vertical="center" wrapText="1"/>
      <protection locked="0"/>
    </xf>
    <xf numFmtId="0" fontId="38" fillId="0" borderId="0" xfId="1539" applyFont="1" applyProtection="1">
      <protection locked="0"/>
    </xf>
    <xf numFmtId="0" fontId="37" fillId="37" borderId="20" xfId="1539" applyFont="1" applyFill="1" applyBorder="1" applyAlignment="1" applyProtection="1">
      <alignment horizontal="center" vertical="center" wrapText="1"/>
      <protection hidden="1"/>
    </xf>
    <xf numFmtId="0" fontId="40" fillId="37" borderId="18" xfId="1539" applyFont="1" applyFill="1" applyBorder="1" applyAlignment="1" applyProtection="1">
      <alignment horizontal="center" vertical="center" wrapText="1"/>
      <protection hidden="1"/>
    </xf>
    <xf numFmtId="0" fontId="39" fillId="37" borderId="18" xfId="1539" applyFont="1" applyFill="1" applyBorder="1" applyAlignment="1" applyProtection="1">
      <alignment horizontal="center" vertical="center" wrapText="1"/>
      <protection hidden="1"/>
    </xf>
    <xf numFmtId="0" fontId="39" fillId="37" borderId="19" xfId="1539" applyFont="1" applyFill="1" applyBorder="1" applyAlignment="1" applyProtection="1">
      <alignment horizontal="center" vertical="center" wrapText="1"/>
      <protection hidden="1"/>
    </xf>
    <xf numFmtId="0" fontId="39" fillId="37" borderId="20" xfId="1539" applyFont="1" applyFill="1" applyBorder="1" applyAlignment="1" applyProtection="1">
      <alignment horizontal="center" vertical="center" wrapText="1"/>
      <protection locked="0"/>
    </xf>
    <xf numFmtId="0" fontId="18" fillId="35" borderId="0" xfId="1076" applyFill="1" applyAlignment="1" applyProtection="1">
      <alignment vertical="center"/>
      <protection locked="0"/>
    </xf>
    <xf numFmtId="0" fontId="18" fillId="0" borderId="0" xfId="1076" applyAlignment="1" applyProtection="1">
      <alignment vertical="center"/>
      <protection locked="0"/>
    </xf>
    <xf numFmtId="0" fontId="42" fillId="0" borderId="0" xfId="1539" applyFont="1"/>
    <xf numFmtId="0" fontId="43" fillId="0" borderId="0" xfId="1539" applyFont="1" applyAlignment="1">
      <alignment horizontal="center"/>
    </xf>
    <xf numFmtId="0" fontId="43" fillId="0" borderId="0" xfId="1539" applyFont="1"/>
    <xf numFmtId="0" fontId="44" fillId="0" borderId="0" xfId="1539" applyFont="1"/>
    <xf numFmtId="0" fontId="43" fillId="0" borderId="0" xfId="1539" applyFont="1" applyAlignment="1" applyProtection="1">
      <alignment horizontal="center" vertical="center" wrapText="1"/>
      <protection locked="0"/>
    </xf>
    <xf numFmtId="0" fontId="46" fillId="0" borderId="0" xfId="1076" applyFont="1" applyAlignment="1">
      <alignment vertical="center" wrapText="1"/>
    </xf>
    <xf numFmtId="0" fontId="40" fillId="0" borderId="0" xfId="1120" applyFont="1" applyAlignment="1">
      <alignment horizontal="center" vertical="center"/>
    </xf>
    <xf numFmtId="0" fontId="43" fillId="0" borderId="0" xfId="1120" applyFont="1" applyAlignment="1">
      <alignment horizontal="center" vertical="center"/>
    </xf>
    <xf numFmtId="0" fontId="45" fillId="0" borderId="0" xfId="1120" applyFont="1" applyAlignment="1">
      <alignment horizontal="center" vertical="center"/>
    </xf>
    <xf numFmtId="0" fontId="47" fillId="0" borderId="0" xfId="1539" applyFont="1"/>
    <xf numFmtId="0" fontId="37" fillId="40" borderId="28" xfId="1120" applyFont="1" applyFill="1" applyBorder="1" applyAlignment="1">
      <alignment horizontal="left" vertical="center" wrapText="1"/>
    </xf>
    <xf numFmtId="0" fontId="19" fillId="35" borderId="29" xfId="1120" applyFont="1" applyFill="1" applyBorder="1" applyAlignment="1">
      <alignment horizontal="center" vertical="center"/>
    </xf>
    <xf numFmtId="0" fontId="48" fillId="0" borderId="0" xfId="1120" applyFont="1" applyAlignment="1">
      <alignment horizontal="center" vertical="top" wrapText="1"/>
    </xf>
    <xf numFmtId="0" fontId="37" fillId="40" borderId="31" xfId="1120" applyFont="1" applyFill="1" applyBorder="1" applyAlignment="1">
      <alignment horizontal="left" vertical="center" wrapText="1"/>
    </xf>
    <xf numFmtId="0" fontId="19" fillId="35" borderId="18" xfId="1120" applyFont="1" applyFill="1" applyBorder="1" applyAlignment="1">
      <alignment vertical="center"/>
    </xf>
    <xf numFmtId="0" fontId="37" fillId="40" borderId="18" xfId="1120" applyFont="1" applyFill="1" applyBorder="1" applyAlignment="1">
      <alignment horizontal="center" vertical="center" wrapText="1"/>
    </xf>
    <xf numFmtId="0" fontId="37" fillId="40" borderId="18" xfId="1120" applyFont="1" applyFill="1" applyBorder="1" applyAlignment="1">
      <alignment vertical="center" wrapText="1"/>
    </xf>
    <xf numFmtId="0" fontId="19" fillId="35" borderId="30" xfId="1120" applyFont="1" applyFill="1" applyBorder="1" applyAlignment="1">
      <alignment horizontal="center" vertical="center"/>
    </xf>
    <xf numFmtId="0" fontId="48" fillId="0" borderId="0" xfId="1120" applyFont="1" applyAlignment="1">
      <alignment horizontal="center" vertical="center"/>
    </xf>
    <xf numFmtId="1" fontId="39" fillId="0" borderId="0" xfId="1022" applyNumberFormat="1" applyFont="1" applyAlignment="1">
      <alignment horizontal="center" vertical="center" wrapText="1"/>
    </xf>
    <xf numFmtId="0" fontId="39" fillId="0" borderId="0" xfId="1244" applyNumberFormat="1" applyFont="1" applyAlignment="1">
      <alignment horizontal="center" vertical="center" wrapText="1"/>
    </xf>
    <xf numFmtId="0" fontId="46" fillId="0" borderId="0" xfId="1076" applyFont="1" applyAlignment="1">
      <alignment vertical="center"/>
    </xf>
    <xf numFmtId="0" fontId="48" fillId="0" borderId="0" xfId="1120" applyFont="1" applyAlignment="1">
      <alignment horizontal="left" vertical="center" wrapText="1"/>
    </xf>
    <xf numFmtId="0" fontId="48" fillId="0" borderId="0" xfId="1120" applyFont="1" applyAlignment="1">
      <alignment horizontal="center" vertical="center" wrapText="1"/>
    </xf>
    <xf numFmtId="0" fontId="39" fillId="0" borderId="0" xfId="1120" applyFont="1" applyAlignment="1">
      <alignment horizontal="center" vertical="center" wrapText="1"/>
    </xf>
    <xf numFmtId="0" fontId="50" fillId="0" borderId="0" xfId="1120" applyFont="1" applyAlignment="1">
      <alignment horizontal="center" vertical="center"/>
    </xf>
    <xf numFmtId="9" fontId="39" fillId="0" borderId="0" xfId="1244" applyFont="1" applyAlignment="1">
      <alignment horizontal="center" vertical="center"/>
    </xf>
    <xf numFmtId="0" fontId="51" fillId="0" borderId="0" xfId="1076" applyFont="1" applyAlignment="1">
      <alignment vertical="center"/>
    </xf>
    <xf numFmtId="175" fontId="48" fillId="0" borderId="0" xfId="1244" applyNumberFormat="1" applyFont="1" applyAlignment="1">
      <alignment horizontal="center" vertical="top" wrapText="1"/>
    </xf>
    <xf numFmtId="9" fontId="48" fillId="0" borderId="0" xfId="1244" applyFont="1" applyAlignment="1">
      <alignment horizontal="center" vertical="top" wrapText="1"/>
    </xf>
    <xf numFmtId="0" fontId="37" fillId="40" borderId="32" xfId="1120" applyFont="1" applyFill="1" applyBorder="1" applyAlignment="1">
      <alignment horizontal="left" vertical="center" wrapText="1"/>
    </xf>
    <xf numFmtId="0" fontId="37" fillId="40" borderId="20" xfId="1120" applyFont="1" applyFill="1" applyBorder="1" applyAlignment="1">
      <alignment vertical="top" wrapText="1"/>
    </xf>
    <xf numFmtId="0" fontId="37" fillId="40" borderId="31" xfId="1120" applyFont="1" applyFill="1" applyBorder="1" applyAlignment="1">
      <alignment horizontal="center" vertical="center" wrapText="1"/>
    </xf>
    <xf numFmtId="0" fontId="37" fillId="40" borderId="18" xfId="1539" applyFont="1" applyFill="1" applyBorder="1" applyAlignment="1">
      <alignment horizontal="center" vertical="center" wrapText="1"/>
    </xf>
    <xf numFmtId="0" fontId="37" fillId="40" borderId="30" xfId="1120" applyFont="1" applyFill="1" applyBorder="1" applyAlignment="1">
      <alignment horizontal="center" vertical="center" wrapText="1"/>
    </xf>
    <xf numFmtId="0" fontId="53" fillId="35" borderId="0" xfId="1120" applyFont="1" applyFill="1" applyAlignment="1">
      <alignment horizontal="center" vertical="center" wrapText="1"/>
    </xf>
    <xf numFmtId="0" fontId="37" fillId="40" borderId="31" xfId="1120" applyFont="1" applyFill="1" applyBorder="1" applyAlignment="1">
      <alignment horizontal="center" vertical="center"/>
    </xf>
    <xf numFmtId="10" fontId="54" fillId="35" borderId="18" xfId="2" applyNumberFormat="1" applyFont="1" applyFill="1" applyBorder="1" applyAlignment="1">
      <alignment horizontal="center" vertical="center"/>
    </xf>
    <xf numFmtId="10" fontId="19" fillId="35" borderId="18" xfId="2" applyNumberFormat="1" applyFont="1" applyFill="1" applyBorder="1" applyAlignment="1">
      <alignment horizontal="center" vertical="center"/>
    </xf>
    <xf numFmtId="10" fontId="19" fillId="35" borderId="18" xfId="2" applyNumberFormat="1" applyFont="1" applyFill="1" applyBorder="1" applyAlignment="1" applyProtection="1">
      <alignment horizontal="center" vertical="center" wrapText="1"/>
      <protection locked="0"/>
    </xf>
    <xf numFmtId="10" fontId="55" fillId="0" borderId="18" xfId="2" applyNumberFormat="1" applyFont="1" applyBorder="1" applyAlignment="1">
      <alignment horizontal="center" vertical="center" wrapText="1"/>
    </xf>
    <xf numFmtId="10" fontId="54" fillId="0" borderId="18" xfId="2" applyNumberFormat="1" applyFont="1" applyBorder="1" applyAlignment="1">
      <alignment horizontal="center" vertical="center" wrapText="1"/>
    </xf>
    <xf numFmtId="10" fontId="44" fillId="0" borderId="30" xfId="2" applyNumberFormat="1" applyFont="1" applyBorder="1" applyAlignment="1">
      <alignment horizontal="center" vertical="center" wrapText="1"/>
    </xf>
    <xf numFmtId="10" fontId="56" fillId="0" borderId="0" xfId="2" applyNumberFormat="1" applyFont="1" applyAlignment="1">
      <alignment horizontal="center" vertical="center" wrapText="1"/>
    </xf>
    <xf numFmtId="9" fontId="57" fillId="0" borderId="0" xfId="2" applyFont="1" applyAlignment="1">
      <alignment horizontal="center" vertical="center" wrapText="1"/>
    </xf>
    <xf numFmtId="0" fontId="37" fillId="40" borderId="31" xfId="1120" applyFont="1" applyFill="1" applyBorder="1" applyAlignment="1" applyProtection="1">
      <alignment horizontal="justify" vertical="center" wrapText="1"/>
      <protection locked="0"/>
    </xf>
    <xf numFmtId="0" fontId="58" fillId="0" borderId="0" xfId="1120" applyFont="1" applyAlignment="1" applyProtection="1">
      <alignment horizontal="center" vertical="center" wrapText="1"/>
      <protection locked="0"/>
    </xf>
    <xf numFmtId="0" fontId="42" fillId="0" borderId="0" xfId="1539" applyFont="1" applyAlignment="1">
      <alignment horizontal="center" vertical="center"/>
    </xf>
    <xf numFmtId="0" fontId="37" fillId="40" borderId="31" xfId="1120" applyFont="1" applyFill="1" applyBorder="1" applyAlignment="1">
      <alignment horizontal="justify" vertical="center" wrapText="1"/>
    </xf>
    <xf numFmtId="0" fontId="37" fillId="40" borderId="18" xfId="1120" applyFont="1" applyFill="1" applyBorder="1" applyAlignment="1" applyProtection="1">
      <alignment horizontal="center" vertical="center" wrapText="1"/>
      <protection locked="0"/>
    </xf>
    <xf numFmtId="0" fontId="40" fillId="0" borderId="0" xfId="1120" applyFont="1" applyAlignment="1" applyProtection="1">
      <alignment horizontal="center" vertical="center" wrapText="1"/>
      <protection locked="0"/>
    </xf>
    <xf numFmtId="0" fontId="19" fillId="35" borderId="18" xfId="1120" applyFont="1" applyFill="1" applyBorder="1" applyAlignment="1" applyProtection="1">
      <alignment vertical="center" wrapText="1"/>
      <protection locked="0"/>
    </xf>
    <xf numFmtId="0" fontId="18" fillId="0" borderId="0" xfId="1120" applyAlignment="1" applyProtection="1">
      <alignment horizontal="center" vertical="center"/>
      <protection locked="0"/>
    </xf>
    <xf numFmtId="0" fontId="18" fillId="0" borderId="0" xfId="1120" applyAlignment="1" applyProtection="1">
      <alignment vertical="center" wrapText="1"/>
      <protection locked="0"/>
    </xf>
    <xf numFmtId="0" fontId="37" fillId="40" borderId="35" xfId="1120" applyFont="1" applyFill="1" applyBorder="1" applyAlignment="1">
      <alignment horizontal="justify" vertical="center" wrapText="1"/>
    </xf>
    <xf numFmtId="0" fontId="38" fillId="0" borderId="0" xfId="1539" applyFont="1"/>
    <xf numFmtId="0" fontId="44" fillId="0" borderId="0" xfId="1539" applyFont="1" applyAlignment="1">
      <alignment horizontal="center"/>
    </xf>
    <xf numFmtId="0" fontId="59" fillId="0" borderId="0" xfId="1539" applyFont="1" applyAlignment="1">
      <alignment horizontal="center"/>
    </xf>
    <xf numFmtId="0" fontId="37" fillId="35" borderId="0" xfId="1120" applyFont="1" applyFill="1" applyAlignment="1">
      <alignment horizontal="center" vertical="center"/>
    </xf>
    <xf numFmtId="0" fontId="19" fillId="35" borderId="0" xfId="1120" applyFont="1" applyFill="1" applyAlignment="1">
      <alignment vertical="center"/>
    </xf>
    <xf numFmtId="0" fontId="19" fillId="35" borderId="0" xfId="1120" applyFont="1" applyFill="1" applyAlignment="1">
      <alignment vertical="top" wrapText="1"/>
    </xf>
    <xf numFmtId="9" fontId="37" fillId="35" borderId="0" xfId="1244" applyFont="1" applyFill="1" applyAlignment="1">
      <alignment vertical="center"/>
    </xf>
    <xf numFmtId="9" fontId="19" fillId="35" borderId="0" xfId="1244" applyFont="1" applyFill="1" applyAlignment="1">
      <alignment vertical="center"/>
    </xf>
    <xf numFmtId="0" fontId="18" fillId="0" borderId="0" xfId="1120" applyAlignment="1">
      <alignment vertical="center"/>
    </xf>
    <xf numFmtId="0" fontId="52" fillId="0" borderId="0" xfId="1539" applyFont="1" applyAlignment="1">
      <alignment horizontal="center"/>
    </xf>
    <xf numFmtId="0" fontId="52" fillId="0" borderId="0" xfId="1539" applyFont="1"/>
    <xf numFmtId="0" fontId="0" fillId="0" borderId="0" xfId="1539" applyFont="1" applyAlignment="1">
      <alignment horizontal="center"/>
    </xf>
    <xf numFmtId="0" fontId="42" fillId="0" borderId="0" xfId="1539" applyFont="1" applyAlignment="1" applyProtection="1">
      <alignment horizontal="center"/>
      <protection locked="0"/>
    </xf>
    <xf numFmtId="0" fontId="25" fillId="0" borderId="0" xfId="1539" applyFont="1" applyAlignment="1">
      <alignment horizontal="center"/>
    </xf>
    <xf numFmtId="0" fontId="52" fillId="0" borderId="37" xfId="1539" applyFont="1" applyBorder="1" applyAlignment="1">
      <alignment vertical="center" wrapText="1"/>
    </xf>
    <xf numFmtId="0" fontId="52" fillId="0" borderId="0" xfId="1539" applyFont="1" applyAlignment="1">
      <alignment vertical="center" wrapText="1"/>
    </xf>
    <xf numFmtId="0" fontId="52" fillId="0" borderId="36" xfId="1539" applyFont="1" applyBorder="1" applyAlignment="1">
      <alignment vertical="center" wrapText="1"/>
    </xf>
    <xf numFmtId="0" fontId="52" fillId="0" borderId="0" xfId="1539" applyFont="1" applyAlignment="1">
      <alignment horizontal="center" vertical="center" wrapText="1"/>
    </xf>
    <xf numFmtId="0" fontId="25" fillId="0" borderId="0" xfId="1539" applyFont="1" applyAlignment="1">
      <alignment horizontal="center" vertical="center" wrapText="1"/>
    </xf>
    <xf numFmtId="0" fontId="25" fillId="40" borderId="18" xfId="1539" applyFont="1" applyFill="1" applyBorder="1" applyAlignment="1">
      <alignment horizontal="center" vertical="center" wrapText="1"/>
    </xf>
    <xf numFmtId="0" fontId="25" fillId="35" borderId="39" xfId="1539" applyFont="1" applyFill="1" applyBorder="1" applyAlignment="1">
      <alignment horizontal="center" vertical="center" wrapText="1"/>
    </xf>
    <xf numFmtId="0" fontId="0" fillId="0" borderId="20" xfId="1539" applyFont="1" applyBorder="1" applyAlignment="1">
      <alignment vertical="center" wrapText="1"/>
    </xf>
    <xf numFmtId="9" fontId="63" fillId="0" borderId="20" xfId="2" applyBorder="1" applyAlignment="1">
      <alignment horizontal="center" vertical="center"/>
    </xf>
    <xf numFmtId="0" fontId="0" fillId="0" borderId="18" xfId="1539" applyFont="1" applyBorder="1" applyAlignment="1">
      <alignment horizontal="center" vertical="center" wrapText="1"/>
    </xf>
    <xf numFmtId="0" fontId="0" fillId="35" borderId="18" xfId="1539" applyFont="1" applyFill="1" applyBorder="1" applyAlignment="1">
      <alignment vertical="center" wrapText="1"/>
    </xf>
    <xf numFmtId="9" fontId="63" fillId="35" borderId="20" xfId="2" applyFill="1" applyBorder="1" applyAlignment="1">
      <alignment horizontal="center" vertical="center"/>
    </xf>
    <xf numFmtId="17" fontId="0" fillId="0" borderId="18" xfId="1539" applyNumberFormat="1" applyFont="1" applyBorder="1" applyAlignment="1">
      <alignment vertical="center"/>
    </xf>
    <xf numFmtId="9" fontId="63" fillId="0" borderId="18" xfId="2" applyBorder="1" applyAlignment="1">
      <alignment vertical="center"/>
    </xf>
    <xf numFmtId="17" fontId="0" fillId="0" borderId="21" xfId="1539" applyNumberFormat="1" applyFont="1" applyBorder="1" applyAlignment="1">
      <alignment vertical="center" wrapText="1"/>
    </xf>
    <xf numFmtId="0" fontId="25" fillId="0" borderId="18" xfId="1539" applyFont="1" applyBorder="1" applyAlignment="1">
      <alignment horizontal="center" vertical="center" wrapText="1"/>
    </xf>
    <xf numFmtId="9" fontId="25" fillId="0" borderId="0" xfId="1539" applyNumberFormat="1" applyFont="1" applyAlignment="1">
      <alignment horizontal="center" vertical="center" wrapText="1"/>
    </xf>
    <xf numFmtId="0" fontId="0" fillId="0" borderId="40" xfId="1539" applyFont="1" applyBorder="1" applyAlignment="1">
      <alignment horizontal="center" vertical="center"/>
    </xf>
    <xf numFmtId="0" fontId="0" fillId="0" borderId="18" xfId="1539" applyFont="1" applyBorder="1"/>
    <xf numFmtId="9" fontId="0" fillId="0" borderId="0" xfId="1539" applyNumberFormat="1" applyFont="1"/>
    <xf numFmtId="0" fontId="0" fillId="0" borderId="20" xfId="1539" applyFont="1" applyBorder="1" applyAlignment="1">
      <alignment horizontal="center" vertical="center"/>
    </xf>
    <xf numFmtId="0" fontId="0" fillId="0" borderId="18" xfId="1539" applyFont="1" applyBorder="1" applyAlignment="1">
      <alignment vertical="center" wrapText="1"/>
    </xf>
    <xf numFmtId="9" fontId="25" fillId="20" borderId="18" xfId="2" applyFont="1" applyFill="1" applyBorder="1" applyAlignment="1">
      <alignment horizontal="center" vertical="center" wrapText="1"/>
    </xf>
    <xf numFmtId="9" fontId="25" fillId="20" borderId="21" xfId="2" applyFont="1" applyFill="1" applyBorder="1" applyAlignment="1">
      <alignment horizontal="center" vertical="center" wrapText="1"/>
    </xf>
    <xf numFmtId="9" fontId="25" fillId="40" borderId="18" xfId="1539" applyNumberFormat="1" applyFont="1" applyFill="1" applyBorder="1" applyAlignment="1">
      <alignment vertical="center" wrapText="1"/>
    </xf>
    <xf numFmtId="0" fontId="25" fillId="40" borderId="18" xfId="1539" applyFont="1" applyFill="1" applyBorder="1" applyAlignment="1">
      <alignment vertical="center" wrapText="1"/>
    </xf>
    <xf numFmtId="0" fontId="19" fillId="35" borderId="30" xfId="1120" applyFont="1" applyFill="1" applyBorder="1" applyAlignment="1">
      <alignment vertical="center"/>
    </xf>
    <xf numFmtId="173" fontId="54" fillId="29" borderId="18" xfId="1" applyNumberFormat="1" applyFont="1" applyFill="1" applyBorder="1" applyAlignment="1">
      <alignment horizontal="center" vertical="center"/>
    </xf>
    <xf numFmtId="166" fontId="19" fillId="29" borderId="18" xfId="1" applyFont="1" applyFill="1" applyBorder="1" applyAlignment="1">
      <alignment horizontal="center" vertical="center"/>
    </xf>
    <xf numFmtId="166" fontId="19" fillId="29" borderId="18" xfId="1" applyFont="1" applyFill="1" applyBorder="1" applyAlignment="1" applyProtection="1">
      <alignment horizontal="center" vertical="center" wrapText="1"/>
      <protection locked="0"/>
    </xf>
    <xf numFmtId="10" fontId="55" fillId="29" borderId="18" xfId="2" applyNumberFormat="1" applyFont="1" applyFill="1" applyBorder="1" applyAlignment="1">
      <alignment horizontal="center" vertical="center" wrapText="1"/>
    </xf>
    <xf numFmtId="10" fontId="54" fillId="29" borderId="18" xfId="2" applyNumberFormat="1" applyFont="1" applyFill="1" applyBorder="1" applyAlignment="1">
      <alignment horizontal="center" vertical="center" wrapText="1"/>
    </xf>
    <xf numFmtId="10" fontId="44" fillId="29" borderId="30" xfId="2" applyNumberFormat="1" applyFont="1" applyFill="1" applyBorder="1" applyAlignment="1">
      <alignment horizontal="center" vertical="center" wrapText="1"/>
    </xf>
    <xf numFmtId="176" fontId="19" fillId="35" borderId="18" xfId="1120" applyNumberFormat="1" applyFont="1" applyFill="1" applyBorder="1" applyAlignment="1" applyProtection="1">
      <alignment vertical="center" wrapText="1"/>
      <protection locked="0"/>
    </xf>
    <xf numFmtId="0" fontId="52" fillId="35" borderId="36" xfId="1539" applyFont="1" applyFill="1" applyBorder="1" applyAlignment="1">
      <alignment vertical="center" wrapText="1"/>
    </xf>
    <xf numFmtId="0" fontId="25" fillId="20" borderId="20" xfId="1539" applyFont="1" applyFill="1" applyBorder="1" applyAlignment="1">
      <alignment horizontal="center" vertical="center" wrapText="1"/>
    </xf>
    <xf numFmtId="0" fontId="0" fillId="44" borderId="20" xfId="1539" applyFont="1" applyFill="1" applyBorder="1" applyAlignment="1">
      <alignment horizontal="center" vertical="center"/>
    </xf>
    <xf numFmtId="0" fontId="0" fillId="44" borderId="18" xfId="1539" applyFont="1" applyFill="1" applyBorder="1" applyAlignment="1">
      <alignment vertical="center" wrapText="1"/>
    </xf>
    <xf numFmtId="9" fontId="63" fillId="44" borderId="20" xfId="2" applyFill="1" applyBorder="1" applyAlignment="1">
      <alignment horizontal="center" vertical="center"/>
    </xf>
    <xf numFmtId="0" fontId="0" fillId="44" borderId="18" xfId="1539" applyFont="1" applyFill="1" applyBorder="1" applyAlignment="1">
      <alignment horizontal="center" vertical="center" wrapText="1"/>
    </xf>
    <xf numFmtId="17" fontId="0" fillId="44" borderId="18" xfId="1539" applyNumberFormat="1" applyFont="1" applyFill="1" applyBorder="1" applyAlignment="1">
      <alignment vertical="center"/>
    </xf>
    <xf numFmtId="9" fontId="63" fillId="44" borderId="18" xfId="2" applyFill="1" applyBorder="1" applyAlignment="1">
      <alignment horizontal="center" vertical="center"/>
    </xf>
    <xf numFmtId="17" fontId="0" fillId="44" borderId="18" xfId="1539" applyNumberFormat="1" applyFont="1" applyFill="1" applyBorder="1" applyAlignment="1">
      <alignment horizontal="center" vertical="center"/>
    </xf>
    <xf numFmtId="0" fontId="0" fillId="44" borderId="20" xfId="1539" applyFont="1" applyFill="1" applyBorder="1" applyAlignment="1">
      <alignment horizontal="justify" vertical="center" wrapText="1"/>
    </xf>
    <xf numFmtId="0" fontId="0" fillId="44" borderId="18" xfId="1539" applyFont="1" applyFill="1" applyBorder="1" applyAlignment="1">
      <alignment horizontal="center" wrapText="1"/>
    </xf>
    <xf numFmtId="0" fontId="0" fillId="44" borderId="18" xfId="1539" applyFont="1" applyFill="1" applyBorder="1" applyAlignment="1">
      <alignment wrapText="1"/>
    </xf>
    <xf numFmtId="0" fontId="0" fillId="44" borderId="19" xfId="1539" applyFont="1" applyFill="1" applyBorder="1" applyAlignment="1">
      <alignment vertical="center" wrapText="1"/>
    </xf>
    <xf numFmtId="17" fontId="0" fillId="44" borderId="21" xfId="1539" applyNumberFormat="1" applyFont="1" applyFill="1" applyBorder="1" applyAlignment="1">
      <alignment vertical="center"/>
    </xf>
    <xf numFmtId="9" fontId="63" fillId="44" borderId="18" xfId="2" applyFill="1" applyBorder="1" applyAlignment="1">
      <alignment vertical="center" wrapText="1"/>
    </xf>
    <xf numFmtId="0" fontId="0" fillId="44" borderId="18" xfId="1539" applyFont="1" applyFill="1" applyBorder="1"/>
    <xf numFmtId="9" fontId="25" fillId="44" borderId="18" xfId="2" applyFont="1" applyFill="1" applyBorder="1" applyAlignment="1">
      <alignment horizontal="center" vertical="center" wrapText="1"/>
    </xf>
    <xf numFmtId="9" fontId="25" fillId="44" borderId="21" xfId="2" applyFont="1" applyFill="1" applyBorder="1" applyAlignment="1">
      <alignment horizontal="center" vertical="center" wrapText="1"/>
    </xf>
    <xf numFmtId="9" fontId="25" fillId="44" borderId="18" xfId="1539" applyNumberFormat="1" applyFont="1" applyFill="1" applyBorder="1" applyAlignment="1">
      <alignment vertical="center" wrapText="1"/>
    </xf>
    <xf numFmtId="0" fontId="25" fillId="44" borderId="18" xfId="1539" applyFont="1" applyFill="1" applyBorder="1" applyAlignment="1">
      <alignment vertical="center" wrapText="1"/>
    </xf>
    <xf numFmtId="177" fontId="0" fillId="0" borderId="0" xfId="1539" applyNumberFormat="1" applyFont="1"/>
    <xf numFmtId="0" fontId="0" fillId="36" borderId="18" xfId="1539" applyFont="1" applyFill="1" applyBorder="1"/>
    <xf numFmtId="0" fontId="0" fillId="13" borderId="18" xfId="1539" applyFont="1" applyFill="1" applyBorder="1"/>
    <xf numFmtId="0" fontId="0" fillId="43" borderId="18" xfId="1539" applyFont="1" applyFill="1" applyBorder="1"/>
    <xf numFmtId="0" fontId="22" fillId="0" borderId="0" xfId="1539" applyFont="1"/>
    <xf numFmtId="9" fontId="22" fillId="0" borderId="0" xfId="2" applyFont="1"/>
    <xf numFmtId="9" fontId="63" fillId="0" borderId="0" xfId="2"/>
    <xf numFmtId="9" fontId="42" fillId="0" borderId="18" xfId="2" applyFont="1" applyBorder="1" applyAlignment="1" applyProtection="1">
      <alignment horizontal="center"/>
      <protection hidden="1"/>
    </xf>
    <xf numFmtId="9" fontId="42" fillId="0" borderId="18" xfId="2" applyFont="1" applyBorder="1" applyAlignment="1" applyProtection="1">
      <alignment horizontal="center" vertical="center"/>
      <protection hidden="1"/>
    </xf>
    <xf numFmtId="0" fontId="42" fillId="0" borderId="0" xfId="1539" applyFont="1" applyProtection="1">
      <protection hidden="1"/>
    </xf>
    <xf numFmtId="0" fontId="43" fillId="0" borderId="0" xfId="1539" applyFont="1" applyAlignment="1" applyProtection="1">
      <alignment horizontal="center" vertical="center" wrapText="1"/>
      <protection hidden="1"/>
    </xf>
    <xf numFmtId="0" fontId="44" fillId="0" borderId="0" xfId="1539" applyFont="1" applyProtection="1">
      <protection hidden="1"/>
    </xf>
    <xf numFmtId="0" fontId="0" fillId="0" borderId="0" xfId="0" applyProtection="1">
      <protection hidden="1"/>
    </xf>
    <xf numFmtId="0" fontId="40" fillId="0" borderId="0" xfId="1120" applyFont="1" applyAlignment="1" applyProtection="1">
      <alignment horizontal="center" vertical="center"/>
      <protection hidden="1"/>
    </xf>
    <xf numFmtId="0" fontId="45" fillId="0" borderId="0" xfId="1120" applyFont="1" applyAlignment="1" applyProtection="1">
      <alignment horizontal="center" vertical="center"/>
      <protection hidden="1"/>
    </xf>
    <xf numFmtId="0" fontId="47" fillId="0" borderId="0" xfId="1539" applyFont="1" applyProtection="1">
      <protection hidden="1"/>
    </xf>
    <xf numFmtId="0" fontId="37" fillId="42" borderId="31" xfId="1120" applyFont="1" applyFill="1" applyBorder="1" applyAlignment="1" applyProtection="1">
      <alignment horizontal="left" vertical="center" wrapText="1"/>
      <protection hidden="1"/>
    </xf>
    <xf numFmtId="0" fontId="19" fillId="0" borderId="18" xfId="1120" applyFont="1" applyBorder="1" applyAlignment="1" applyProtection="1">
      <alignment horizontal="center" vertical="center"/>
      <protection hidden="1"/>
    </xf>
    <xf numFmtId="0" fontId="48" fillId="0" borderId="0" xfId="1120" applyFont="1" applyAlignment="1" applyProtection="1">
      <alignment horizontal="center" vertical="top" wrapText="1"/>
      <protection hidden="1"/>
    </xf>
    <xf numFmtId="0" fontId="37" fillId="42" borderId="18" xfId="1120" applyFont="1" applyFill="1" applyBorder="1" applyAlignment="1" applyProtection="1">
      <alignment vertical="center" wrapText="1"/>
      <protection hidden="1"/>
    </xf>
    <xf numFmtId="0" fontId="19" fillId="0" borderId="30" xfId="1120" applyFont="1" applyBorder="1" applyAlignment="1" applyProtection="1">
      <alignment horizontal="center" vertical="center"/>
      <protection hidden="1"/>
    </xf>
    <xf numFmtId="0" fontId="48" fillId="0" borderId="0" xfId="1120" applyFont="1" applyAlignment="1" applyProtection="1">
      <alignment horizontal="center" vertical="center"/>
      <protection hidden="1"/>
    </xf>
    <xf numFmtId="1" fontId="39" fillId="0" borderId="0" xfId="1022" applyNumberFormat="1" applyFont="1" applyAlignment="1" applyProtection="1">
      <alignment horizontal="center" vertical="center" wrapText="1"/>
      <protection hidden="1"/>
    </xf>
    <xf numFmtId="0" fontId="39" fillId="0" borderId="0" xfId="1244" applyNumberFormat="1" applyFont="1" applyAlignment="1" applyProtection="1">
      <alignment horizontal="center" vertical="center" wrapText="1"/>
      <protection hidden="1"/>
    </xf>
    <xf numFmtId="0" fontId="48" fillId="0" borderId="0" xfId="1120" applyFont="1" applyAlignment="1" applyProtection="1">
      <alignment horizontal="left" vertical="center" wrapText="1"/>
      <protection hidden="1"/>
    </xf>
    <xf numFmtId="0" fontId="48" fillId="0" borderId="0" xfId="1120" applyFont="1" applyAlignment="1" applyProtection="1">
      <alignment horizontal="center" vertical="center" wrapText="1"/>
      <protection hidden="1"/>
    </xf>
    <xf numFmtId="0" fontId="39" fillId="0" borderId="0" xfId="1120" applyFont="1" applyAlignment="1" applyProtection="1">
      <alignment horizontal="center" vertical="center" wrapText="1"/>
      <protection hidden="1"/>
    </xf>
    <xf numFmtId="0" fontId="50" fillId="0" borderId="0" xfId="1120" applyFont="1" applyAlignment="1" applyProtection="1">
      <alignment horizontal="center" vertical="center"/>
      <protection hidden="1"/>
    </xf>
    <xf numFmtId="9" fontId="39" fillId="0" borderId="0" xfId="1244" applyFont="1" applyAlignment="1" applyProtection="1">
      <alignment horizontal="center" vertical="center"/>
      <protection hidden="1"/>
    </xf>
    <xf numFmtId="1" fontId="19" fillId="0" borderId="21" xfId="1244" applyNumberFormat="1" applyFont="1" applyBorder="1" applyAlignment="1" applyProtection="1">
      <alignment horizontal="center" vertical="center" wrapText="1"/>
      <protection hidden="1"/>
    </xf>
    <xf numFmtId="1" fontId="19" fillId="0" borderId="30" xfId="1244" applyNumberFormat="1" applyFont="1" applyBorder="1" applyAlignment="1" applyProtection="1">
      <alignment horizontal="center" vertical="center" wrapText="1"/>
      <protection hidden="1"/>
    </xf>
    <xf numFmtId="175" fontId="48" fillId="0" borderId="0" xfId="1244" applyNumberFormat="1" applyFont="1" applyAlignment="1" applyProtection="1">
      <alignment horizontal="center" vertical="top" wrapText="1"/>
      <protection hidden="1"/>
    </xf>
    <xf numFmtId="9" fontId="48" fillId="0" borderId="0" xfId="1244" applyFont="1" applyAlignment="1" applyProtection="1">
      <alignment horizontal="center" vertical="top" wrapText="1"/>
      <protection hidden="1"/>
    </xf>
    <xf numFmtId="0" fontId="37" fillId="42" borderId="32" xfId="1120" applyFont="1" applyFill="1" applyBorder="1" applyAlignment="1" applyProtection="1">
      <alignment horizontal="left" vertical="center" wrapText="1"/>
      <protection hidden="1"/>
    </xf>
    <xf numFmtId="0" fontId="37" fillId="42" borderId="20" xfId="1120" applyFont="1" applyFill="1" applyBorder="1" applyAlignment="1" applyProtection="1">
      <alignment vertical="top" wrapText="1"/>
      <protection hidden="1"/>
    </xf>
    <xf numFmtId="0" fontId="37" fillId="42" borderId="31" xfId="1120" applyFont="1" applyFill="1" applyBorder="1" applyAlignment="1" applyProtection="1">
      <alignment horizontal="center" vertical="center" wrapText="1"/>
      <protection hidden="1"/>
    </xf>
    <xf numFmtId="0" fontId="37" fillId="42" borderId="18" xfId="1120" applyFont="1" applyFill="1" applyBorder="1" applyAlignment="1" applyProtection="1">
      <alignment horizontal="center" vertical="center" wrapText="1"/>
      <protection hidden="1"/>
    </xf>
    <xf numFmtId="0" fontId="37" fillId="42" borderId="18" xfId="1539" applyFont="1" applyFill="1" applyBorder="1" applyAlignment="1" applyProtection="1">
      <alignment horizontal="center" vertical="center" wrapText="1"/>
      <protection hidden="1"/>
    </xf>
    <xf numFmtId="0" fontId="37" fillId="42" borderId="30" xfId="1120" applyFont="1" applyFill="1" applyBorder="1" applyAlignment="1" applyProtection="1">
      <alignment horizontal="center" vertical="center" wrapText="1"/>
      <protection hidden="1"/>
    </xf>
    <xf numFmtId="0" fontId="37" fillId="42" borderId="31" xfId="1120" applyFont="1" applyFill="1" applyBorder="1" applyAlignment="1" applyProtection="1">
      <alignment horizontal="center" vertical="center"/>
      <protection hidden="1"/>
    </xf>
    <xf numFmtId="4" fontId="66" fillId="0" borderId="18" xfId="1" applyNumberFormat="1" applyFont="1" applyBorder="1" applyAlignment="1" applyProtection="1">
      <alignment horizontal="center" vertical="center"/>
      <protection hidden="1"/>
    </xf>
    <xf numFmtId="4" fontId="19" fillId="0" borderId="21" xfId="1" applyNumberFormat="1" applyFont="1" applyBorder="1" applyAlignment="1" applyProtection="1">
      <alignment horizontal="center" vertical="center"/>
      <protection hidden="1"/>
    </xf>
    <xf numFmtId="10" fontId="19" fillId="0" borderId="20" xfId="2" applyNumberFormat="1" applyFont="1" applyBorder="1" applyAlignment="1" applyProtection="1">
      <alignment horizontal="center" vertical="center" wrapText="1"/>
      <protection hidden="1"/>
    </xf>
    <xf numFmtId="9" fontId="57" fillId="0" borderId="0" xfId="2" applyFont="1" applyAlignment="1" applyProtection="1">
      <alignment horizontal="center" vertical="center" wrapText="1"/>
      <protection hidden="1"/>
    </xf>
    <xf numFmtId="4" fontId="19" fillId="35" borderId="21" xfId="1" applyNumberFormat="1" applyFont="1" applyFill="1" applyBorder="1" applyAlignment="1" applyProtection="1">
      <alignment horizontal="center" vertical="center"/>
      <protection hidden="1"/>
    </xf>
    <xf numFmtId="0" fontId="37" fillId="42" borderId="31" xfId="1120" applyFont="1" applyFill="1" applyBorder="1" applyAlignment="1" applyProtection="1">
      <alignment horizontal="justify" vertical="center" wrapText="1"/>
      <protection hidden="1"/>
    </xf>
    <xf numFmtId="0" fontId="58" fillId="0" borderId="0" xfId="1120" applyFont="1" applyAlignment="1" applyProtection="1">
      <alignment horizontal="center" vertical="center" wrapText="1"/>
      <protection hidden="1"/>
    </xf>
    <xf numFmtId="0" fontId="58" fillId="0" borderId="0" xfId="1539" applyFont="1" applyAlignment="1" applyProtection="1">
      <alignment horizontal="center" vertical="center" wrapText="1"/>
      <protection hidden="1"/>
    </xf>
    <xf numFmtId="0" fontId="42" fillId="0" borderId="0" xfId="1539" applyFont="1" applyAlignment="1" applyProtection="1">
      <alignment horizontal="center" vertical="center"/>
      <protection hidden="1"/>
    </xf>
    <xf numFmtId="0" fontId="42" fillId="0" borderId="0" xfId="1539" applyFont="1" applyAlignment="1" applyProtection="1">
      <alignment horizontal="center" vertical="center" wrapText="1"/>
      <protection hidden="1"/>
    </xf>
    <xf numFmtId="0" fontId="40" fillId="0" borderId="0" xfId="1120" applyFont="1" applyAlignment="1" applyProtection="1">
      <alignment horizontal="center" vertical="center" wrapText="1"/>
      <protection hidden="1"/>
    </xf>
    <xf numFmtId="176" fontId="19" fillId="0" borderId="18" xfId="1120" applyNumberFormat="1" applyFont="1" applyBorder="1" applyAlignment="1" applyProtection="1">
      <alignment horizontal="center" vertical="center" wrapText="1"/>
      <protection hidden="1"/>
    </xf>
    <xf numFmtId="0" fontId="37" fillId="42" borderId="31" xfId="1120" applyFont="1" applyFill="1" applyBorder="1" applyAlignment="1" applyProtection="1">
      <alignment horizontal="justify" vertical="center"/>
      <protection hidden="1"/>
    </xf>
    <xf numFmtId="0" fontId="18" fillId="0" borderId="0" xfId="1120" applyAlignment="1" applyProtection="1">
      <alignment vertical="center" wrapText="1"/>
      <protection hidden="1"/>
    </xf>
    <xf numFmtId="0" fontId="37" fillId="42" borderId="31" xfId="1120" applyFont="1" applyFill="1" applyBorder="1" applyAlignment="1" applyProtection="1">
      <alignment vertical="center" wrapText="1"/>
      <protection hidden="1"/>
    </xf>
    <xf numFmtId="0" fontId="59" fillId="0" borderId="0" xfId="1539" applyFont="1" applyAlignment="1" applyProtection="1">
      <alignment horizontal="center"/>
      <protection hidden="1"/>
    </xf>
    <xf numFmtId="0" fontId="37" fillId="42" borderId="35" xfId="1120" applyFont="1" applyFill="1" applyBorder="1" applyAlignment="1" applyProtection="1">
      <alignment horizontal="justify" vertical="center" wrapText="1"/>
      <protection hidden="1"/>
    </xf>
    <xf numFmtId="0" fontId="18" fillId="0" borderId="0" xfId="1120" applyAlignment="1" applyProtection="1">
      <alignment vertical="center"/>
      <protection hidden="1"/>
    </xf>
    <xf numFmtId="0" fontId="40" fillId="35" borderId="0" xfId="1120" applyFont="1" applyFill="1" applyAlignment="1" applyProtection="1">
      <alignment horizontal="center" vertical="center"/>
      <protection hidden="1"/>
    </xf>
    <xf numFmtId="0" fontId="18" fillId="35" borderId="0" xfId="1120" applyFill="1" applyAlignment="1" applyProtection="1">
      <alignment vertical="center"/>
      <protection hidden="1"/>
    </xf>
    <xf numFmtId="0" fontId="18" fillId="35" borderId="0" xfId="1120" applyFill="1" applyAlignment="1" applyProtection="1">
      <alignment vertical="top" wrapText="1"/>
      <protection hidden="1"/>
    </xf>
    <xf numFmtId="9" fontId="40" fillId="35" borderId="0" xfId="1244" applyFont="1" applyFill="1" applyAlignment="1" applyProtection="1">
      <alignment vertical="center"/>
      <protection hidden="1"/>
    </xf>
    <xf numFmtId="9" fontId="18" fillId="35" borderId="0" xfId="1244" applyFont="1" applyFill="1" applyAlignment="1" applyProtection="1">
      <alignment vertical="center"/>
      <protection hidden="1"/>
    </xf>
    <xf numFmtId="0" fontId="43" fillId="0" borderId="0" xfId="1539" applyFont="1" applyAlignment="1" applyProtection="1">
      <alignment horizontal="center"/>
      <protection hidden="1"/>
    </xf>
    <xf numFmtId="0" fontId="43" fillId="0" borderId="0" xfId="1539" applyFont="1" applyProtection="1">
      <protection hidden="1"/>
    </xf>
    <xf numFmtId="0" fontId="42" fillId="0" borderId="0" xfId="1539" applyFont="1" applyAlignment="1" applyProtection="1">
      <alignment vertical="center"/>
      <protection hidden="1"/>
    </xf>
    <xf numFmtId="0" fontId="44" fillId="0" borderId="0" xfId="1539" applyFont="1" applyAlignment="1" applyProtection="1">
      <alignment vertical="center"/>
      <protection hidden="1"/>
    </xf>
    <xf numFmtId="0" fontId="46" fillId="0" borderId="0" xfId="1076" applyFont="1" applyAlignment="1" applyProtection="1">
      <alignment vertical="center" wrapText="1"/>
      <protection hidden="1"/>
    </xf>
    <xf numFmtId="0" fontId="47" fillId="0" borderId="0" xfId="1539" applyFont="1" applyAlignment="1" applyProtection="1">
      <alignment vertical="center"/>
      <protection hidden="1"/>
    </xf>
    <xf numFmtId="0" fontId="46" fillId="0" borderId="0" xfId="1076" applyFont="1" applyAlignment="1" applyProtection="1">
      <alignment vertical="center"/>
      <protection hidden="1"/>
    </xf>
    <xf numFmtId="0" fontId="51" fillId="0" borderId="0" xfId="1076" applyFont="1" applyAlignment="1" applyProtection="1">
      <alignment vertical="center"/>
      <protection hidden="1"/>
    </xf>
    <xf numFmtId="1" fontId="19" fillId="0" borderId="41" xfId="1244" applyNumberFormat="1" applyFont="1" applyBorder="1" applyAlignment="1" applyProtection="1">
      <alignment horizontal="center" vertical="center" wrapText="1"/>
      <protection hidden="1"/>
    </xf>
    <xf numFmtId="175" fontId="48" fillId="0" borderId="0" xfId="1244" applyNumberFormat="1" applyFont="1" applyAlignment="1" applyProtection="1">
      <alignment horizontal="center" vertical="center" wrapText="1"/>
      <protection hidden="1"/>
    </xf>
    <xf numFmtId="9" fontId="48" fillId="0" borderId="0" xfId="1244" applyFont="1" applyAlignment="1" applyProtection="1">
      <alignment horizontal="center" vertical="center" wrapText="1"/>
      <protection hidden="1"/>
    </xf>
    <xf numFmtId="0" fontId="37" fillId="42" borderId="20" xfId="1120" applyFont="1" applyFill="1" applyBorder="1" applyAlignment="1" applyProtection="1">
      <alignment vertical="center" wrapText="1"/>
      <protection hidden="1"/>
    </xf>
    <xf numFmtId="2" fontId="19" fillId="35" borderId="21" xfId="1" applyNumberFormat="1" applyFont="1" applyFill="1" applyBorder="1" applyAlignment="1" applyProtection="1">
      <alignment horizontal="center" vertical="center"/>
      <protection hidden="1"/>
    </xf>
    <xf numFmtId="2" fontId="19" fillId="0" borderId="21" xfId="1" applyNumberFormat="1" applyFont="1" applyBorder="1" applyAlignment="1" applyProtection="1">
      <alignment horizontal="center" vertical="center"/>
      <protection hidden="1"/>
    </xf>
    <xf numFmtId="0" fontId="59" fillId="0" borderId="0" xfId="1539" applyFont="1" applyAlignment="1" applyProtection="1">
      <alignment horizontal="center" vertical="center"/>
      <protection hidden="1"/>
    </xf>
    <xf numFmtId="0" fontId="18" fillId="35" borderId="0" xfId="1120" applyFill="1" applyAlignment="1" applyProtection="1">
      <alignment vertical="center" wrapText="1"/>
      <protection hidden="1"/>
    </xf>
    <xf numFmtId="0" fontId="43" fillId="0" borderId="0" xfId="1539" applyFont="1" applyAlignment="1" applyProtection="1">
      <alignment horizontal="center" vertical="center"/>
      <protection hidden="1"/>
    </xf>
    <xf numFmtId="0" fontId="43" fillId="0" borderId="0" xfId="1539" applyFont="1" applyAlignment="1" applyProtection="1">
      <alignment vertical="center"/>
      <protection hidden="1"/>
    </xf>
    <xf numFmtId="1" fontId="37" fillId="0" borderId="41" xfId="1244" applyNumberFormat="1" applyFont="1" applyBorder="1" applyAlignment="1" applyProtection="1">
      <alignment horizontal="center" vertical="center" wrapText="1"/>
      <protection hidden="1"/>
    </xf>
    <xf numFmtId="2" fontId="66" fillId="0" borderId="18" xfId="1" applyNumberFormat="1" applyFont="1" applyBorder="1" applyAlignment="1" applyProtection="1">
      <alignment horizontal="center" vertical="center"/>
      <protection hidden="1"/>
    </xf>
    <xf numFmtId="0" fontId="57" fillId="0" borderId="0" xfId="2" applyNumberFormat="1" applyFont="1" applyAlignment="1" applyProtection="1">
      <alignment horizontal="center" vertical="center" wrapText="1"/>
      <protection hidden="1"/>
    </xf>
    <xf numFmtId="178" fontId="44" fillId="35" borderId="18" xfId="1" applyNumberFormat="1" applyFont="1" applyFill="1" applyBorder="1" applyAlignment="1" applyProtection="1">
      <alignment horizontal="center" vertical="center"/>
      <protection hidden="1"/>
    </xf>
    <xf numFmtId="2" fontId="44" fillId="0" borderId="18" xfId="1" applyNumberFormat="1" applyFont="1" applyBorder="1" applyAlignment="1" applyProtection="1">
      <alignment horizontal="center" vertical="center"/>
      <protection hidden="1"/>
    </xf>
    <xf numFmtId="2" fontId="44" fillId="35" borderId="18" xfId="1" applyNumberFormat="1" applyFont="1" applyFill="1" applyBorder="1" applyAlignment="1" applyProtection="1">
      <alignment horizontal="center" vertical="center"/>
      <protection hidden="1"/>
    </xf>
    <xf numFmtId="0" fontId="34" fillId="35" borderId="18" xfId="1539" applyFont="1" applyFill="1" applyBorder="1" applyAlignment="1" applyProtection="1">
      <alignment horizontal="justify" vertical="center" wrapText="1"/>
      <protection locked="0"/>
    </xf>
    <xf numFmtId="0" fontId="34" fillId="0" borderId="18" xfId="1539" applyFont="1" applyBorder="1" applyAlignment="1" applyProtection="1">
      <alignment horizontal="center" vertical="center" wrapText="1"/>
      <protection locked="0"/>
    </xf>
    <xf numFmtId="0" fontId="34" fillId="0" borderId="18" xfId="1539" applyFont="1" applyBorder="1" applyAlignment="1" applyProtection="1">
      <alignment horizontal="center" vertical="center" wrapText="1"/>
      <protection hidden="1"/>
    </xf>
    <xf numFmtId="0" fontId="34" fillId="35" borderId="18" xfId="1539" applyFont="1" applyFill="1" applyBorder="1" applyAlignment="1" applyProtection="1">
      <alignment horizontal="center" vertical="center" wrapText="1"/>
      <protection hidden="1"/>
    </xf>
    <xf numFmtId="0" fontId="36" fillId="0" borderId="18" xfId="1539" applyFont="1" applyBorder="1" applyAlignment="1" applyProtection="1">
      <alignment horizontal="center" vertical="center" wrapText="1"/>
      <protection hidden="1"/>
    </xf>
    <xf numFmtId="9" fontId="36" fillId="0" borderId="18" xfId="1539" applyNumberFormat="1" applyFont="1" applyBorder="1" applyAlignment="1" applyProtection="1">
      <alignment vertical="center" wrapText="1"/>
      <protection hidden="1"/>
    </xf>
    <xf numFmtId="175" fontId="36" fillId="35" borderId="18" xfId="1539" applyNumberFormat="1" applyFont="1" applyFill="1" applyBorder="1" applyAlignment="1" applyProtection="1">
      <alignment vertical="center" wrapText="1"/>
      <protection hidden="1"/>
    </xf>
    <xf numFmtId="175" fontId="34" fillId="35" borderId="18" xfId="1539" applyNumberFormat="1" applyFont="1" applyFill="1" applyBorder="1" applyAlignment="1" applyProtection="1">
      <alignment vertical="center" wrapText="1"/>
      <protection hidden="1"/>
    </xf>
    <xf numFmtId="175" fontId="34" fillId="38" borderId="18" xfId="1539" applyNumberFormat="1" applyFont="1" applyFill="1" applyBorder="1" applyAlignment="1" applyProtection="1">
      <alignment vertical="center" wrapText="1"/>
      <protection hidden="1"/>
    </xf>
    <xf numFmtId="175" fontId="34" fillId="35" borderId="21" xfId="1539" applyNumberFormat="1" applyFont="1" applyFill="1" applyBorder="1" applyAlignment="1" applyProtection="1">
      <alignment horizontal="center" vertical="center" wrapText="1"/>
      <protection hidden="1"/>
    </xf>
    <xf numFmtId="175" fontId="36" fillId="39" borderId="18" xfId="1539" applyNumberFormat="1" applyFont="1" applyFill="1" applyBorder="1" applyAlignment="1" applyProtection="1">
      <alignment horizontal="center" vertical="center" wrapText="1"/>
      <protection hidden="1"/>
    </xf>
    <xf numFmtId="175" fontId="34" fillId="0" borderId="18" xfId="1539" applyNumberFormat="1" applyFont="1" applyBorder="1" applyAlignment="1" applyProtection="1">
      <alignment horizontal="center" vertical="center" wrapText="1"/>
      <protection hidden="1"/>
    </xf>
    <xf numFmtId="9" fontId="34" fillId="35" borderId="21" xfId="1539" applyNumberFormat="1" applyFont="1" applyFill="1" applyBorder="1" applyAlignment="1" applyProtection="1">
      <alignment horizontal="center" vertical="center" wrapText="1"/>
      <protection hidden="1"/>
    </xf>
    <xf numFmtId="0" fontId="34" fillId="0" borderId="18" xfId="1539" applyFont="1" applyBorder="1" applyAlignment="1" applyProtection="1">
      <alignment horizontal="justify" vertical="center" wrapText="1"/>
      <protection locked="0"/>
    </xf>
    <xf numFmtId="9" fontId="41" fillId="35" borderId="21" xfId="1539" applyNumberFormat="1" applyFont="1" applyFill="1" applyBorder="1" applyAlignment="1" applyProtection="1">
      <alignment horizontal="center" vertical="center" wrapText="1"/>
      <protection hidden="1"/>
    </xf>
    <xf numFmtId="175" fontId="41" fillId="35" borderId="21" xfId="1539" applyNumberFormat="1" applyFont="1" applyFill="1" applyBorder="1" applyAlignment="1" applyProtection="1">
      <alignment horizontal="center" vertical="center" wrapText="1"/>
      <protection hidden="1"/>
    </xf>
    <xf numFmtId="175" fontId="33" fillId="39" borderId="18" xfId="1539" applyNumberFormat="1" applyFont="1" applyFill="1" applyBorder="1" applyAlignment="1" applyProtection="1">
      <alignment horizontal="center" vertical="center" wrapText="1"/>
      <protection hidden="1"/>
    </xf>
    <xf numFmtId="166" fontId="34" fillId="0" borderId="18" xfId="1" applyFont="1" applyBorder="1" applyAlignment="1" applyProtection="1">
      <alignment horizontal="center" vertical="center" wrapText="1"/>
      <protection hidden="1"/>
    </xf>
    <xf numFmtId="174" fontId="36" fillId="39" borderId="18" xfId="1539" applyNumberFormat="1" applyFont="1" applyFill="1" applyBorder="1" applyAlignment="1" applyProtection="1">
      <alignment horizontal="center" vertical="center" wrapText="1"/>
      <protection hidden="1"/>
    </xf>
    <xf numFmtId="173" fontId="36" fillId="0" borderId="18" xfId="1" applyNumberFormat="1" applyFont="1" applyBorder="1" applyAlignment="1" applyProtection="1">
      <alignment vertical="center" wrapText="1"/>
      <protection hidden="1"/>
    </xf>
    <xf numFmtId="173" fontId="36" fillId="35" borderId="18" xfId="1" applyNumberFormat="1" applyFont="1" applyFill="1" applyBorder="1" applyAlignment="1" applyProtection="1">
      <alignment vertical="center" wrapText="1"/>
      <protection hidden="1"/>
    </xf>
    <xf numFmtId="173" fontId="36" fillId="38" borderId="18" xfId="1" applyNumberFormat="1" applyFont="1" applyFill="1" applyBorder="1" applyAlignment="1" applyProtection="1">
      <alignment vertical="center" wrapText="1"/>
      <protection hidden="1"/>
    </xf>
    <xf numFmtId="0" fontId="36" fillId="0" borderId="18" xfId="1539" applyFont="1" applyBorder="1" applyAlignment="1" applyProtection="1">
      <alignment horizontal="center" vertical="center" wrapText="1"/>
      <protection locked="0"/>
    </xf>
    <xf numFmtId="0" fontId="39" fillId="36" borderId="18" xfId="1539" applyFont="1" applyFill="1" applyBorder="1" applyAlignment="1" applyProtection="1">
      <alignment horizontal="center" vertical="center" wrapText="1"/>
      <protection locked="0"/>
    </xf>
    <xf numFmtId="0" fontId="40" fillId="36" borderId="20" xfId="1539" applyFont="1" applyFill="1" applyBorder="1" applyAlignment="1" applyProtection="1">
      <alignment horizontal="center" vertical="center" wrapText="1"/>
      <protection locked="0"/>
    </xf>
    <xf numFmtId="166" fontId="36" fillId="0" borderId="18" xfId="1" applyFont="1" applyBorder="1" applyAlignment="1" applyProtection="1">
      <alignment vertical="center" wrapText="1"/>
      <protection hidden="1"/>
    </xf>
    <xf numFmtId="166" fontId="36" fillId="35" borderId="18" xfId="1" applyFont="1" applyFill="1" applyBorder="1" applyAlignment="1" applyProtection="1">
      <alignment vertical="center" wrapText="1"/>
      <protection hidden="1"/>
    </xf>
    <xf numFmtId="166" fontId="36" fillId="38" borderId="18" xfId="1" applyFont="1" applyFill="1" applyBorder="1" applyAlignment="1" applyProtection="1">
      <alignment vertical="center" wrapText="1"/>
      <protection hidden="1"/>
    </xf>
    <xf numFmtId="0" fontId="32" fillId="0" borderId="18" xfId="1539" applyFont="1" applyBorder="1" applyAlignment="1" applyProtection="1">
      <alignment horizontal="center"/>
      <protection locked="0"/>
    </xf>
    <xf numFmtId="0" fontId="33" fillId="0" borderId="18" xfId="1539" applyFont="1" applyBorder="1" applyAlignment="1" applyProtection="1">
      <alignment horizontal="center" vertical="center" wrapText="1"/>
      <protection locked="0"/>
    </xf>
    <xf numFmtId="0" fontId="32" fillId="0" borderId="19" xfId="1539" applyFont="1" applyBorder="1" applyAlignment="1" applyProtection="1">
      <alignment horizontal="center"/>
      <protection locked="0"/>
    </xf>
    <xf numFmtId="0" fontId="33" fillId="0" borderId="18" xfId="1539" applyFont="1" applyBorder="1" applyAlignment="1" applyProtection="1">
      <alignment horizontal="center" vertical="center"/>
      <protection locked="0"/>
    </xf>
    <xf numFmtId="0" fontId="33" fillId="35" borderId="18" xfId="1539" applyFont="1" applyFill="1" applyBorder="1" applyAlignment="1" applyProtection="1">
      <alignment horizontal="center" vertical="center"/>
      <protection locked="0"/>
    </xf>
    <xf numFmtId="0" fontId="19" fillId="35" borderId="18" xfId="1120" applyFont="1" applyFill="1" applyBorder="1" applyAlignment="1" applyProtection="1">
      <alignment horizontal="center" vertical="center" wrapText="1"/>
      <protection locked="0"/>
    </xf>
    <xf numFmtId="0" fontId="37" fillId="40" borderId="33" xfId="1120" applyFont="1" applyFill="1" applyBorder="1" applyAlignment="1" applyProtection="1">
      <alignment horizontal="left" vertical="center" wrapText="1"/>
      <protection locked="0"/>
    </xf>
    <xf numFmtId="0" fontId="19" fillId="35" borderId="34" xfId="1120" applyFont="1" applyFill="1" applyBorder="1" applyAlignment="1" applyProtection="1">
      <alignment horizontal="center" vertical="center" wrapText="1"/>
      <protection locked="0"/>
    </xf>
    <xf numFmtId="0" fontId="19" fillId="35" borderId="33" xfId="1120" applyFont="1" applyFill="1" applyBorder="1" applyAlignment="1" applyProtection="1">
      <alignment horizontal="center" vertical="center" wrapText="1"/>
      <protection locked="0"/>
    </xf>
    <xf numFmtId="0" fontId="19" fillId="35" borderId="18" xfId="1120" applyFont="1" applyFill="1" applyBorder="1" applyAlignment="1" applyProtection="1">
      <alignment horizontal="center" vertical="center"/>
      <protection locked="0"/>
    </xf>
    <xf numFmtId="0" fontId="37" fillId="40" borderId="18" xfId="1120" applyFont="1" applyFill="1" applyBorder="1" applyAlignment="1">
      <alignment horizontal="justify" vertical="center"/>
    </xf>
    <xf numFmtId="0" fontId="19" fillId="35" borderId="30" xfId="1120" applyFont="1" applyFill="1" applyBorder="1" applyAlignment="1" applyProtection="1">
      <alignment horizontal="center" vertical="center"/>
      <protection locked="0"/>
    </xf>
    <xf numFmtId="0" fontId="37" fillId="40" borderId="18" xfId="1120" applyFont="1" applyFill="1" applyBorder="1" applyAlignment="1" applyProtection="1">
      <alignment horizontal="justify" vertical="center" wrapText="1"/>
      <protection locked="0"/>
    </xf>
    <xf numFmtId="0" fontId="44" fillId="35" borderId="30" xfId="1539" applyFont="1" applyFill="1" applyBorder="1" applyAlignment="1">
      <alignment horizontal="center" vertical="center" wrapText="1"/>
    </xf>
    <xf numFmtId="0" fontId="52" fillId="11" borderId="27" xfId="1120" applyFont="1" applyFill="1" applyBorder="1" applyAlignment="1">
      <alignment horizontal="center" vertical="center"/>
    </xf>
    <xf numFmtId="0" fontId="37" fillId="40" borderId="31" xfId="1120" applyFont="1" applyFill="1" applyBorder="1" applyAlignment="1">
      <alignment horizontal="justify" vertical="center" wrapText="1"/>
    </xf>
    <xf numFmtId="0" fontId="37" fillId="40" borderId="18" xfId="1120" applyFont="1" applyFill="1" applyBorder="1" applyAlignment="1" applyProtection="1">
      <alignment horizontal="center" vertical="center" wrapText="1"/>
      <protection locked="0"/>
    </xf>
    <xf numFmtId="0" fontId="37" fillId="40" borderId="30" xfId="1120" applyFont="1" applyFill="1" applyBorder="1" applyAlignment="1" applyProtection="1">
      <alignment horizontal="center" vertical="center" wrapText="1"/>
      <protection locked="0"/>
    </xf>
    <xf numFmtId="0" fontId="37" fillId="35" borderId="30" xfId="1120" applyFont="1" applyFill="1" applyBorder="1" applyAlignment="1" applyProtection="1">
      <alignment horizontal="center" vertical="center" wrapText="1"/>
      <protection locked="0"/>
    </xf>
    <xf numFmtId="0" fontId="19" fillId="35" borderId="30" xfId="1120" applyFont="1" applyFill="1" applyBorder="1" applyAlignment="1" applyProtection="1">
      <alignment horizontal="left" vertical="center" wrapText="1"/>
      <protection locked="0"/>
    </xf>
    <xf numFmtId="0" fontId="52" fillId="0" borderId="27" xfId="1120" applyFont="1" applyBorder="1" applyAlignment="1">
      <alignment horizontal="center" vertical="center"/>
    </xf>
    <xf numFmtId="0" fontId="19" fillId="35" borderId="30" xfId="1120" applyFont="1" applyFill="1" applyBorder="1" applyAlignment="1" applyProtection="1">
      <alignment horizontal="center" vertical="center" wrapText="1"/>
      <protection locked="0"/>
    </xf>
    <xf numFmtId="0" fontId="19" fillId="35" borderId="18" xfId="1120" applyFont="1" applyFill="1" applyBorder="1" applyAlignment="1">
      <alignment horizontal="center" vertical="center" wrapText="1"/>
    </xf>
    <xf numFmtId="9" fontId="19" fillId="35" borderId="30" xfId="1244" applyFont="1" applyFill="1" applyBorder="1" applyAlignment="1">
      <alignment horizontal="center" vertical="center" wrapText="1"/>
    </xf>
    <xf numFmtId="0" fontId="19" fillId="35" borderId="20" xfId="1120" applyFont="1" applyFill="1" applyBorder="1" applyAlignment="1">
      <alignment horizontal="center" vertical="center"/>
    </xf>
    <xf numFmtId="0" fontId="19" fillId="35" borderId="18" xfId="1120" applyFont="1" applyFill="1" applyBorder="1" applyAlignment="1">
      <alignment horizontal="center" vertical="center"/>
    </xf>
    <xf numFmtId="0" fontId="19" fillId="35" borderId="30" xfId="1120" applyFont="1" applyFill="1" applyBorder="1" applyAlignment="1">
      <alignment horizontal="center" vertical="center"/>
    </xf>
    <xf numFmtId="0" fontId="19" fillId="35" borderId="18" xfId="1120" applyFont="1" applyFill="1" applyBorder="1" applyAlignment="1">
      <alignment horizontal="justify" vertical="center" wrapText="1"/>
    </xf>
    <xf numFmtId="0" fontId="19" fillId="35" borderId="30" xfId="1120" applyFont="1" applyFill="1" applyBorder="1" applyAlignment="1">
      <alignment horizontal="center" vertical="center" wrapText="1"/>
    </xf>
    <xf numFmtId="17" fontId="19" fillId="35" borderId="18" xfId="1120" applyNumberFormat="1" applyFont="1" applyFill="1" applyBorder="1" applyAlignment="1">
      <alignment horizontal="center" vertical="center" wrapText="1"/>
    </xf>
    <xf numFmtId="175" fontId="19" fillId="0" borderId="30" xfId="1244" applyNumberFormat="1" applyFont="1" applyBorder="1" applyAlignment="1">
      <alignment horizontal="center" vertical="center" wrapText="1"/>
    </xf>
    <xf numFmtId="0" fontId="19" fillId="35" borderId="30" xfId="1120" applyFont="1" applyFill="1" applyBorder="1" applyAlignment="1">
      <alignment horizontal="left" vertical="center" wrapText="1"/>
    </xf>
    <xf numFmtId="0" fontId="49" fillId="35" borderId="30" xfId="1120" applyFont="1" applyFill="1" applyBorder="1" applyAlignment="1">
      <alignment horizontal="center" vertical="center"/>
    </xf>
    <xf numFmtId="0" fontId="37" fillId="40" borderId="31" xfId="1120" applyFont="1" applyFill="1" applyBorder="1" applyAlignment="1">
      <alignment horizontal="left" vertical="center" wrapText="1"/>
    </xf>
    <xf numFmtId="0" fontId="37" fillId="40" borderId="18" xfId="1120" applyFont="1" applyFill="1" applyBorder="1" applyAlignment="1">
      <alignment horizontal="center" vertical="center"/>
    </xf>
    <xf numFmtId="9" fontId="37" fillId="40" borderId="30" xfId="1244" applyFont="1" applyFill="1" applyBorder="1" applyAlignment="1">
      <alignment horizontal="center" vertical="center"/>
    </xf>
    <xf numFmtId="49" fontId="19" fillId="35" borderId="21" xfId="1120" applyNumberFormat="1" applyFont="1" applyFill="1" applyBorder="1" applyAlignment="1">
      <alignment horizontal="center" vertical="center"/>
    </xf>
    <xf numFmtId="0" fontId="37" fillId="40" borderId="18" xfId="1120" applyFont="1" applyFill="1" applyBorder="1" applyAlignment="1">
      <alignment horizontal="center" vertical="center" wrapText="1"/>
    </xf>
    <xf numFmtId="0" fontId="19" fillId="35" borderId="21" xfId="1120" applyFont="1" applyFill="1" applyBorder="1" applyAlignment="1">
      <alignment horizontal="center" vertical="center"/>
    </xf>
    <xf numFmtId="0" fontId="19" fillId="0" borderId="18" xfId="1120" applyFont="1" applyBorder="1" applyAlignment="1">
      <alignment horizontal="left" vertical="center" wrapText="1"/>
    </xf>
    <xf numFmtId="1" fontId="37" fillId="35" borderId="30" xfId="1022" applyNumberFormat="1" applyFont="1" applyFill="1" applyBorder="1" applyAlignment="1">
      <alignment horizontal="center" vertical="center" wrapText="1"/>
    </xf>
    <xf numFmtId="9" fontId="19" fillId="35" borderId="18" xfId="1244" applyFont="1" applyFill="1" applyBorder="1" applyAlignment="1">
      <alignment horizontal="center" vertical="center"/>
    </xf>
    <xf numFmtId="0" fontId="37" fillId="35" borderId="30" xfId="1244" applyNumberFormat="1" applyFont="1" applyFill="1" applyBorder="1" applyAlignment="1">
      <alignment horizontal="center" vertical="center" wrapText="1"/>
    </xf>
    <xf numFmtId="0" fontId="39" fillId="35" borderId="25" xfId="1120" applyFont="1" applyFill="1" applyBorder="1" applyAlignment="1">
      <alignment horizontal="center" vertical="center"/>
    </xf>
    <xf numFmtId="0" fontId="45" fillId="0" borderId="26" xfId="1120" applyFont="1" applyBorder="1" applyAlignment="1">
      <alignment horizontal="center" vertical="center"/>
    </xf>
    <xf numFmtId="0" fontId="45" fillId="11" borderId="27" xfId="1120" applyFont="1" applyFill="1" applyBorder="1" applyAlignment="1">
      <alignment horizontal="center" vertical="center"/>
    </xf>
    <xf numFmtId="0" fontId="37" fillId="40" borderId="29" xfId="1120" applyFont="1" applyFill="1" applyBorder="1" applyAlignment="1">
      <alignment horizontal="center" vertical="center" wrapText="1"/>
    </xf>
    <xf numFmtId="0" fontId="42" fillId="0" borderId="22" xfId="1539" applyFont="1" applyBorder="1" applyAlignment="1" applyProtection="1">
      <alignment horizontal="center"/>
      <protection locked="0"/>
    </xf>
    <xf numFmtId="0" fontId="45" fillId="0" borderId="23" xfId="1539" applyFont="1" applyBorder="1" applyAlignment="1" applyProtection="1">
      <alignment horizontal="center" vertical="center" wrapText="1"/>
      <protection locked="0"/>
    </xf>
    <xf numFmtId="0" fontId="43" fillId="0" borderId="24" xfId="1539" applyFont="1" applyBorder="1" applyAlignment="1" applyProtection="1">
      <alignment horizontal="center" vertical="center" wrapText="1"/>
      <protection locked="0"/>
    </xf>
    <xf numFmtId="0" fontId="45" fillId="0" borderId="18" xfId="1539" applyFont="1" applyBorder="1" applyAlignment="1" applyProtection="1">
      <alignment horizontal="center" vertical="center" wrapText="1"/>
      <protection locked="0"/>
    </xf>
    <xf numFmtId="0" fontId="45" fillId="35" borderId="18" xfId="1539" applyFont="1" applyFill="1" applyBorder="1" applyAlignment="1" applyProtection="1">
      <alignment horizontal="center" vertical="center" wrapText="1"/>
      <protection locked="0"/>
    </xf>
    <xf numFmtId="0" fontId="25" fillId="20" borderId="18" xfId="1539" applyFont="1" applyFill="1" applyBorder="1" applyAlignment="1">
      <alignment horizontal="center" vertical="center" wrapText="1"/>
    </xf>
    <xf numFmtId="9" fontId="25" fillId="20" borderId="18" xfId="2" applyFont="1" applyFill="1" applyBorder="1" applyAlignment="1">
      <alignment horizontal="center" vertical="center" wrapText="1"/>
    </xf>
    <xf numFmtId="0" fontId="60" fillId="36" borderId="18" xfId="1539" applyFont="1" applyFill="1" applyBorder="1" applyAlignment="1">
      <alignment horizontal="center" vertical="center"/>
    </xf>
    <xf numFmtId="0" fontId="4" fillId="41" borderId="38" xfId="1539" applyFont="1" applyFill="1" applyBorder="1" applyAlignment="1">
      <alignment horizontal="center"/>
    </xf>
    <xf numFmtId="0" fontId="25" fillId="40" borderId="18" xfId="1539" applyFont="1" applyFill="1" applyBorder="1" applyAlignment="1">
      <alignment horizontal="center" vertical="center" wrapText="1"/>
    </xf>
    <xf numFmtId="0" fontId="25" fillId="40" borderId="21" xfId="1539" applyFont="1" applyFill="1" applyBorder="1" applyAlignment="1">
      <alignment horizontal="center" vertical="center" wrapText="1"/>
    </xf>
    <xf numFmtId="0" fontId="52" fillId="0" borderId="36" xfId="1539" applyFont="1" applyBorder="1" applyAlignment="1">
      <alignment horizontal="center" vertical="center" wrapText="1"/>
    </xf>
    <xf numFmtId="0" fontId="42" fillId="0" borderId="36" xfId="1539" applyFont="1" applyBorder="1" applyAlignment="1" applyProtection="1">
      <alignment horizontal="center"/>
      <protection locked="0"/>
    </xf>
    <xf numFmtId="0" fontId="43" fillId="0" borderId="36" xfId="1539" applyFont="1" applyBorder="1" applyAlignment="1" applyProtection="1">
      <alignment horizontal="center" vertical="center" wrapText="1"/>
      <protection locked="0"/>
    </xf>
    <xf numFmtId="0" fontId="25" fillId="35" borderId="36" xfId="1539" applyFont="1" applyFill="1" applyBorder="1" applyAlignment="1">
      <alignment horizontal="center"/>
    </xf>
    <xf numFmtId="9" fontId="69" fillId="0" borderId="42" xfId="2" applyFont="1" applyBorder="1" applyAlignment="1" applyProtection="1">
      <alignment horizontal="center" vertical="center" wrapText="1"/>
      <protection hidden="1"/>
    </xf>
    <xf numFmtId="0" fontId="70" fillId="0" borderId="18" xfId="1120" applyFont="1" applyBorder="1" applyAlignment="1" applyProtection="1">
      <alignment horizontal="center" vertical="center" wrapText="1"/>
      <protection hidden="1"/>
    </xf>
    <xf numFmtId="0" fontId="70" fillId="0" borderId="30" xfId="1120" applyFont="1" applyBorder="1" applyAlignment="1" applyProtection="1">
      <alignment horizontal="center" vertical="center" wrapText="1"/>
      <protection hidden="1"/>
    </xf>
    <xf numFmtId="0" fontId="70" fillId="0" borderId="18" xfId="1120" applyFont="1" applyFill="1" applyBorder="1" applyAlignment="1" applyProtection="1">
      <alignment horizontal="center" vertical="center"/>
      <protection hidden="1"/>
    </xf>
    <xf numFmtId="0" fontId="70" fillId="0" borderId="30" xfId="1120" applyFont="1" applyFill="1" applyBorder="1" applyAlignment="1" applyProtection="1">
      <alignment horizontal="center" vertical="center"/>
      <protection hidden="1"/>
    </xf>
    <xf numFmtId="0" fontId="68" fillId="0" borderId="33" xfId="1120" applyFont="1" applyBorder="1" applyAlignment="1" applyProtection="1">
      <alignment horizontal="center" vertical="center" wrapText="1"/>
      <protection hidden="1"/>
    </xf>
    <xf numFmtId="0" fontId="68" fillId="0" borderId="34" xfId="1120" applyFont="1" applyBorder="1" applyAlignment="1" applyProtection="1">
      <alignment horizontal="center" vertical="center" wrapText="1"/>
      <protection hidden="1"/>
    </xf>
    <xf numFmtId="0" fontId="19" fillId="0" borderId="18" xfId="1120" applyFont="1" applyBorder="1" applyAlignment="1" applyProtection="1">
      <alignment horizontal="justify" vertical="center" wrapText="1"/>
      <protection hidden="1"/>
    </xf>
    <xf numFmtId="0" fontId="19" fillId="0" borderId="30" xfId="1120" applyFont="1" applyBorder="1" applyAlignment="1" applyProtection="1">
      <alignment horizontal="justify" vertical="center" wrapText="1"/>
      <protection hidden="1"/>
    </xf>
    <xf numFmtId="0" fontId="52" fillId="42" borderId="31" xfId="1120" applyFont="1" applyFill="1" applyBorder="1" applyAlignment="1" applyProtection="1">
      <alignment horizontal="center" vertical="center"/>
      <protection hidden="1"/>
    </xf>
    <xf numFmtId="0" fontId="52" fillId="42" borderId="18" xfId="1120" applyFont="1" applyFill="1" applyBorder="1" applyAlignment="1" applyProtection="1">
      <alignment horizontal="center" vertical="center"/>
      <protection hidden="1"/>
    </xf>
    <xf numFmtId="0" fontId="52" fillId="42" borderId="30" xfId="1120" applyFont="1" applyFill="1" applyBorder="1" applyAlignment="1" applyProtection="1">
      <alignment horizontal="center" vertical="center"/>
      <protection hidden="1"/>
    </xf>
    <xf numFmtId="0" fontId="37" fillId="42" borderId="31" xfId="1120" applyFont="1" applyFill="1" applyBorder="1" applyAlignment="1" applyProtection="1">
      <alignment horizontal="left" vertical="center" wrapText="1"/>
      <protection hidden="1"/>
    </xf>
    <xf numFmtId="0" fontId="37" fillId="42" borderId="18" xfId="1120" applyFont="1" applyFill="1" applyBorder="1" applyAlignment="1" applyProtection="1">
      <alignment horizontal="center" vertical="center" wrapText="1"/>
      <protection hidden="1"/>
    </xf>
    <xf numFmtId="0" fontId="37" fillId="42" borderId="30" xfId="1120" applyFont="1" applyFill="1" applyBorder="1" applyAlignment="1" applyProtection="1">
      <alignment horizontal="center" vertical="center" wrapText="1"/>
      <protection hidden="1"/>
    </xf>
    <xf numFmtId="0" fontId="19" fillId="0" borderId="18" xfId="1120" applyFont="1" applyBorder="1" applyAlignment="1" applyProtection="1">
      <alignment horizontal="center" vertical="center" wrapText="1"/>
      <protection hidden="1"/>
    </xf>
    <xf numFmtId="0" fontId="19" fillId="0" borderId="30" xfId="1120" applyFont="1" applyBorder="1" applyAlignment="1" applyProtection="1">
      <alignment horizontal="center" vertical="center" wrapText="1"/>
      <protection hidden="1"/>
    </xf>
    <xf numFmtId="0" fontId="67" fillId="35" borderId="18" xfId="1" applyNumberFormat="1" applyFont="1" applyFill="1" applyBorder="1" applyAlignment="1" applyProtection="1">
      <alignment horizontal="center" vertical="center" wrapText="1"/>
      <protection hidden="1"/>
    </xf>
    <xf numFmtId="179" fontId="19" fillId="0" borderId="18" xfId="1" applyNumberFormat="1" applyFont="1" applyBorder="1" applyAlignment="1" applyProtection="1">
      <alignment horizontal="center" vertical="center" wrapText="1"/>
      <protection hidden="1"/>
    </xf>
    <xf numFmtId="0" fontId="19" fillId="35" borderId="30" xfId="1" applyNumberFormat="1" applyFont="1" applyFill="1" applyBorder="1" applyAlignment="1" applyProtection="1">
      <alignment horizontal="center" vertical="center" wrapText="1"/>
      <protection hidden="1"/>
    </xf>
    <xf numFmtId="0" fontId="72" fillId="0" borderId="18" xfId="1120" applyFont="1" applyBorder="1" applyAlignment="1" applyProtection="1">
      <alignment horizontal="justify" vertical="center" wrapText="1"/>
      <protection hidden="1"/>
    </xf>
    <xf numFmtId="0" fontId="72" fillId="0" borderId="30" xfId="1120" applyFont="1" applyBorder="1" applyAlignment="1" applyProtection="1">
      <alignment horizontal="justify" vertical="center" wrapText="1"/>
      <protection hidden="1"/>
    </xf>
    <xf numFmtId="0" fontId="52" fillId="0" borderId="31" xfId="1120" applyFont="1" applyBorder="1" applyAlignment="1" applyProtection="1">
      <alignment horizontal="center" vertical="center"/>
      <protection hidden="1"/>
    </xf>
    <xf numFmtId="0" fontId="52" fillId="0" borderId="18" xfId="1120" applyFont="1" applyBorder="1" applyAlignment="1" applyProtection="1">
      <alignment horizontal="center" vertical="center"/>
      <protection hidden="1"/>
    </xf>
    <xf numFmtId="0" fontId="52" fillId="0" borderId="30" xfId="1120" applyFont="1" applyBorder="1" applyAlignment="1" applyProtection="1">
      <alignment horizontal="center" vertical="center"/>
      <protection hidden="1"/>
    </xf>
    <xf numFmtId="176" fontId="19" fillId="0" borderId="18" xfId="1120" applyNumberFormat="1" applyFont="1" applyBorder="1" applyAlignment="1" applyProtection="1">
      <alignment horizontal="center" vertical="center" wrapText="1"/>
      <protection hidden="1"/>
    </xf>
    <xf numFmtId="3" fontId="19" fillId="35" borderId="30" xfId="1244" applyNumberFormat="1" applyFont="1" applyFill="1" applyBorder="1" applyAlignment="1" applyProtection="1">
      <alignment horizontal="center" vertical="center" wrapText="1"/>
      <protection hidden="1"/>
    </xf>
    <xf numFmtId="0" fontId="19" fillId="35" borderId="20" xfId="1120" applyFont="1" applyFill="1" applyBorder="1" applyAlignment="1" applyProtection="1">
      <alignment horizontal="center" vertical="center"/>
      <protection hidden="1"/>
    </xf>
    <xf numFmtId="0" fontId="52" fillId="42" borderId="27" xfId="1120" applyFont="1" applyFill="1" applyBorder="1" applyAlignment="1" applyProtection="1">
      <alignment horizontal="center" vertical="center"/>
      <protection hidden="1"/>
    </xf>
    <xf numFmtId="0" fontId="19" fillId="0" borderId="18" xfId="1120" applyFont="1" applyBorder="1" applyAlignment="1" applyProtection="1">
      <alignment horizontal="center" vertical="center"/>
      <protection hidden="1"/>
    </xf>
    <xf numFmtId="0" fontId="19" fillId="35" borderId="30" xfId="1120" applyFont="1" applyFill="1" applyBorder="1" applyAlignment="1" applyProtection="1">
      <alignment horizontal="center" vertical="center"/>
      <protection hidden="1"/>
    </xf>
    <xf numFmtId="0" fontId="19" fillId="0" borderId="30" xfId="1120" applyFont="1" applyBorder="1" applyAlignment="1" applyProtection="1">
      <alignment horizontal="justify" vertical="top" wrapText="1"/>
      <protection hidden="1"/>
    </xf>
    <xf numFmtId="0" fontId="19" fillId="35" borderId="18" xfId="1120" applyFont="1" applyFill="1" applyBorder="1" applyAlignment="1" applyProtection="1">
      <alignment horizontal="left" vertical="center" wrapText="1"/>
      <protection hidden="1"/>
    </xf>
    <xf numFmtId="0" fontId="19" fillId="35" borderId="30" xfId="1120" applyFont="1" applyFill="1" applyBorder="1" applyAlignment="1" applyProtection="1">
      <alignment horizontal="left" vertical="center" wrapText="1"/>
      <protection hidden="1"/>
    </xf>
    <xf numFmtId="0" fontId="19" fillId="35" borderId="18" xfId="1120" applyFont="1" applyFill="1" applyBorder="1" applyAlignment="1" applyProtection="1">
      <alignment horizontal="center" vertical="center" wrapText="1"/>
      <protection hidden="1"/>
    </xf>
    <xf numFmtId="0" fontId="19" fillId="35" borderId="30" xfId="1120" applyFont="1" applyFill="1" applyBorder="1" applyAlignment="1" applyProtection="1">
      <alignment horizontal="center" vertical="center" wrapText="1"/>
      <protection hidden="1"/>
    </xf>
    <xf numFmtId="0" fontId="19" fillId="0" borderId="30" xfId="1120" applyFont="1" applyBorder="1" applyAlignment="1" applyProtection="1">
      <alignment horizontal="center" vertical="center"/>
      <protection hidden="1"/>
    </xf>
    <xf numFmtId="0" fontId="37" fillId="42" borderId="18" xfId="1120" applyFont="1" applyFill="1" applyBorder="1" applyAlignment="1" applyProtection="1">
      <alignment horizontal="center" vertical="center"/>
      <protection hidden="1"/>
    </xf>
    <xf numFmtId="9" fontId="37" fillId="42" borderId="18" xfId="1244" applyFont="1" applyFill="1" applyBorder="1" applyAlignment="1" applyProtection="1">
      <alignment horizontal="center" vertical="center"/>
      <protection hidden="1"/>
    </xf>
    <xf numFmtId="9" fontId="37" fillId="42" borderId="30" xfId="1244" applyFont="1" applyFill="1" applyBorder="1" applyAlignment="1" applyProtection="1">
      <alignment horizontal="center" vertical="center"/>
      <protection hidden="1"/>
    </xf>
    <xf numFmtId="0" fontId="19" fillId="35" borderId="18" xfId="1120" applyFont="1" applyFill="1" applyBorder="1" applyAlignment="1" applyProtection="1">
      <alignment horizontal="center" vertical="center"/>
      <protection hidden="1"/>
    </xf>
    <xf numFmtId="49" fontId="19" fillId="0" borderId="18" xfId="1120" applyNumberFormat="1" applyFont="1" applyBorder="1" applyAlignment="1" applyProtection="1">
      <alignment horizontal="center" vertical="center"/>
      <protection hidden="1"/>
    </xf>
    <xf numFmtId="1" fontId="19" fillId="0" borderId="18" xfId="1022" applyNumberFormat="1" applyFont="1" applyBorder="1" applyAlignment="1" applyProtection="1">
      <alignment horizontal="center" vertical="center" wrapText="1"/>
      <protection hidden="1"/>
    </xf>
    <xf numFmtId="1" fontId="19" fillId="0" borderId="30" xfId="1022" applyNumberFormat="1" applyFont="1" applyBorder="1" applyAlignment="1" applyProtection="1">
      <alignment horizontal="center" vertical="center" wrapText="1"/>
      <protection hidden="1"/>
    </xf>
    <xf numFmtId="9" fontId="19" fillId="0" borderId="18" xfId="1244" applyFont="1" applyBorder="1" applyAlignment="1" applyProtection="1">
      <alignment horizontal="center" vertical="center"/>
      <protection hidden="1"/>
    </xf>
    <xf numFmtId="0" fontId="19" fillId="0" borderId="18" xfId="1244" applyNumberFormat="1" applyFont="1" applyBorder="1" applyAlignment="1" applyProtection="1">
      <alignment horizontal="center" vertical="center" wrapText="1"/>
      <protection hidden="1"/>
    </xf>
    <xf numFmtId="0" fontId="19" fillId="0" borderId="30" xfId="1244" applyNumberFormat="1" applyFont="1" applyBorder="1" applyAlignment="1" applyProtection="1">
      <alignment horizontal="center" vertical="center" wrapText="1"/>
      <protection hidden="1"/>
    </xf>
    <xf numFmtId="0" fontId="39" fillId="35" borderId="31" xfId="1120" applyFont="1" applyFill="1" applyBorder="1" applyAlignment="1" applyProtection="1">
      <alignment horizontal="center" vertical="center"/>
      <protection hidden="1"/>
    </xf>
    <xf numFmtId="0" fontId="39" fillId="35" borderId="18" xfId="1120" applyFont="1" applyFill="1" applyBorder="1" applyAlignment="1" applyProtection="1">
      <alignment horizontal="center" vertical="center"/>
      <protection hidden="1"/>
    </xf>
    <xf numFmtId="0" fontId="39" fillId="35" borderId="30" xfId="1120" applyFont="1" applyFill="1" applyBorder="1" applyAlignment="1" applyProtection="1">
      <alignment horizontal="center" vertical="center"/>
      <protection hidden="1"/>
    </xf>
    <xf numFmtId="0" fontId="45" fillId="42" borderId="31" xfId="1120" applyFont="1" applyFill="1" applyBorder="1" applyAlignment="1" applyProtection="1">
      <alignment horizontal="center" vertical="center"/>
      <protection hidden="1"/>
    </xf>
    <xf numFmtId="0" fontId="45" fillId="42" borderId="18" xfId="1120" applyFont="1" applyFill="1" applyBorder="1" applyAlignment="1" applyProtection="1">
      <alignment horizontal="center" vertical="center"/>
      <protection hidden="1"/>
    </xf>
    <xf numFmtId="0" fontId="45" fillId="42" borderId="30" xfId="1120" applyFont="1" applyFill="1" applyBorder="1" applyAlignment="1" applyProtection="1">
      <alignment horizontal="center" vertical="center"/>
      <protection hidden="1"/>
    </xf>
    <xf numFmtId="0" fontId="61" fillId="0" borderId="22" xfId="1539" applyFont="1" applyBorder="1" applyAlignment="1" applyProtection="1">
      <alignment horizontal="center" wrapText="1"/>
      <protection hidden="1"/>
    </xf>
    <xf numFmtId="0" fontId="61" fillId="0" borderId="31" xfId="1539" applyFont="1" applyBorder="1" applyAlignment="1" applyProtection="1">
      <alignment horizontal="center" wrapText="1"/>
      <protection hidden="1"/>
    </xf>
    <xf numFmtId="0" fontId="45" fillId="0" borderId="23" xfId="1539" applyFont="1" applyBorder="1" applyAlignment="1" applyProtection="1">
      <alignment horizontal="center" vertical="center" wrapText="1"/>
      <protection hidden="1"/>
    </xf>
    <xf numFmtId="0" fontId="43" fillId="0" borderId="24" xfId="1539" applyFont="1" applyBorder="1" applyAlignment="1" applyProtection="1">
      <alignment horizontal="center" vertical="center" wrapText="1"/>
      <protection hidden="1"/>
    </xf>
    <xf numFmtId="0" fontId="43" fillId="0" borderId="30" xfId="1539" applyFont="1" applyBorder="1" applyAlignment="1" applyProtection="1">
      <alignment horizontal="center" vertical="center" wrapText="1"/>
      <protection hidden="1"/>
    </xf>
    <xf numFmtId="0" fontId="45" fillId="0" borderId="18" xfId="1539" applyFont="1" applyBorder="1" applyAlignment="1" applyProtection="1">
      <alignment horizontal="center" vertical="center" wrapText="1"/>
      <protection hidden="1"/>
    </xf>
    <xf numFmtId="0" fontId="19" fillId="0" borderId="33" xfId="1120" applyFont="1" applyBorder="1" applyAlignment="1" applyProtection="1">
      <alignment horizontal="center" vertical="center" wrapText="1"/>
      <protection hidden="1"/>
    </xf>
    <xf numFmtId="0" fontId="19" fillId="0" borderId="34" xfId="1120" applyFont="1" applyBorder="1" applyAlignment="1" applyProtection="1">
      <alignment horizontal="center" vertical="center" wrapText="1"/>
      <protection hidden="1"/>
    </xf>
    <xf numFmtId="0" fontId="44" fillId="0" borderId="18" xfId="1120" applyFont="1" applyBorder="1" applyAlignment="1" applyProtection="1">
      <alignment horizontal="justify" vertical="center" wrapText="1"/>
      <protection hidden="1"/>
    </xf>
    <xf numFmtId="0" fontId="44" fillId="0" borderId="30" xfId="1120" applyFont="1" applyBorder="1" applyAlignment="1" applyProtection="1">
      <alignment horizontal="justify" vertical="center" wrapText="1"/>
      <protection hidden="1"/>
    </xf>
    <xf numFmtId="0" fontId="67" fillId="0" borderId="18" xfId="1" applyNumberFormat="1" applyFont="1" applyBorder="1" applyAlignment="1" applyProtection="1">
      <alignment horizontal="center" vertical="center" wrapText="1"/>
      <protection hidden="1"/>
    </xf>
    <xf numFmtId="178" fontId="19" fillId="35" borderId="18" xfId="1" applyNumberFormat="1" applyFont="1" applyFill="1" applyBorder="1" applyAlignment="1" applyProtection="1">
      <alignment horizontal="center" vertical="center" wrapText="1"/>
      <protection hidden="1"/>
    </xf>
    <xf numFmtId="2" fontId="19" fillId="35" borderId="30" xfId="1" applyNumberFormat="1" applyFont="1" applyFill="1" applyBorder="1" applyAlignment="1" applyProtection="1">
      <alignment horizontal="center" vertical="center" wrapText="1"/>
      <protection hidden="1"/>
    </xf>
    <xf numFmtId="3" fontId="19" fillId="0" borderId="30" xfId="1244" applyNumberFormat="1" applyFont="1" applyBorder="1" applyAlignment="1" applyProtection="1">
      <alignment horizontal="center" vertical="center" wrapText="1"/>
      <protection hidden="1"/>
    </xf>
    <xf numFmtId="0" fontId="71" fillId="0" borderId="18" xfId="1120" applyFont="1" applyBorder="1" applyAlignment="1" applyProtection="1">
      <alignment horizontal="justify" vertical="center" wrapText="1"/>
      <protection hidden="1"/>
    </xf>
    <xf numFmtId="0" fontId="19" fillId="35" borderId="18" xfId="1120" applyFont="1" applyFill="1" applyBorder="1" applyAlignment="1" applyProtection="1">
      <alignment horizontal="justify" vertical="center" wrapText="1"/>
      <protection hidden="1"/>
    </xf>
    <xf numFmtId="0" fontId="61" fillId="0" borderId="22" xfId="1539" applyFont="1" applyBorder="1" applyAlignment="1" applyProtection="1">
      <alignment horizontal="center" vertical="center" wrapText="1"/>
      <protection hidden="1"/>
    </xf>
    <xf numFmtId="0" fontId="61" fillId="0" borderId="31" xfId="1539" applyFont="1" applyBorder="1" applyAlignment="1" applyProtection="1">
      <alignment horizontal="center" vertical="center" wrapText="1"/>
      <protection hidden="1"/>
    </xf>
    <xf numFmtId="1" fontId="67" fillId="35" borderId="18" xfId="1" applyNumberFormat="1" applyFont="1" applyFill="1" applyBorder="1" applyAlignment="1" applyProtection="1">
      <alignment horizontal="center" vertical="center" wrapText="1"/>
      <protection hidden="1"/>
    </xf>
    <xf numFmtId="2" fontId="44" fillId="35" borderId="30" xfId="1" applyNumberFormat="1" applyFont="1" applyFill="1" applyBorder="1" applyAlignment="1" applyProtection="1">
      <alignment horizontal="center" vertical="center" wrapText="1"/>
      <protection hidden="1"/>
    </xf>
    <xf numFmtId="0" fontId="19" fillId="0" borderId="18" xfId="1120" applyFont="1" applyBorder="1" applyAlignment="1" applyProtection="1">
      <alignment horizontal="justify" vertical="top" wrapText="1"/>
      <protection hidden="1"/>
    </xf>
    <xf numFmtId="1" fontId="19" fillId="35" borderId="18" xfId="1" applyNumberFormat="1" applyFont="1" applyFill="1" applyBorder="1" applyAlignment="1" applyProtection="1">
      <alignment horizontal="center" vertical="center" wrapText="1"/>
      <protection hidden="1"/>
    </xf>
    <xf numFmtId="0" fontId="44" fillId="35" borderId="18" xfId="1539" applyFont="1" applyFill="1" applyBorder="1" applyAlignment="1">
      <alignment horizontal="justify" vertical="center" wrapText="1"/>
    </xf>
    <xf numFmtId="0" fontId="42" fillId="35" borderId="30" xfId="1539" applyFont="1" applyFill="1" applyBorder="1" applyAlignment="1">
      <alignment horizontal="justify" vertical="center" wrapText="1"/>
    </xf>
    <xf numFmtId="1" fontId="19" fillId="35" borderId="30" xfId="2" applyNumberFormat="1" applyFont="1" applyFill="1" applyBorder="1" applyAlignment="1">
      <alignment horizontal="center" vertical="center" wrapText="1"/>
    </xf>
    <xf numFmtId="0" fontId="19" fillId="0" borderId="18" xfId="1120" applyFont="1" applyBorder="1" applyAlignment="1">
      <alignment horizontal="justify" vertical="center" wrapText="1"/>
    </xf>
    <xf numFmtId="0" fontId="19" fillId="0" borderId="30" xfId="1120" applyFont="1" applyBorder="1" applyAlignment="1">
      <alignment horizontal="center" vertical="center" wrapText="1"/>
    </xf>
    <xf numFmtId="0" fontId="19" fillId="0" borderId="18" xfId="1120" applyFont="1" applyBorder="1" applyAlignment="1">
      <alignment horizontal="center" vertical="center" wrapText="1"/>
    </xf>
    <xf numFmtId="0" fontId="4" fillId="41" borderId="38" xfId="1539" applyFont="1" applyFill="1" applyBorder="1" applyAlignment="1">
      <alignment horizontal="center" vertical="center"/>
    </xf>
    <xf numFmtId="0" fontId="0" fillId="44" borderId="18" xfId="1539" applyFont="1" applyFill="1" applyBorder="1" applyAlignment="1">
      <alignment horizontal="center" vertical="center" wrapText="1"/>
    </xf>
    <xf numFmtId="0" fontId="25" fillId="44" borderId="18" xfId="1539" applyFont="1" applyFill="1" applyBorder="1" applyAlignment="1">
      <alignment horizontal="center" vertical="center" wrapText="1"/>
    </xf>
    <xf numFmtId="9" fontId="25" fillId="44" borderId="18" xfId="2" applyFont="1" applyFill="1" applyBorder="1" applyAlignment="1">
      <alignment horizontal="center" vertical="center" wrapText="1"/>
    </xf>
    <xf numFmtId="2" fontId="19" fillId="35" borderId="18" xfId="1" applyNumberFormat="1" applyFont="1" applyFill="1" applyBorder="1" applyAlignment="1" applyProtection="1">
      <alignment horizontal="center" vertical="center" wrapText="1"/>
      <protection hidden="1"/>
    </xf>
    <xf numFmtId="1" fontId="19" fillId="35" borderId="30" xfId="1" applyNumberFormat="1" applyFont="1" applyFill="1" applyBorder="1" applyAlignment="1" applyProtection="1">
      <alignment horizontal="center" vertical="center" wrapText="1"/>
      <protection hidden="1"/>
    </xf>
    <xf numFmtId="0" fontId="19" fillId="35" borderId="30" xfId="1120" applyFont="1" applyFill="1" applyBorder="1" applyAlignment="1" applyProtection="1">
      <alignment horizontal="justify" vertical="center" wrapText="1"/>
      <protection hidden="1"/>
    </xf>
    <xf numFmtId="0" fontId="37" fillId="42" borderId="18" xfId="1120" applyFont="1" applyFill="1" applyBorder="1" applyAlignment="1" applyProtection="1">
      <alignment horizontal="left" vertical="center" wrapText="1"/>
      <protection hidden="1"/>
    </xf>
  </cellXfs>
  <cellStyles count="1759">
    <cellStyle name="20% - Énfasis1 10" xfId="3"/>
    <cellStyle name="20% - Énfasis1 11" xfId="4"/>
    <cellStyle name="20% - Énfasis1 12" xfId="5"/>
    <cellStyle name="20% - Énfasis1 13" xfId="6"/>
    <cellStyle name="20% - Énfasis1 14" xfId="7"/>
    <cellStyle name="20% - Énfasis1 15" xfId="8"/>
    <cellStyle name="20% - Énfasis1 16" xfId="9"/>
    <cellStyle name="20% - Énfasis1 17" xfId="10"/>
    <cellStyle name="20% - Énfasis1 18" xfId="11"/>
    <cellStyle name="20% - Énfasis1 19" xfId="12"/>
    <cellStyle name="20% - Énfasis1 2" xfId="13"/>
    <cellStyle name="20% - Énfasis1 20" xfId="14"/>
    <cellStyle name="20% - Énfasis1 3" xfId="15"/>
    <cellStyle name="20% - Énfasis1 4" xfId="16"/>
    <cellStyle name="20% - Énfasis1 5" xfId="17"/>
    <cellStyle name="20% - Énfasis1 6" xfId="18"/>
    <cellStyle name="20% - Énfasis1 7" xfId="19"/>
    <cellStyle name="20% - Énfasis1 8" xfId="20"/>
    <cellStyle name="20% - Énfasis1 9" xfId="21"/>
    <cellStyle name="20% - Énfasis1 9 10" xfId="22"/>
    <cellStyle name="20% - Énfasis1 9 11" xfId="23"/>
    <cellStyle name="20% - Énfasis1 9 12" xfId="24"/>
    <cellStyle name="20% - Énfasis1 9 13" xfId="25"/>
    <cellStyle name="20% - Énfasis1 9 14" xfId="26"/>
    <cellStyle name="20% - Énfasis1 9 15" xfId="27"/>
    <cellStyle name="20% - Énfasis1 9 16" xfId="28"/>
    <cellStyle name="20% - Énfasis1 9 17" xfId="29"/>
    <cellStyle name="20% - Énfasis1 9 18" xfId="30"/>
    <cellStyle name="20% - Énfasis1 9 19" xfId="31"/>
    <cellStyle name="20% - Énfasis1 9 2" xfId="32"/>
    <cellStyle name="20% - Énfasis1 9 20" xfId="33"/>
    <cellStyle name="20% - Énfasis1 9 21" xfId="34"/>
    <cellStyle name="20% - Énfasis1 9 22" xfId="35"/>
    <cellStyle name="20% - Énfasis1 9 3" xfId="36"/>
    <cellStyle name="20% - Énfasis1 9 4" xfId="37"/>
    <cellStyle name="20% - Énfasis1 9 5" xfId="38"/>
    <cellStyle name="20% - Énfasis1 9 6" xfId="39"/>
    <cellStyle name="20% - Énfasis1 9 7" xfId="40"/>
    <cellStyle name="20% - Énfasis1 9 8" xfId="41"/>
    <cellStyle name="20% - Énfasis1 9 9" xfId="42"/>
    <cellStyle name="20% - Énfasis2 10" xfId="43"/>
    <cellStyle name="20% - Énfasis2 11" xfId="44"/>
    <cellStyle name="20% - Énfasis2 12" xfId="45"/>
    <cellStyle name="20% - Énfasis2 13" xfId="46"/>
    <cellStyle name="20% - Énfasis2 14" xfId="47"/>
    <cellStyle name="20% - Énfasis2 15" xfId="48"/>
    <cellStyle name="20% - Énfasis2 16" xfId="49"/>
    <cellStyle name="20% - Énfasis2 17" xfId="50"/>
    <cellStyle name="20% - Énfasis2 18" xfId="51"/>
    <cellStyle name="20% - Énfasis2 19" xfId="52"/>
    <cellStyle name="20% - Énfasis2 2" xfId="53"/>
    <cellStyle name="20% - Énfasis2 20" xfId="54"/>
    <cellStyle name="20% - Énfasis2 3" xfId="55"/>
    <cellStyle name="20% - Énfasis2 4" xfId="56"/>
    <cellStyle name="20% - Énfasis2 5" xfId="57"/>
    <cellStyle name="20% - Énfasis2 6" xfId="58"/>
    <cellStyle name="20% - Énfasis2 7" xfId="59"/>
    <cellStyle name="20% - Énfasis2 8" xfId="60"/>
    <cellStyle name="20% - Énfasis2 9" xfId="61"/>
    <cellStyle name="20% - Énfasis2 9 10" xfId="62"/>
    <cellStyle name="20% - Énfasis2 9 11" xfId="63"/>
    <cellStyle name="20% - Énfasis2 9 12" xfId="64"/>
    <cellStyle name="20% - Énfasis2 9 13" xfId="65"/>
    <cellStyle name="20% - Énfasis2 9 14" xfId="66"/>
    <cellStyle name="20% - Énfasis2 9 15" xfId="67"/>
    <cellStyle name="20% - Énfasis2 9 16" xfId="68"/>
    <cellStyle name="20% - Énfasis2 9 17" xfId="69"/>
    <cellStyle name="20% - Énfasis2 9 18" xfId="70"/>
    <cellStyle name="20% - Énfasis2 9 19" xfId="71"/>
    <cellStyle name="20% - Énfasis2 9 2" xfId="72"/>
    <cellStyle name="20% - Énfasis2 9 20" xfId="73"/>
    <cellStyle name="20% - Énfasis2 9 21" xfId="74"/>
    <cellStyle name="20% - Énfasis2 9 22" xfId="75"/>
    <cellStyle name="20% - Énfasis2 9 3" xfId="76"/>
    <cellStyle name="20% - Énfasis2 9 4" xfId="77"/>
    <cellStyle name="20% - Énfasis2 9 5" xfId="78"/>
    <cellStyle name="20% - Énfasis2 9 6" xfId="79"/>
    <cellStyle name="20% - Énfasis2 9 7" xfId="80"/>
    <cellStyle name="20% - Énfasis2 9 8" xfId="81"/>
    <cellStyle name="20% - Énfasis2 9 9" xfId="82"/>
    <cellStyle name="20% - Énfasis3 10" xfId="83"/>
    <cellStyle name="20% - Énfasis3 11" xfId="84"/>
    <cellStyle name="20% - Énfasis3 12" xfId="85"/>
    <cellStyle name="20% - Énfasis3 13" xfId="86"/>
    <cellStyle name="20% - Énfasis3 14" xfId="87"/>
    <cellStyle name="20% - Énfasis3 15" xfId="88"/>
    <cellStyle name="20% - Énfasis3 16" xfId="89"/>
    <cellStyle name="20% - Énfasis3 17" xfId="90"/>
    <cellStyle name="20% - Énfasis3 18" xfId="91"/>
    <cellStyle name="20% - Énfasis3 19" xfId="92"/>
    <cellStyle name="20% - Énfasis3 2" xfId="93"/>
    <cellStyle name="20% - Énfasis3 20" xfId="94"/>
    <cellStyle name="20% - Énfasis3 3" xfId="95"/>
    <cellStyle name="20% - Énfasis3 4" xfId="96"/>
    <cellStyle name="20% - Énfasis3 5" xfId="97"/>
    <cellStyle name="20% - Énfasis3 6" xfId="98"/>
    <cellStyle name="20% - Énfasis3 7" xfId="99"/>
    <cellStyle name="20% - Énfasis3 8" xfId="100"/>
    <cellStyle name="20% - Énfasis3 9" xfId="101"/>
    <cellStyle name="20% - Énfasis3 9 10" xfId="102"/>
    <cellStyle name="20% - Énfasis3 9 11" xfId="103"/>
    <cellStyle name="20% - Énfasis3 9 12" xfId="104"/>
    <cellStyle name="20% - Énfasis3 9 13" xfId="105"/>
    <cellStyle name="20% - Énfasis3 9 14" xfId="106"/>
    <cellStyle name="20% - Énfasis3 9 15" xfId="107"/>
    <cellStyle name="20% - Énfasis3 9 16" xfId="108"/>
    <cellStyle name="20% - Énfasis3 9 17" xfId="109"/>
    <cellStyle name="20% - Énfasis3 9 18" xfId="110"/>
    <cellStyle name="20% - Énfasis3 9 19" xfId="111"/>
    <cellStyle name="20% - Énfasis3 9 2" xfId="112"/>
    <cellStyle name="20% - Énfasis3 9 20" xfId="113"/>
    <cellStyle name="20% - Énfasis3 9 21" xfId="114"/>
    <cellStyle name="20% - Énfasis3 9 22" xfId="115"/>
    <cellStyle name="20% - Énfasis3 9 3" xfId="116"/>
    <cellStyle name="20% - Énfasis3 9 4" xfId="117"/>
    <cellStyle name="20% - Énfasis3 9 5" xfId="118"/>
    <cellStyle name="20% - Énfasis3 9 6" xfId="119"/>
    <cellStyle name="20% - Énfasis3 9 7" xfId="120"/>
    <cellStyle name="20% - Énfasis3 9 8" xfId="121"/>
    <cellStyle name="20% - Énfasis3 9 9" xfId="122"/>
    <cellStyle name="20% - Énfasis4 10" xfId="123"/>
    <cellStyle name="20% - Énfasis4 11" xfId="124"/>
    <cellStyle name="20% - Énfasis4 12" xfId="125"/>
    <cellStyle name="20% - Énfasis4 13" xfId="126"/>
    <cellStyle name="20% - Énfasis4 14" xfId="127"/>
    <cellStyle name="20% - Énfasis4 15" xfId="128"/>
    <cellStyle name="20% - Énfasis4 16" xfId="129"/>
    <cellStyle name="20% - Énfasis4 17" xfId="130"/>
    <cellStyle name="20% - Énfasis4 18" xfId="131"/>
    <cellStyle name="20% - Énfasis4 19" xfId="132"/>
    <cellStyle name="20% - Énfasis4 2" xfId="133"/>
    <cellStyle name="20% - Énfasis4 20" xfId="134"/>
    <cellStyle name="20% - Énfasis4 3" xfId="135"/>
    <cellStyle name="20% - Énfasis4 4" xfId="136"/>
    <cellStyle name="20% - Énfasis4 5" xfId="137"/>
    <cellStyle name="20% - Énfasis4 6" xfId="138"/>
    <cellStyle name="20% - Énfasis4 7" xfId="139"/>
    <cellStyle name="20% - Énfasis4 8" xfId="140"/>
    <cellStyle name="20% - Énfasis4 9" xfId="141"/>
    <cellStyle name="20% - Énfasis4 9 10" xfId="142"/>
    <cellStyle name="20% - Énfasis4 9 11" xfId="143"/>
    <cellStyle name="20% - Énfasis4 9 12" xfId="144"/>
    <cellStyle name="20% - Énfasis4 9 13" xfId="145"/>
    <cellStyle name="20% - Énfasis4 9 14" xfId="146"/>
    <cellStyle name="20% - Énfasis4 9 15" xfId="147"/>
    <cellStyle name="20% - Énfasis4 9 16" xfId="148"/>
    <cellStyle name="20% - Énfasis4 9 17" xfId="149"/>
    <cellStyle name="20% - Énfasis4 9 18" xfId="150"/>
    <cellStyle name="20% - Énfasis4 9 19" xfId="151"/>
    <cellStyle name="20% - Énfasis4 9 2" xfId="152"/>
    <cellStyle name="20% - Énfasis4 9 20" xfId="153"/>
    <cellStyle name="20% - Énfasis4 9 21" xfId="154"/>
    <cellStyle name="20% - Énfasis4 9 22" xfId="155"/>
    <cellStyle name="20% - Énfasis4 9 3" xfId="156"/>
    <cellStyle name="20% - Énfasis4 9 4" xfId="157"/>
    <cellStyle name="20% - Énfasis4 9 5" xfId="158"/>
    <cellStyle name="20% - Énfasis4 9 6" xfId="159"/>
    <cellStyle name="20% - Énfasis4 9 7" xfId="160"/>
    <cellStyle name="20% - Énfasis4 9 8" xfId="161"/>
    <cellStyle name="20% - Énfasis4 9 9" xfId="162"/>
    <cellStyle name="20% - Énfasis5 10" xfId="163"/>
    <cellStyle name="20% - Énfasis5 11" xfId="164"/>
    <cellStyle name="20% - Énfasis5 12" xfId="165"/>
    <cellStyle name="20% - Énfasis5 13" xfId="166"/>
    <cellStyle name="20% - Énfasis5 14" xfId="167"/>
    <cellStyle name="20% - Énfasis5 15" xfId="168"/>
    <cellStyle name="20% - Énfasis5 16" xfId="169"/>
    <cellStyle name="20% - Énfasis5 17" xfId="170"/>
    <cellStyle name="20% - Énfasis5 18" xfId="171"/>
    <cellStyle name="20% - Énfasis5 2" xfId="172"/>
    <cellStyle name="20% - Énfasis5 3" xfId="173"/>
    <cellStyle name="20% - Énfasis5 4" xfId="174"/>
    <cellStyle name="20% - Énfasis5 5" xfId="175"/>
    <cellStyle name="20% - Énfasis5 6" xfId="176"/>
    <cellStyle name="20% - Énfasis5 7" xfId="177"/>
    <cellStyle name="20% - Énfasis5 8" xfId="178"/>
    <cellStyle name="20% - Énfasis5 9" xfId="179"/>
    <cellStyle name="20% - Énfasis5 9 10" xfId="180"/>
    <cellStyle name="20% - Énfasis5 9 11" xfId="181"/>
    <cellStyle name="20% - Énfasis5 9 12" xfId="182"/>
    <cellStyle name="20% - Énfasis5 9 13" xfId="183"/>
    <cellStyle name="20% - Énfasis5 9 14" xfId="184"/>
    <cellStyle name="20% - Énfasis5 9 15" xfId="185"/>
    <cellStyle name="20% - Énfasis5 9 16" xfId="186"/>
    <cellStyle name="20% - Énfasis5 9 17" xfId="187"/>
    <cellStyle name="20% - Énfasis5 9 18" xfId="188"/>
    <cellStyle name="20% - Énfasis5 9 19" xfId="189"/>
    <cellStyle name="20% - Énfasis5 9 2" xfId="190"/>
    <cellStyle name="20% - Énfasis5 9 20" xfId="191"/>
    <cellStyle name="20% - Énfasis5 9 21" xfId="192"/>
    <cellStyle name="20% - Énfasis5 9 22" xfId="193"/>
    <cellStyle name="20% - Énfasis5 9 3" xfId="194"/>
    <cellStyle name="20% - Énfasis5 9 4" xfId="195"/>
    <cellStyle name="20% - Énfasis5 9 5" xfId="196"/>
    <cellStyle name="20% - Énfasis5 9 6" xfId="197"/>
    <cellStyle name="20% - Énfasis5 9 7" xfId="198"/>
    <cellStyle name="20% - Énfasis5 9 8" xfId="199"/>
    <cellStyle name="20% - Énfasis5 9 9" xfId="200"/>
    <cellStyle name="20% - Énfasis6 10" xfId="201"/>
    <cellStyle name="20% - Énfasis6 11" xfId="202"/>
    <cellStyle name="20% - Énfasis6 12" xfId="203"/>
    <cellStyle name="20% - Énfasis6 13" xfId="204"/>
    <cellStyle name="20% - Énfasis6 14" xfId="205"/>
    <cellStyle name="20% - Énfasis6 15" xfId="206"/>
    <cellStyle name="20% - Énfasis6 16" xfId="207"/>
    <cellStyle name="20% - Énfasis6 17" xfId="208"/>
    <cellStyle name="20% - Énfasis6 18" xfId="209"/>
    <cellStyle name="20% - Énfasis6 2" xfId="210"/>
    <cellStyle name="20% - Énfasis6 3" xfId="211"/>
    <cellStyle name="20% - Énfasis6 4" xfId="212"/>
    <cellStyle name="20% - Énfasis6 5" xfId="213"/>
    <cellStyle name="20% - Énfasis6 6" xfId="214"/>
    <cellStyle name="20% - Énfasis6 7" xfId="215"/>
    <cellStyle name="20% - Énfasis6 8" xfId="216"/>
    <cellStyle name="20% - Énfasis6 9" xfId="217"/>
    <cellStyle name="20% - Énfasis6 9 10" xfId="218"/>
    <cellStyle name="20% - Énfasis6 9 11" xfId="219"/>
    <cellStyle name="20% - Énfasis6 9 12" xfId="220"/>
    <cellStyle name="20% - Énfasis6 9 13" xfId="221"/>
    <cellStyle name="20% - Énfasis6 9 14" xfId="222"/>
    <cellStyle name="20% - Énfasis6 9 15" xfId="223"/>
    <cellStyle name="20% - Énfasis6 9 16" xfId="224"/>
    <cellStyle name="20% - Énfasis6 9 17" xfId="225"/>
    <cellStyle name="20% - Énfasis6 9 18" xfId="226"/>
    <cellStyle name="20% - Énfasis6 9 19" xfId="227"/>
    <cellStyle name="20% - Énfasis6 9 2" xfId="228"/>
    <cellStyle name="20% - Énfasis6 9 20" xfId="229"/>
    <cellStyle name="20% - Énfasis6 9 21" xfId="230"/>
    <cellStyle name="20% - Énfasis6 9 22" xfId="231"/>
    <cellStyle name="20% - Énfasis6 9 3" xfId="232"/>
    <cellStyle name="20% - Énfasis6 9 4" xfId="233"/>
    <cellStyle name="20% - Énfasis6 9 5" xfId="234"/>
    <cellStyle name="20% - Énfasis6 9 6" xfId="235"/>
    <cellStyle name="20% - Énfasis6 9 7" xfId="236"/>
    <cellStyle name="20% - Énfasis6 9 8" xfId="237"/>
    <cellStyle name="20% - Énfasis6 9 9" xfId="238"/>
    <cellStyle name="40% - Énfasis1 10" xfId="239"/>
    <cellStyle name="40% - Énfasis1 11" xfId="240"/>
    <cellStyle name="40% - Énfasis1 12" xfId="241"/>
    <cellStyle name="40% - Énfasis1 13" xfId="242"/>
    <cellStyle name="40% - Énfasis1 14" xfId="243"/>
    <cellStyle name="40% - Énfasis1 15" xfId="244"/>
    <cellStyle name="40% - Énfasis1 16" xfId="245"/>
    <cellStyle name="40% - Énfasis1 17" xfId="246"/>
    <cellStyle name="40% - Énfasis1 18" xfId="247"/>
    <cellStyle name="40% - Énfasis1 2" xfId="248"/>
    <cellStyle name="40% - Énfasis1 3" xfId="249"/>
    <cellStyle name="40% - Énfasis1 4" xfId="250"/>
    <cellStyle name="40% - Énfasis1 5" xfId="251"/>
    <cellStyle name="40% - Énfasis1 6" xfId="252"/>
    <cellStyle name="40% - Énfasis1 7" xfId="253"/>
    <cellStyle name="40% - Énfasis1 8" xfId="254"/>
    <cellStyle name="40% - Énfasis1 9" xfId="255"/>
    <cellStyle name="40% - Énfasis1 9 10" xfId="256"/>
    <cellStyle name="40% - Énfasis1 9 11" xfId="257"/>
    <cellStyle name="40% - Énfasis1 9 12" xfId="258"/>
    <cellStyle name="40% - Énfasis1 9 13" xfId="259"/>
    <cellStyle name="40% - Énfasis1 9 14" xfId="260"/>
    <cellStyle name="40% - Énfasis1 9 15" xfId="261"/>
    <cellStyle name="40% - Énfasis1 9 16" xfId="262"/>
    <cellStyle name="40% - Énfasis1 9 17" xfId="263"/>
    <cellStyle name="40% - Énfasis1 9 18" xfId="264"/>
    <cellStyle name="40% - Énfasis1 9 19" xfId="265"/>
    <cellStyle name="40% - Énfasis1 9 2" xfId="266"/>
    <cellStyle name="40% - Énfasis1 9 20" xfId="267"/>
    <cellStyle name="40% - Énfasis1 9 21" xfId="268"/>
    <cellStyle name="40% - Énfasis1 9 22" xfId="269"/>
    <cellStyle name="40% - Énfasis1 9 3" xfId="270"/>
    <cellStyle name="40% - Énfasis1 9 4" xfId="271"/>
    <cellStyle name="40% - Énfasis1 9 5" xfId="272"/>
    <cellStyle name="40% - Énfasis1 9 6" xfId="273"/>
    <cellStyle name="40% - Énfasis1 9 7" xfId="274"/>
    <cellStyle name="40% - Énfasis1 9 8" xfId="275"/>
    <cellStyle name="40% - Énfasis1 9 9" xfId="276"/>
    <cellStyle name="40% - Énfasis2 10" xfId="277"/>
    <cellStyle name="40% - Énfasis2 11" xfId="278"/>
    <cellStyle name="40% - Énfasis2 12" xfId="279"/>
    <cellStyle name="40% - Énfasis2 13" xfId="280"/>
    <cellStyle name="40% - Énfasis2 14" xfId="281"/>
    <cellStyle name="40% - Énfasis2 15" xfId="282"/>
    <cellStyle name="40% - Énfasis2 16" xfId="283"/>
    <cellStyle name="40% - Énfasis2 17" xfId="284"/>
    <cellStyle name="40% - Énfasis2 18" xfId="285"/>
    <cellStyle name="40% - Énfasis2 2" xfId="286"/>
    <cellStyle name="40% - Énfasis2 3" xfId="287"/>
    <cellStyle name="40% - Énfasis2 4" xfId="288"/>
    <cellStyle name="40% - Énfasis2 5" xfId="289"/>
    <cellStyle name="40% - Énfasis2 6" xfId="290"/>
    <cellStyle name="40% - Énfasis2 7" xfId="291"/>
    <cellStyle name="40% - Énfasis2 8" xfId="292"/>
    <cellStyle name="40% - Énfasis2 9" xfId="293"/>
    <cellStyle name="40% - Énfasis2 9 10" xfId="294"/>
    <cellStyle name="40% - Énfasis2 9 11" xfId="295"/>
    <cellStyle name="40% - Énfasis2 9 12" xfId="296"/>
    <cellStyle name="40% - Énfasis2 9 13" xfId="297"/>
    <cellStyle name="40% - Énfasis2 9 14" xfId="298"/>
    <cellStyle name="40% - Énfasis2 9 15" xfId="299"/>
    <cellStyle name="40% - Énfasis2 9 16" xfId="300"/>
    <cellStyle name="40% - Énfasis2 9 17" xfId="301"/>
    <cellStyle name="40% - Énfasis2 9 18" xfId="302"/>
    <cellStyle name="40% - Énfasis2 9 19" xfId="303"/>
    <cellStyle name="40% - Énfasis2 9 2" xfId="304"/>
    <cellStyle name="40% - Énfasis2 9 20" xfId="305"/>
    <cellStyle name="40% - Énfasis2 9 21" xfId="306"/>
    <cellStyle name="40% - Énfasis2 9 22" xfId="307"/>
    <cellStyle name="40% - Énfasis2 9 3" xfId="308"/>
    <cellStyle name="40% - Énfasis2 9 4" xfId="309"/>
    <cellStyle name="40% - Énfasis2 9 5" xfId="310"/>
    <cellStyle name="40% - Énfasis2 9 6" xfId="311"/>
    <cellStyle name="40% - Énfasis2 9 7" xfId="312"/>
    <cellStyle name="40% - Énfasis2 9 8" xfId="313"/>
    <cellStyle name="40% - Énfasis2 9 9" xfId="314"/>
    <cellStyle name="40% - Énfasis3 10" xfId="315"/>
    <cellStyle name="40% - Énfasis3 11" xfId="316"/>
    <cellStyle name="40% - Énfasis3 12" xfId="317"/>
    <cellStyle name="40% - Énfasis3 13" xfId="318"/>
    <cellStyle name="40% - Énfasis3 14" xfId="319"/>
    <cellStyle name="40% - Énfasis3 15" xfId="320"/>
    <cellStyle name="40% - Énfasis3 16" xfId="321"/>
    <cellStyle name="40% - Énfasis3 17" xfId="322"/>
    <cellStyle name="40% - Énfasis3 18" xfId="323"/>
    <cellStyle name="40% - Énfasis3 19" xfId="324"/>
    <cellStyle name="40% - Énfasis3 2" xfId="325"/>
    <cellStyle name="40% - Énfasis3 20" xfId="326"/>
    <cellStyle name="40% - Énfasis3 3" xfId="327"/>
    <cellStyle name="40% - Énfasis3 4" xfId="328"/>
    <cellStyle name="40% - Énfasis3 5" xfId="329"/>
    <cellStyle name="40% - Énfasis3 6" xfId="330"/>
    <cellStyle name="40% - Énfasis3 7" xfId="331"/>
    <cellStyle name="40% - Énfasis3 8" xfId="332"/>
    <cellStyle name="40% - Énfasis3 9" xfId="333"/>
    <cellStyle name="40% - Énfasis3 9 10" xfId="334"/>
    <cellStyle name="40% - Énfasis3 9 11" xfId="335"/>
    <cellStyle name="40% - Énfasis3 9 12" xfId="336"/>
    <cellStyle name="40% - Énfasis3 9 13" xfId="337"/>
    <cellStyle name="40% - Énfasis3 9 14" xfId="338"/>
    <cellStyle name="40% - Énfasis3 9 15" xfId="339"/>
    <cellStyle name="40% - Énfasis3 9 16" xfId="340"/>
    <cellStyle name="40% - Énfasis3 9 17" xfId="341"/>
    <cellStyle name="40% - Énfasis3 9 18" xfId="342"/>
    <cellStyle name="40% - Énfasis3 9 19" xfId="343"/>
    <cellStyle name="40% - Énfasis3 9 2" xfId="344"/>
    <cellStyle name="40% - Énfasis3 9 20" xfId="345"/>
    <cellStyle name="40% - Énfasis3 9 21" xfId="346"/>
    <cellStyle name="40% - Énfasis3 9 22" xfId="347"/>
    <cellStyle name="40% - Énfasis3 9 3" xfId="348"/>
    <cellStyle name="40% - Énfasis3 9 4" xfId="349"/>
    <cellStyle name="40% - Énfasis3 9 5" xfId="350"/>
    <cellStyle name="40% - Énfasis3 9 6" xfId="351"/>
    <cellStyle name="40% - Énfasis3 9 7" xfId="352"/>
    <cellStyle name="40% - Énfasis3 9 8" xfId="353"/>
    <cellStyle name="40% - Énfasis3 9 9" xfId="354"/>
    <cellStyle name="40% - Énfasis4 10" xfId="355"/>
    <cellStyle name="40% - Énfasis4 11" xfId="356"/>
    <cellStyle name="40% - Énfasis4 12" xfId="357"/>
    <cellStyle name="40% - Énfasis4 13" xfId="358"/>
    <cellStyle name="40% - Énfasis4 14" xfId="359"/>
    <cellStyle name="40% - Énfasis4 15" xfId="360"/>
    <cellStyle name="40% - Énfasis4 16" xfId="361"/>
    <cellStyle name="40% - Énfasis4 17" xfId="362"/>
    <cellStyle name="40% - Énfasis4 18" xfId="363"/>
    <cellStyle name="40% - Énfasis4 2" xfId="364"/>
    <cellStyle name="40% - Énfasis4 3" xfId="365"/>
    <cellStyle name="40% - Énfasis4 4" xfId="366"/>
    <cellStyle name="40% - Énfasis4 5" xfId="367"/>
    <cellStyle name="40% - Énfasis4 6" xfId="368"/>
    <cellStyle name="40% - Énfasis4 7" xfId="369"/>
    <cellStyle name="40% - Énfasis4 8" xfId="370"/>
    <cellStyle name="40% - Énfasis4 9" xfId="371"/>
    <cellStyle name="40% - Énfasis4 9 10" xfId="372"/>
    <cellStyle name="40% - Énfasis4 9 11" xfId="373"/>
    <cellStyle name="40% - Énfasis4 9 12" xfId="374"/>
    <cellStyle name="40% - Énfasis4 9 13" xfId="375"/>
    <cellStyle name="40% - Énfasis4 9 14" xfId="376"/>
    <cellStyle name="40% - Énfasis4 9 15" xfId="377"/>
    <cellStyle name="40% - Énfasis4 9 16" xfId="378"/>
    <cellStyle name="40% - Énfasis4 9 17" xfId="379"/>
    <cellStyle name="40% - Énfasis4 9 18" xfId="380"/>
    <cellStyle name="40% - Énfasis4 9 19" xfId="381"/>
    <cellStyle name="40% - Énfasis4 9 2" xfId="382"/>
    <cellStyle name="40% - Énfasis4 9 20" xfId="383"/>
    <cellStyle name="40% - Énfasis4 9 21" xfId="384"/>
    <cellStyle name="40% - Énfasis4 9 22" xfId="385"/>
    <cellStyle name="40% - Énfasis4 9 3" xfId="386"/>
    <cellStyle name="40% - Énfasis4 9 4" xfId="387"/>
    <cellStyle name="40% - Énfasis4 9 5" xfId="388"/>
    <cellStyle name="40% - Énfasis4 9 6" xfId="389"/>
    <cellStyle name="40% - Énfasis4 9 7" xfId="390"/>
    <cellStyle name="40% - Énfasis4 9 8" xfId="391"/>
    <cellStyle name="40% - Énfasis4 9 9" xfId="392"/>
    <cellStyle name="40% - Énfasis5 10" xfId="393"/>
    <cellStyle name="40% - Énfasis5 11" xfId="394"/>
    <cellStyle name="40% - Énfasis5 12" xfId="395"/>
    <cellStyle name="40% - Énfasis5 13" xfId="396"/>
    <cellStyle name="40% - Énfasis5 14" xfId="397"/>
    <cellStyle name="40% - Énfasis5 15" xfId="398"/>
    <cellStyle name="40% - Énfasis5 16" xfId="399"/>
    <cellStyle name="40% - Énfasis5 17" xfId="400"/>
    <cellStyle name="40% - Énfasis5 18" xfId="401"/>
    <cellStyle name="40% - Énfasis5 2" xfId="402"/>
    <cellStyle name="40% - Énfasis5 3" xfId="403"/>
    <cellStyle name="40% - Énfasis5 4" xfId="404"/>
    <cellStyle name="40% - Énfasis5 5" xfId="405"/>
    <cellStyle name="40% - Énfasis5 6" xfId="406"/>
    <cellStyle name="40% - Énfasis5 7" xfId="407"/>
    <cellStyle name="40% - Énfasis5 8" xfId="408"/>
    <cellStyle name="40% - Énfasis5 9" xfId="409"/>
    <cellStyle name="40% - Énfasis5 9 10" xfId="410"/>
    <cellStyle name="40% - Énfasis5 9 11" xfId="411"/>
    <cellStyle name="40% - Énfasis5 9 12" xfId="412"/>
    <cellStyle name="40% - Énfasis5 9 13" xfId="413"/>
    <cellStyle name="40% - Énfasis5 9 14" xfId="414"/>
    <cellStyle name="40% - Énfasis5 9 15" xfId="415"/>
    <cellStyle name="40% - Énfasis5 9 16" xfId="416"/>
    <cellStyle name="40% - Énfasis5 9 17" xfId="417"/>
    <cellStyle name="40% - Énfasis5 9 18" xfId="418"/>
    <cellStyle name="40% - Énfasis5 9 19" xfId="419"/>
    <cellStyle name="40% - Énfasis5 9 2" xfId="420"/>
    <cellStyle name="40% - Énfasis5 9 20" xfId="421"/>
    <cellStyle name="40% - Énfasis5 9 21" xfId="422"/>
    <cellStyle name="40% - Énfasis5 9 22" xfId="423"/>
    <cellStyle name="40% - Énfasis5 9 3" xfId="424"/>
    <cellStyle name="40% - Énfasis5 9 4" xfId="425"/>
    <cellStyle name="40% - Énfasis5 9 5" xfId="426"/>
    <cellStyle name="40% - Énfasis5 9 6" xfId="427"/>
    <cellStyle name="40% - Énfasis5 9 7" xfId="428"/>
    <cellStyle name="40% - Énfasis5 9 8" xfId="429"/>
    <cellStyle name="40% - Énfasis5 9 9" xfId="430"/>
    <cellStyle name="40% - Énfasis6 10" xfId="431"/>
    <cellStyle name="40% - Énfasis6 11" xfId="432"/>
    <cellStyle name="40% - Énfasis6 12" xfId="433"/>
    <cellStyle name="40% - Énfasis6 13" xfId="434"/>
    <cellStyle name="40% - Énfasis6 14" xfId="435"/>
    <cellStyle name="40% - Énfasis6 15" xfId="436"/>
    <cellStyle name="40% - Énfasis6 16" xfId="437"/>
    <cellStyle name="40% - Énfasis6 17" xfId="438"/>
    <cellStyle name="40% - Énfasis6 18" xfId="439"/>
    <cellStyle name="40% - Énfasis6 2" xfId="440"/>
    <cellStyle name="40% - Énfasis6 3" xfId="441"/>
    <cellStyle name="40% - Énfasis6 4" xfId="442"/>
    <cellStyle name="40% - Énfasis6 5" xfId="443"/>
    <cellStyle name="40% - Énfasis6 6" xfId="444"/>
    <cellStyle name="40% - Énfasis6 7" xfId="445"/>
    <cellStyle name="40% - Énfasis6 8" xfId="446"/>
    <cellStyle name="40% - Énfasis6 9" xfId="447"/>
    <cellStyle name="40% - Énfasis6 9 10" xfId="448"/>
    <cellStyle name="40% - Énfasis6 9 11" xfId="449"/>
    <cellStyle name="40% - Énfasis6 9 12" xfId="450"/>
    <cellStyle name="40% - Énfasis6 9 13" xfId="451"/>
    <cellStyle name="40% - Énfasis6 9 14" xfId="452"/>
    <cellStyle name="40% - Énfasis6 9 15" xfId="453"/>
    <cellStyle name="40% - Énfasis6 9 16" xfId="454"/>
    <cellStyle name="40% - Énfasis6 9 17" xfId="455"/>
    <cellStyle name="40% - Énfasis6 9 18" xfId="456"/>
    <cellStyle name="40% - Énfasis6 9 19" xfId="457"/>
    <cellStyle name="40% - Énfasis6 9 2" xfId="458"/>
    <cellStyle name="40% - Énfasis6 9 20" xfId="459"/>
    <cellStyle name="40% - Énfasis6 9 21" xfId="460"/>
    <cellStyle name="40% - Énfasis6 9 22" xfId="461"/>
    <cellStyle name="40% - Énfasis6 9 3" xfId="462"/>
    <cellStyle name="40% - Énfasis6 9 4" xfId="463"/>
    <cellStyle name="40% - Énfasis6 9 5" xfId="464"/>
    <cellStyle name="40% - Énfasis6 9 6" xfId="465"/>
    <cellStyle name="40% - Énfasis6 9 7" xfId="466"/>
    <cellStyle name="40% - Énfasis6 9 8" xfId="467"/>
    <cellStyle name="40% - Énfasis6 9 9" xfId="468"/>
    <cellStyle name="60% - Énfasis1 10" xfId="469"/>
    <cellStyle name="60% - Énfasis1 11" xfId="470"/>
    <cellStyle name="60% - Énfasis1 12" xfId="471"/>
    <cellStyle name="60% - Énfasis1 13" xfId="472"/>
    <cellStyle name="60% - Énfasis1 14" xfId="473"/>
    <cellStyle name="60% - Énfasis1 15" xfId="474"/>
    <cellStyle name="60% - Énfasis1 16" xfId="475"/>
    <cellStyle name="60% - Énfasis1 17" xfId="476"/>
    <cellStyle name="60% - Énfasis1 18" xfId="477"/>
    <cellStyle name="60% - Énfasis1 2" xfId="478"/>
    <cellStyle name="60% - Énfasis1 3" xfId="479"/>
    <cellStyle name="60% - Énfasis1 4" xfId="480"/>
    <cellStyle name="60% - Énfasis1 5" xfId="481"/>
    <cellStyle name="60% - Énfasis1 6" xfId="482"/>
    <cellStyle name="60% - Énfasis1 7" xfId="483"/>
    <cellStyle name="60% - Énfasis1 8" xfId="484"/>
    <cellStyle name="60% - Énfasis1 9" xfId="485"/>
    <cellStyle name="60% - Énfasis1 9 10" xfId="486"/>
    <cellStyle name="60% - Énfasis1 9 11" xfId="487"/>
    <cellStyle name="60% - Énfasis1 9 12" xfId="488"/>
    <cellStyle name="60% - Énfasis1 9 13" xfId="489"/>
    <cellStyle name="60% - Énfasis1 9 14" xfId="490"/>
    <cellStyle name="60% - Énfasis1 9 15" xfId="491"/>
    <cellStyle name="60% - Énfasis1 9 16" xfId="492"/>
    <cellStyle name="60% - Énfasis1 9 17" xfId="493"/>
    <cellStyle name="60% - Énfasis1 9 18" xfId="494"/>
    <cellStyle name="60% - Énfasis1 9 19" xfId="495"/>
    <cellStyle name="60% - Énfasis1 9 2" xfId="496"/>
    <cellStyle name="60% - Énfasis1 9 20" xfId="497"/>
    <cellStyle name="60% - Énfasis1 9 21" xfId="498"/>
    <cellStyle name="60% - Énfasis1 9 22" xfId="499"/>
    <cellStyle name="60% - Énfasis1 9 3" xfId="500"/>
    <cellStyle name="60% - Énfasis1 9 4" xfId="501"/>
    <cellStyle name="60% - Énfasis1 9 5" xfId="502"/>
    <cellStyle name="60% - Énfasis1 9 6" xfId="503"/>
    <cellStyle name="60% - Énfasis1 9 7" xfId="504"/>
    <cellStyle name="60% - Énfasis1 9 8" xfId="505"/>
    <cellStyle name="60% - Énfasis1 9 9" xfId="506"/>
    <cellStyle name="60% - Énfasis2 10" xfId="507"/>
    <cellStyle name="60% - Énfasis2 11" xfId="508"/>
    <cellStyle name="60% - Énfasis2 12" xfId="509"/>
    <cellStyle name="60% - Énfasis2 13" xfId="510"/>
    <cellStyle name="60% - Énfasis2 14" xfId="511"/>
    <cellStyle name="60% - Énfasis2 15" xfId="512"/>
    <cellStyle name="60% - Énfasis2 16" xfId="513"/>
    <cellStyle name="60% - Énfasis2 17" xfId="514"/>
    <cellStyle name="60% - Énfasis2 18" xfId="515"/>
    <cellStyle name="60% - Énfasis2 2" xfId="516"/>
    <cellStyle name="60% - Énfasis2 3" xfId="517"/>
    <cellStyle name="60% - Énfasis2 4" xfId="518"/>
    <cellStyle name="60% - Énfasis2 5" xfId="519"/>
    <cellStyle name="60% - Énfasis2 6" xfId="520"/>
    <cellStyle name="60% - Énfasis2 7" xfId="521"/>
    <cellStyle name="60% - Énfasis2 8" xfId="522"/>
    <cellStyle name="60% - Énfasis2 9" xfId="523"/>
    <cellStyle name="60% - Énfasis2 9 10" xfId="524"/>
    <cellStyle name="60% - Énfasis2 9 11" xfId="525"/>
    <cellStyle name="60% - Énfasis2 9 12" xfId="526"/>
    <cellStyle name="60% - Énfasis2 9 13" xfId="527"/>
    <cellStyle name="60% - Énfasis2 9 14" xfId="528"/>
    <cellStyle name="60% - Énfasis2 9 15" xfId="529"/>
    <cellStyle name="60% - Énfasis2 9 16" xfId="530"/>
    <cellStyle name="60% - Énfasis2 9 17" xfId="531"/>
    <cellStyle name="60% - Énfasis2 9 18" xfId="532"/>
    <cellStyle name="60% - Énfasis2 9 19" xfId="533"/>
    <cellStyle name="60% - Énfasis2 9 2" xfId="534"/>
    <cellStyle name="60% - Énfasis2 9 20" xfId="535"/>
    <cellStyle name="60% - Énfasis2 9 21" xfId="536"/>
    <cellStyle name="60% - Énfasis2 9 22" xfId="537"/>
    <cellStyle name="60% - Énfasis2 9 3" xfId="538"/>
    <cellStyle name="60% - Énfasis2 9 4" xfId="539"/>
    <cellStyle name="60% - Énfasis2 9 5" xfId="540"/>
    <cellStyle name="60% - Énfasis2 9 6" xfId="541"/>
    <cellStyle name="60% - Énfasis2 9 7" xfId="542"/>
    <cellStyle name="60% - Énfasis2 9 8" xfId="543"/>
    <cellStyle name="60% - Énfasis2 9 9" xfId="544"/>
    <cellStyle name="60% - Énfasis3 10" xfId="545"/>
    <cellStyle name="60% - Énfasis3 11" xfId="546"/>
    <cellStyle name="60% - Énfasis3 12" xfId="547"/>
    <cellStyle name="60% - Énfasis3 13" xfId="548"/>
    <cellStyle name="60% - Énfasis3 14" xfId="549"/>
    <cellStyle name="60% - Énfasis3 15" xfId="550"/>
    <cellStyle name="60% - Énfasis3 16" xfId="551"/>
    <cellStyle name="60% - Énfasis3 17" xfId="552"/>
    <cellStyle name="60% - Énfasis3 18" xfId="553"/>
    <cellStyle name="60% - Énfasis3 19" xfId="554"/>
    <cellStyle name="60% - Énfasis3 2" xfId="555"/>
    <cellStyle name="60% - Énfasis3 20" xfId="556"/>
    <cellStyle name="60% - Énfasis3 3" xfId="557"/>
    <cellStyle name="60% - Énfasis3 4" xfId="558"/>
    <cellStyle name="60% - Énfasis3 5" xfId="559"/>
    <cellStyle name="60% - Énfasis3 6" xfId="560"/>
    <cellStyle name="60% - Énfasis3 7" xfId="561"/>
    <cellStyle name="60% - Énfasis3 8" xfId="562"/>
    <cellStyle name="60% - Énfasis3 9" xfId="563"/>
    <cellStyle name="60% - Énfasis3 9 10" xfId="564"/>
    <cellStyle name="60% - Énfasis3 9 11" xfId="565"/>
    <cellStyle name="60% - Énfasis3 9 12" xfId="566"/>
    <cellStyle name="60% - Énfasis3 9 13" xfId="567"/>
    <cellStyle name="60% - Énfasis3 9 14" xfId="568"/>
    <cellStyle name="60% - Énfasis3 9 15" xfId="569"/>
    <cellStyle name="60% - Énfasis3 9 16" xfId="570"/>
    <cellStyle name="60% - Énfasis3 9 17" xfId="571"/>
    <cellStyle name="60% - Énfasis3 9 18" xfId="572"/>
    <cellStyle name="60% - Énfasis3 9 19" xfId="573"/>
    <cellStyle name="60% - Énfasis3 9 2" xfId="574"/>
    <cellStyle name="60% - Énfasis3 9 20" xfId="575"/>
    <cellStyle name="60% - Énfasis3 9 21" xfId="576"/>
    <cellStyle name="60% - Énfasis3 9 22" xfId="577"/>
    <cellStyle name="60% - Énfasis3 9 3" xfId="578"/>
    <cellStyle name="60% - Énfasis3 9 4" xfId="579"/>
    <cellStyle name="60% - Énfasis3 9 5" xfId="580"/>
    <cellStyle name="60% - Énfasis3 9 6" xfId="581"/>
    <cellStyle name="60% - Énfasis3 9 7" xfId="582"/>
    <cellStyle name="60% - Énfasis3 9 8" xfId="583"/>
    <cellStyle name="60% - Énfasis3 9 9" xfId="584"/>
    <cellStyle name="60% - Énfasis4 10" xfId="585"/>
    <cellStyle name="60% - Énfasis4 11" xfId="586"/>
    <cellStyle name="60% - Énfasis4 12" xfId="587"/>
    <cellStyle name="60% - Énfasis4 13" xfId="588"/>
    <cellStyle name="60% - Énfasis4 14" xfId="589"/>
    <cellStyle name="60% - Énfasis4 15" xfId="590"/>
    <cellStyle name="60% - Énfasis4 16" xfId="591"/>
    <cellStyle name="60% - Énfasis4 17" xfId="592"/>
    <cellStyle name="60% - Énfasis4 18" xfId="593"/>
    <cellStyle name="60% - Énfasis4 19" xfId="594"/>
    <cellStyle name="60% - Énfasis4 2" xfId="595"/>
    <cellStyle name="60% - Énfasis4 20" xfId="596"/>
    <cellStyle name="60% - Énfasis4 3" xfId="597"/>
    <cellStyle name="60% - Énfasis4 4" xfId="598"/>
    <cellStyle name="60% - Énfasis4 5" xfId="599"/>
    <cellStyle name="60% - Énfasis4 6" xfId="600"/>
    <cellStyle name="60% - Énfasis4 7" xfId="601"/>
    <cellStyle name="60% - Énfasis4 8" xfId="602"/>
    <cellStyle name="60% - Énfasis4 9" xfId="603"/>
    <cellStyle name="60% - Énfasis4 9 10" xfId="604"/>
    <cellStyle name="60% - Énfasis4 9 11" xfId="605"/>
    <cellStyle name="60% - Énfasis4 9 12" xfId="606"/>
    <cellStyle name="60% - Énfasis4 9 13" xfId="607"/>
    <cellStyle name="60% - Énfasis4 9 14" xfId="608"/>
    <cellStyle name="60% - Énfasis4 9 15" xfId="609"/>
    <cellStyle name="60% - Énfasis4 9 16" xfId="610"/>
    <cellStyle name="60% - Énfasis4 9 17" xfId="611"/>
    <cellStyle name="60% - Énfasis4 9 18" xfId="612"/>
    <cellStyle name="60% - Énfasis4 9 19" xfId="613"/>
    <cellStyle name="60% - Énfasis4 9 2" xfId="614"/>
    <cellStyle name="60% - Énfasis4 9 20" xfId="615"/>
    <cellStyle name="60% - Énfasis4 9 21" xfId="616"/>
    <cellStyle name="60% - Énfasis4 9 22" xfId="617"/>
    <cellStyle name="60% - Énfasis4 9 3" xfId="618"/>
    <cellStyle name="60% - Énfasis4 9 4" xfId="619"/>
    <cellStyle name="60% - Énfasis4 9 5" xfId="620"/>
    <cellStyle name="60% - Énfasis4 9 6" xfId="621"/>
    <cellStyle name="60% - Énfasis4 9 7" xfId="622"/>
    <cellStyle name="60% - Énfasis4 9 8" xfId="623"/>
    <cellStyle name="60% - Énfasis4 9 9" xfId="624"/>
    <cellStyle name="60% - Énfasis5 10" xfId="625"/>
    <cellStyle name="60% - Énfasis5 11" xfId="626"/>
    <cellStyle name="60% - Énfasis5 12" xfId="627"/>
    <cellStyle name="60% - Énfasis5 13" xfId="628"/>
    <cellStyle name="60% - Énfasis5 14" xfId="629"/>
    <cellStyle name="60% - Énfasis5 15" xfId="630"/>
    <cellStyle name="60% - Énfasis5 16" xfId="631"/>
    <cellStyle name="60% - Énfasis5 17" xfId="632"/>
    <cellStyle name="60% - Énfasis5 18" xfId="633"/>
    <cellStyle name="60% - Énfasis5 2" xfId="634"/>
    <cellStyle name="60% - Énfasis5 3" xfId="635"/>
    <cellStyle name="60% - Énfasis5 4" xfId="636"/>
    <cellStyle name="60% - Énfasis5 5" xfId="637"/>
    <cellStyle name="60% - Énfasis5 6" xfId="638"/>
    <cellStyle name="60% - Énfasis5 7" xfId="639"/>
    <cellStyle name="60% - Énfasis5 8" xfId="640"/>
    <cellStyle name="60% - Énfasis5 9" xfId="641"/>
    <cellStyle name="60% - Énfasis5 9 10" xfId="642"/>
    <cellStyle name="60% - Énfasis5 9 11" xfId="643"/>
    <cellStyle name="60% - Énfasis5 9 12" xfId="644"/>
    <cellStyle name="60% - Énfasis5 9 13" xfId="645"/>
    <cellStyle name="60% - Énfasis5 9 14" xfId="646"/>
    <cellStyle name="60% - Énfasis5 9 15" xfId="647"/>
    <cellStyle name="60% - Énfasis5 9 16" xfId="648"/>
    <cellStyle name="60% - Énfasis5 9 17" xfId="649"/>
    <cellStyle name="60% - Énfasis5 9 18" xfId="650"/>
    <cellStyle name="60% - Énfasis5 9 19" xfId="651"/>
    <cellStyle name="60% - Énfasis5 9 2" xfId="652"/>
    <cellStyle name="60% - Énfasis5 9 20" xfId="653"/>
    <cellStyle name="60% - Énfasis5 9 21" xfId="654"/>
    <cellStyle name="60% - Énfasis5 9 22" xfId="655"/>
    <cellStyle name="60% - Énfasis5 9 3" xfId="656"/>
    <cellStyle name="60% - Énfasis5 9 4" xfId="657"/>
    <cellStyle name="60% - Énfasis5 9 5" xfId="658"/>
    <cellStyle name="60% - Énfasis5 9 6" xfId="659"/>
    <cellStyle name="60% - Énfasis5 9 7" xfId="660"/>
    <cellStyle name="60% - Énfasis5 9 8" xfId="661"/>
    <cellStyle name="60% - Énfasis5 9 9" xfId="662"/>
    <cellStyle name="60% - Énfasis6 10" xfId="663"/>
    <cellStyle name="60% - Énfasis6 11" xfId="664"/>
    <cellStyle name="60% - Énfasis6 12" xfId="665"/>
    <cellStyle name="60% - Énfasis6 13" xfId="666"/>
    <cellStyle name="60% - Énfasis6 14" xfId="667"/>
    <cellStyle name="60% - Énfasis6 15" xfId="668"/>
    <cellStyle name="60% - Énfasis6 16" xfId="669"/>
    <cellStyle name="60% - Énfasis6 17" xfId="670"/>
    <cellStyle name="60% - Énfasis6 18" xfId="671"/>
    <cellStyle name="60% - Énfasis6 19" xfId="672"/>
    <cellStyle name="60% - Énfasis6 2" xfId="673"/>
    <cellStyle name="60% - Énfasis6 20" xfId="674"/>
    <cellStyle name="60% - Énfasis6 3" xfId="675"/>
    <cellStyle name="60% - Énfasis6 4" xfId="676"/>
    <cellStyle name="60% - Énfasis6 5" xfId="677"/>
    <cellStyle name="60% - Énfasis6 6" xfId="678"/>
    <cellStyle name="60% - Énfasis6 7" xfId="679"/>
    <cellStyle name="60% - Énfasis6 8" xfId="680"/>
    <cellStyle name="60% - Énfasis6 9" xfId="681"/>
    <cellStyle name="60% - Énfasis6 9 10" xfId="682"/>
    <cellStyle name="60% - Énfasis6 9 11" xfId="683"/>
    <cellStyle name="60% - Énfasis6 9 12" xfId="684"/>
    <cellStyle name="60% - Énfasis6 9 13" xfId="685"/>
    <cellStyle name="60% - Énfasis6 9 14" xfId="686"/>
    <cellStyle name="60% - Énfasis6 9 15" xfId="687"/>
    <cellStyle name="60% - Énfasis6 9 16" xfId="688"/>
    <cellStyle name="60% - Énfasis6 9 17" xfId="689"/>
    <cellStyle name="60% - Énfasis6 9 18" xfId="690"/>
    <cellStyle name="60% - Énfasis6 9 19" xfId="691"/>
    <cellStyle name="60% - Énfasis6 9 2" xfId="692"/>
    <cellStyle name="60% - Énfasis6 9 20" xfId="693"/>
    <cellStyle name="60% - Énfasis6 9 21" xfId="694"/>
    <cellStyle name="60% - Énfasis6 9 22" xfId="695"/>
    <cellStyle name="60% - Énfasis6 9 3" xfId="696"/>
    <cellStyle name="60% - Énfasis6 9 4" xfId="697"/>
    <cellStyle name="60% - Énfasis6 9 5" xfId="698"/>
    <cellStyle name="60% - Énfasis6 9 6" xfId="699"/>
    <cellStyle name="60% - Énfasis6 9 7" xfId="700"/>
    <cellStyle name="60% - Énfasis6 9 8" xfId="701"/>
    <cellStyle name="60% - Énfasis6 9 9" xfId="702"/>
    <cellStyle name="Buena 10" xfId="703"/>
    <cellStyle name="Buena 11" xfId="704"/>
    <cellStyle name="Buena 12" xfId="705"/>
    <cellStyle name="Buena 13" xfId="706"/>
    <cellStyle name="Buena 14" xfId="707"/>
    <cellStyle name="Buena 15" xfId="708"/>
    <cellStyle name="Buena 16" xfId="709"/>
    <cellStyle name="Buena 17" xfId="710"/>
    <cellStyle name="Buena 18" xfId="711"/>
    <cellStyle name="Buena 2" xfId="712"/>
    <cellStyle name="Buena 3" xfId="713"/>
    <cellStyle name="Buena 4" xfId="714"/>
    <cellStyle name="Buena 5" xfId="715"/>
    <cellStyle name="Buena 6" xfId="716"/>
    <cellStyle name="Buena 7" xfId="717"/>
    <cellStyle name="Buena 8" xfId="718"/>
    <cellStyle name="Buena 9" xfId="719"/>
    <cellStyle name="Buena 9 10" xfId="720"/>
    <cellStyle name="Buena 9 11" xfId="721"/>
    <cellStyle name="Buena 9 12" xfId="722"/>
    <cellStyle name="Buena 9 13" xfId="723"/>
    <cellStyle name="Buena 9 14" xfId="724"/>
    <cellStyle name="Buena 9 15" xfId="725"/>
    <cellStyle name="Buena 9 16" xfId="726"/>
    <cellStyle name="Buena 9 17" xfId="727"/>
    <cellStyle name="Buena 9 18" xfId="728"/>
    <cellStyle name="Buena 9 19" xfId="729"/>
    <cellStyle name="Buena 9 2" xfId="730"/>
    <cellStyle name="Buena 9 20" xfId="731"/>
    <cellStyle name="Buena 9 21" xfId="732"/>
    <cellStyle name="Buena 9 22" xfId="733"/>
    <cellStyle name="Buena 9 3" xfId="734"/>
    <cellStyle name="Buena 9 4" xfId="735"/>
    <cellStyle name="Buena 9 5" xfId="736"/>
    <cellStyle name="Buena 9 6" xfId="737"/>
    <cellStyle name="Buena 9 7" xfId="738"/>
    <cellStyle name="Buena 9 8" xfId="739"/>
    <cellStyle name="Buena 9 9" xfId="740"/>
    <cellStyle name="Cálculo 10" xfId="819"/>
    <cellStyle name="Cálculo 11" xfId="820"/>
    <cellStyle name="Cálculo 12" xfId="821"/>
    <cellStyle name="Cálculo 13" xfId="822"/>
    <cellStyle name="Cálculo 14" xfId="823"/>
    <cellStyle name="Cálculo 15" xfId="824"/>
    <cellStyle name="Cálculo 16" xfId="825"/>
    <cellStyle name="Cálculo 17" xfId="826"/>
    <cellStyle name="Cálculo 18" xfId="827"/>
    <cellStyle name="Cálculo 2" xfId="828"/>
    <cellStyle name="Cálculo 3" xfId="829"/>
    <cellStyle name="Cálculo 4" xfId="830"/>
    <cellStyle name="Cálculo 5" xfId="831"/>
    <cellStyle name="Cálculo 6" xfId="832"/>
    <cellStyle name="Cálculo 7" xfId="833"/>
    <cellStyle name="Cálculo 8" xfId="834"/>
    <cellStyle name="Cálculo 9" xfId="835"/>
    <cellStyle name="Cálculo 9 10" xfId="836"/>
    <cellStyle name="Cálculo 9 11" xfId="837"/>
    <cellStyle name="Cálculo 9 12" xfId="838"/>
    <cellStyle name="Cálculo 9 13" xfId="839"/>
    <cellStyle name="Cálculo 9 14" xfId="840"/>
    <cellStyle name="Cálculo 9 15" xfId="841"/>
    <cellStyle name="Cálculo 9 16" xfId="842"/>
    <cellStyle name="Cálculo 9 17" xfId="843"/>
    <cellStyle name="Cálculo 9 18" xfId="844"/>
    <cellStyle name="Cálculo 9 19" xfId="845"/>
    <cellStyle name="Cálculo 9 2" xfId="846"/>
    <cellStyle name="Cálculo 9 20" xfId="847"/>
    <cellStyle name="Cálculo 9 21" xfId="848"/>
    <cellStyle name="Cálculo 9 22" xfId="849"/>
    <cellStyle name="Cálculo 9 3" xfId="850"/>
    <cellStyle name="Cálculo 9 4" xfId="851"/>
    <cellStyle name="Cálculo 9 5" xfId="852"/>
    <cellStyle name="Cálculo 9 6" xfId="853"/>
    <cellStyle name="Cálculo 9 7" xfId="854"/>
    <cellStyle name="Cálculo 9 8" xfId="855"/>
    <cellStyle name="Cálculo 9 9" xfId="856"/>
    <cellStyle name="Celda de comprobación 10" xfId="741"/>
    <cellStyle name="Celda de comprobación 11" xfId="742"/>
    <cellStyle name="Celda de comprobación 12" xfId="743"/>
    <cellStyle name="Celda de comprobación 13" xfId="744"/>
    <cellStyle name="Celda de comprobación 14" xfId="745"/>
    <cellStyle name="Celda de comprobación 15" xfId="746"/>
    <cellStyle name="Celda de comprobación 16" xfId="747"/>
    <cellStyle name="Celda de comprobación 17" xfId="748"/>
    <cellStyle name="Celda de comprobación 18" xfId="749"/>
    <cellStyle name="Celda de comprobación 2" xfId="750"/>
    <cellStyle name="Celda de comprobación 3" xfId="751"/>
    <cellStyle name="Celda de comprobación 4" xfId="752"/>
    <cellStyle name="Celda de comprobación 5" xfId="753"/>
    <cellStyle name="Celda de comprobación 6" xfId="754"/>
    <cellStyle name="Celda de comprobación 7" xfId="755"/>
    <cellStyle name="Celda de comprobación 8" xfId="756"/>
    <cellStyle name="Celda de comprobación 9" xfId="757"/>
    <cellStyle name="Celda de comprobación 9 10" xfId="758"/>
    <cellStyle name="Celda de comprobación 9 11" xfId="759"/>
    <cellStyle name="Celda de comprobación 9 12" xfId="760"/>
    <cellStyle name="Celda de comprobación 9 13" xfId="761"/>
    <cellStyle name="Celda de comprobación 9 14" xfId="762"/>
    <cellStyle name="Celda de comprobación 9 15" xfId="763"/>
    <cellStyle name="Celda de comprobación 9 16" xfId="764"/>
    <cellStyle name="Celda de comprobación 9 17" xfId="765"/>
    <cellStyle name="Celda de comprobación 9 18" xfId="766"/>
    <cellStyle name="Celda de comprobación 9 19" xfId="767"/>
    <cellStyle name="Celda de comprobación 9 2" xfId="768"/>
    <cellStyle name="Celda de comprobación 9 20" xfId="769"/>
    <cellStyle name="Celda de comprobación 9 21" xfId="770"/>
    <cellStyle name="Celda de comprobación 9 22" xfId="771"/>
    <cellStyle name="Celda de comprobación 9 3" xfId="772"/>
    <cellStyle name="Celda de comprobación 9 4" xfId="773"/>
    <cellStyle name="Celda de comprobación 9 5" xfId="774"/>
    <cellStyle name="Celda de comprobación 9 6" xfId="775"/>
    <cellStyle name="Celda de comprobación 9 7" xfId="776"/>
    <cellStyle name="Celda de comprobación 9 8" xfId="777"/>
    <cellStyle name="Celda de comprobación 9 9" xfId="778"/>
    <cellStyle name="Celda vinculada 10" xfId="779"/>
    <cellStyle name="Celda vinculada 11" xfId="780"/>
    <cellStyle name="Celda vinculada 12" xfId="781"/>
    <cellStyle name="Celda vinculada 13" xfId="782"/>
    <cellStyle name="Celda vinculada 14" xfId="783"/>
    <cellStyle name="Celda vinculada 15" xfId="784"/>
    <cellStyle name="Celda vinculada 16" xfId="785"/>
    <cellStyle name="Celda vinculada 17" xfId="786"/>
    <cellStyle name="Celda vinculada 18" xfId="787"/>
    <cellStyle name="Celda vinculada 2" xfId="788"/>
    <cellStyle name="Celda vinculada 3" xfId="789"/>
    <cellStyle name="Celda vinculada 4" xfId="790"/>
    <cellStyle name="Celda vinculada 5" xfId="791"/>
    <cellStyle name="Celda vinculada 6" xfId="792"/>
    <cellStyle name="Celda vinculada 7" xfId="793"/>
    <cellStyle name="Celda vinculada 8" xfId="794"/>
    <cellStyle name="Celda vinculada 9" xfId="795"/>
    <cellStyle name="Celda vinculada 9 10" xfId="796"/>
    <cellStyle name="Celda vinculada 9 11" xfId="797"/>
    <cellStyle name="Celda vinculada 9 12" xfId="798"/>
    <cellStyle name="Celda vinculada 9 13" xfId="799"/>
    <cellStyle name="Celda vinculada 9 14" xfId="800"/>
    <cellStyle name="Celda vinculada 9 15" xfId="801"/>
    <cellStyle name="Celda vinculada 9 16" xfId="802"/>
    <cellStyle name="Celda vinculada 9 17" xfId="803"/>
    <cellStyle name="Celda vinculada 9 18" xfId="804"/>
    <cellStyle name="Celda vinculada 9 19" xfId="805"/>
    <cellStyle name="Celda vinculada 9 2" xfId="806"/>
    <cellStyle name="Celda vinculada 9 20" xfId="807"/>
    <cellStyle name="Celda vinculada 9 21" xfId="808"/>
    <cellStyle name="Celda vinculada 9 22" xfId="809"/>
    <cellStyle name="Celda vinculada 9 3" xfId="810"/>
    <cellStyle name="Celda vinculada 9 4" xfId="811"/>
    <cellStyle name="Celda vinculada 9 5" xfId="812"/>
    <cellStyle name="Celda vinculada 9 6" xfId="813"/>
    <cellStyle name="Celda vinculada 9 7" xfId="814"/>
    <cellStyle name="Celda vinculada 9 8" xfId="815"/>
    <cellStyle name="Celda vinculada 9 9" xfId="816"/>
    <cellStyle name="Coma 2" xfId="817"/>
    <cellStyle name="Coma 2 2" xfId="818"/>
    <cellStyle name="Encabezado 4 10" xfId="857"/>
    <cellStyle name="Encabezado 4 11" xfId="858"/>
    <cellStyle name="Encabezado 4 12" xfId="859"/>
    <cellStyle name="Encabezado 4 13" xfId="860"/>
    <cellStyle name="Encabezado 4 14" xfId="861"/>
    <cellStyle name="Encabezado 4 15" xfId="862"/>
    <cellStyle name="Encabezado 4 16" xfId="863"/>
    <cellStyle name="Encabezado 4 17" xfId="864"/>
    <cellStyle name="Encabezado 4 18" xfId="865"/>
    <cellStyle name="Encabezado 4 2" xfId="866"/>
    <cellStyle name="Encabezado 4 3" xfId="867"/>
    <cellStyle name="Encabezado 4 4" xfId="868"/>
    <cellStyle name="Encabezado 4 5" xfId="869"/>
    <cellStyle name="Encabezado 4 6" xfId="870"/>
    <cellStyle name="Encabezado 4 7" xfId="871"/>
    <cellStyle name="Encabezado 4 8" xfId="872"/>
    <cellStyle name="Encabezado 4 9" xfId="873"/>
    <cellStyle name="Encabezado 4 9 10" xfId="874"/>
    <cellStyle name="Encabezado 4 9 11" xfId="875"/>
    <cellStyle name="Encabezado 4 9 12" xfId="876"/>
    <cellStyle name="Encabezado 4 9 13" xfId="877"/>
    <cellStyle name="Encabezado 4 9 14" xfId="878"/>
    <cellStyle name="Encabezado 4 9 15" xfId="879"/>
    <cellStyle name="Encabezado 4 9 16" xfId="880"/>
    <cellStyle name="Encabezado 4 9 17" xfId="881"/>
    <cellStyle name="Encabezado 4 9 18" xfId="882"/>
    <cellStyle name="Encabezado 4 9 19" xfId="883"/>
    <cellStyle name="Encabezado 4 9 2" xfId="884"/>
    <cellStyle name="Encabezado 4 9 20" xfId="885"/>
    <cellStyle name="Encabezado 4 9 21" xfId="886"/>
    <cellStyle name="Encabezado 4 9 22" xfId="887"/>
    <cellStyle name="Encabezado 4 9 3" xfId="888"/>
    <cellStyle name="Encabezado 4 9 4" xfId="889"/>
    <cellStyle name="Encabezado 4 9 5" xfId="890"/>
    <cellStyle name="Encabezado 4 9 6" xfId="891"/>
    <cellStyle name="Encabezado 4 9 7" xfId="892"/>
    <cellStyle name="Encabezado 4 9 8" xfId="893"/>
    <cellStyle name="Encabezado 4 9 9" xfId="894"/>
    <cellStyle name="Énfasis1 10" xfId="1531"/>
    <cellStyle name="Énfasis1 11" xfId="1532"/>
    <cellStyle name="Énfasis1 12" xfId="1533"/>
    <cellStyle name="Énfasis1 13" xfId="1534"/>
    <cellStyle name="Énfasis1 14" xfId="1535"/>
    <cellStyle name="Énfasis1 15" xfId="1536"/>
    <cellStyle name="Énfasis1 16" xfId="1537"/>
    <cellStyle name="Énfasis1 17" xfId="1538"/>
    <cellStyle name="Énfasis1 18" xfId="1539"/>
    <cellStyle name="Énfasis1 2" xfId="1540"/>
    <cellStyle name="Énfasis1 3" xfId="1541"/>
    <cellStyle name="Énfasis1 4" xfId="1542"/>
    <cellStyle name="Énfasis1 5" xfId="1543"/>
    <cellStyle name="Énfasis1 6" xfId="1544"/>
    <cellStyle name="Énfasis1 7" xfId="1545"/>
    <cellStyle name="Énfasis1 8" xfId="1546"/>
    <cellStyle name="Énfasis1 9" xfId="1547"/>
    <cellStyle name="Énfasis1 9 10" xfId="1548"/>
    <cellStyle name="Énfasis1 9 11" xfId="1549"/>
    <cellStyle name="Énfasis1 9 12" xfId="1550"/>
    <cellStyle name="Énfasis1 9 13" xfId="1551"/>
    <cellStyle name="Énfasis1 9 14" xfId="1552"/>
    <cellStyle name="Énfasis1 9 15" xfId="1553"/>
    <cellStyle name="Énfasis1 9 16" xfId="1554"/>
    <cellStyle name="Énfasis1 9 17" xfId="1555"/>
    <cellStyle name="Énfasis1 9 18" xfId="1556"/>
    <cellStyle name="Énfasis1 9 19" xfId="1557"/>
    <cellStyle name="Énfasis1 9 2" xfId="1558"/>
    <cellStyle name="Énfasis1 9 20" xfId="1559"/>
    <cellStyle name="Énfasis1 9 21" xfId="1560"/>
    <cellStyle name="Énfasis1 9 22" xfId="1561"/>
    <cellStyle name="Énfasis1 9 3" xfId="1562"/>
    <cellStyle name="Énfasis1 9 4" xfId="1563"/>
    <cellStyle name="Énfasis1 9 5" xfId="1564"/>
    <cellStyle name="Énfasis1 9 6" xfId="1565"/>
    <cellStyle name="Énfasis1 9 7" xfId="1566"/>
    <cellStyle name="Énfasis1 9 8" xfId="1567"/>
    <cellStyle name="Énfasis1 9 9" xfId="1568"/>
    <cellStyle name="Énfasis2 10" xfId="1569"/>
    <cellStyle name="Énfasis2 11" xfId="1570"/>
    <cellStyle name="Énfasis2 12" xfId="1571"/>
    <cellStyle name="Énfasis2 13" xfId="1572"/>
    <cellStyle name="Énfasis2 14" xfId="1573"/>
    <cellStyle name="Énfasis2 15" xfId="1574"/>
    <cellStyle name="Énfasis2 16" xfId="1575"/>
    <cellStyle name="Énfasis2 17" xfId="1576"/>
    <cellStyle name="Énfasis2 18" xfId="1577"/>
    <cellStyle name="Énfasis2 2" xfId="1578"/>
    <cellStyle name="Énfasis2 3" xfId="1579"/>
    <cellStyle name="Énfasis2 4" xfId="1580"/>
    <cellStyle name="Énfasis2 5" xfId="1581"/>
    <cellStyle name="Énfasis2 6" xfId="1582"/>
    <cellStyle name="Énfasis2 7" xfId="1583"/>
    <cellStyle name="Énfasis2 8" xfId="1584"/>
    <cellStyle name="Énfasis2 9" xfId="1585"/>
    <cellStyle name="Énfasis2 9 10" xfId="1586"/>
    <cellStyle name="Énfasis2 9 11" xfId="1587"/>
    <cellStyle name="Énfasis2 9 12" xfId="1588"/>
    <cellStyle name="Énfasis2 9 13" xfId="1589"/>
    <cellStyle name="Énfasis2 9 14" xfId="1590"/>
    <cellStyle name="Énfasis2 9 15" xfId="1591"/>
    <cellStyle name="Énfasis2 9 16" xfId="1592"/>
    <cellStyle name="Énfasis2 9 17" xfId="1593"/>
    <cellStyle name="Énfasis2 9 18" xfId="1594"/>
    <cellStyle name="Énfasis2 9 19" xfId="1595"/>
    <cellStyle name="Énfasis2 9 2" xfId="1596"/>
    <cellStyle name="Énfasis2 9 20" xfId="1597"/>
    <cellStyle name="Énfasis2 9 21" xfId="1598"/>
    <cellStyle name="Énfasis2 9 22" xfId="1599"/>
    <cellStyle name="Énfasis2 9 3" xfId="1600"/>
    <cellStyle name="Énfasis2 9 4" xfId="1601"/>
    <cellStyle name="Énfasis2 9 5" xfId="1602"/>
    <cellStyle name="Énfasis2 9 6" xfId="1603"/>
    <cellStyle name="Énfasis2 9 7" xfId="1604"/>
    <cellStyle name="Énfasis2 9 8" xfId="1605"/>
    <cellStyle name="Énfasis2 9 9" xfId="1606"/>
    <cellStyle name="Énfasis3 10" xfId="1607"/>
    <cellStyle name="Énfasis3 11" xfId="1608"/>
    <cellStyle name="Énfasis3 12" xfId="1609"/>
    <cellStyle name="Énfasis3 13" xfId="1610"/>
    <cellStyle name="Énfasis3 14" xfId="1611"/>
    <cellStyle name="Énfasis3 15" xfId="1612"/>
    <cellStyle name="Énfasis3 16" xfId="1613"/>
    <cellStyle name="Énfasis3 17" xfId="1614"/>
    <cellStyle name="Énfasis3 18" xfId="1615"/>
    <cellStyle name="Énfasis3 2" xfId="1616"/>
    <cellStyle name="Énfasis3 3" xfId="1617"/>
    <cellStyle name="Énfasis3 4" xfId="1618"/>
    <cellStyle name="Énfasis3 5" xfId="1619"/>
    <cellStyle name="Énfasis3 6" xfId="1620"/>
    <cellStyle name="Énfasis3 7" xfId="1621"/>
    <cellStyle name="Énfasis3 8" xfId="1622"/>
    <cellStyle name="Énfasis3 9" xfId="1623"/>
    <cellStyle name="Énfasis3 9 10" xfId="1624"/>
    <cellStyle name="Énfasis3 9 11" xfId="1625"/>
    <cellStyle name="Énfasis3 9 12" xfId="1626"/>
    <cellStyle name="Énfasis3 9 13" xfId="1627"/>
    <cellStyle name="Énfasis3 9 14" xfId="1628"/>
    <cellStyle name="Énfasis3 9 15" xfId="1629"/>
    <cellStyle name="Énfasis3 9 16" xfId="1630"/>
    <cellStyle name="Énfasis3 9 17" xfId="1631"/>
    <cellStyle name="Énfasis3 9 18" xfId="1632"/>
    <cellStyle name="Énfasis3 9 19" xfId="1633"/>
    <cellStyle name="Énfasis3 9 2" xfId="1634"/>
    <cellStyle name="Énfasis3 9 20" xfId="1635"/>
    <cellStyle name="Énfasis3 9 21" xfId="1636"/>
    <cellStyle name="Énfasis3 9 22" xfId="1637"/>
    <cellStyle name="Énfasis3 9 3" xfId="1638"/>
    <cellStyle name="Énfasis3 9 4" xfId="1639"/>
    <cellStyle name="Énfasis3 9 5" xfId="1640"/>
    <cellStyle name="Énfasis3 9 6" xfId="1641"/>
    <cellStyle name="Énfasis3 9 7" xfId="1642"/>
    <cellStyle name="Énfasis3 9 8" xfId="1643"/>
    <cellStyle name="Énfasis3 9 9" xfId="1644"/>
    <cellStyle name="Énfasis4 10" xfId="1645"/>
    <cellStyle name="Énfasis4 11" xfId="1646"/>
    <cellStyle name="Énfasis4 12" xfId="1647"/>
    <cellStyle name="Énfasis4 13" xfId="1648"/>
    <cellStyle name="Énfasis4 14" xfId="1649"/>
    <cellStyle name="Énfasis4 15" xfId="1650"/>
    <cellStyle name="Énfasis4 16" xfId="1651"/>
    <cellStyle name="Énfasis4 17" xfId="1652"/>
    <cellStyle name="Énfasis4 18" xfId="1653"/>
    <cellStyle name="Énfasis4 2" xfId="1654"/>
    <cellStyle name="Énfasis4 3" xfId="1655"/>
    <cellStyle name="Énfasis4 4" xfId="1656"/>
    <cellStyle name="Énfasis4 5" xfId="1657"/>
    <cellStyle name="Énfasis4 6" xfId="1658"/>
    <cellStyle name="Énfasis4 7" xfId="1659"/>
    <cellStyle name="Énfasis4 8" xfId="1660"/>
    <cellStyle name="Énfasis4 9" xfId="1661"/>
    <cellStyle name="Énfasis4 9 10" xfId="1662"/>
    <cellStyle name="Énfasis4 9 11" xfId="1663"/>
    <cellStyle name="Énfasis4 9 12" xfId="1664"/>
    <cellStyle name="Énfasis4 9 13" xfId="1665"/>
    <cellStyle name="Énfasis4 9 14" xfId="1666"/>
    <cellStyle name="Énfasis4 9 15" xfId="1667"/>
    <cellStyle name="Énfasis4 9 16" xfId="1668"/>
    <cellStyle name="Énfasis4 9 17" xfId="1669"/>
    <cellStyle name="Énfasis4 9 18" xfId="1670"/>
    <cellStyle name="Énfasis4 9 19" xfId="1671"/>
    <cellStyle name="Énfasis4 9 2" xfId="1672"/>
    <cellStyle name="Énfasis4 9 20" xfId="1673"/>
    <cellStyle name="Énfasis4 9 21" xfId="1674"/>
    <cellStyle name="Énfasis4 9 22" xfId="1675"/>
    <cellStyle name="Énfasis4 9 3" xfId="1676"/>
    <cellStyle name="Énfasis4 9 4" xfId="1677"/>
    <cellStyle name="Énfasis4 9 5" xfId="1678"/>
    <cellStyle name="Énfasis4 9 6" xfId="1679"/>
    <cellStyle name="Énfasis4 9 7" xfId="1680"/>
    <cellStyle name="Énfasis4 9 8" xfId="1681"/>
    <cellStyle name="Énfasis4 9 9" xfId="1682"/>
    <cellStyle name="Énfasis5 10" xfId="1683"/>
    <cellStyle name="Énfasis5 11" xfId="1684"/>
    <cellStyle name="Énfasis5 12" xfId="1685"/>
    <cellStyle name="Énfasis5 13" xfId="1686"/>
    <cellStyle name="Énfasis5 14" xfId="1687"/>
    <cellStyle name="Énfasis5 15" xfId="1688"/>
    <cellStyle name="Énfasis5 16" xfId="1689"/>
    <cellStyle name="Énfasis5 17" xfId="1690"/>
    <cellStyle name="Énfasis5 18" xfId="1691"/>
    <cellStyle name="Énfasis5 2" xfId="1692"/>
    <cellStyle name="Énfasis5 3" xfId="1693"/>
    <cellStyle name="Énfasis5 4" xfId="1694"/>
    <cellStyle name="Énfasis5 5" xfId="1695"/>
    <cellStyle name="Énfasis5 6" xfId="1696"/>
    <cellStyle name="Énfasis5 7" xfId="1697"/>
    <cellStyle name="Énfasis5 8" xfId="1698"/>
    <cellStyle name="Énfasis5 9" xfId="1699"/>
    <cellStyle name="Énfasis5 9 10" xfId="1700"/>
    <cellStyle name="Énfasis5 9 11" xfId="1701"/>
    <cellStyle name="Énfasis5 9 12" xfId="1702"/>
    <cellStyle name="Énfasis5 9 13" xfId="1703"/>
    <cellStyle name="Énfasis5 9 14" xfId="1704"/>
    <cellStyle name="Énfasis5 9 15" xfId="1705"/>
    <cellStyle name="Énfasis5 9 16" xfId="1706"/>
    <cellStyle name="Énfasis5 9 17" xfId="1707"/>
    <cellStyle name="Énfasis5 9 18" xfId="1708"/>
    <cellStyle name="Énfasis5 9 19" xfId="1709"/>
    <cellStyle name="Énfasis5 9 2" xfId="1710"/>
    <cellStyle name="Énfasis5 9 20" xfId="1711"/>
    <cellStyle name="Énfasis5 9 21" xfId="1712"/>
    <cellStyle name="Énfasis5 9 22" xfId="1713"/>
    <cellStyle name="Énfasis5 9 3" xfId="1714"/>
    <cellStyle name="Énfasis5 9 4" xfId="1715"/>
    <cellStyle name="Énfasis5 9 5" xfId="1716"/>
    <cellStyle name="Énfasis5 9 6" xfId="1717"/>
    <cellStyle name="Énfasis5 9 7" xfId="1718"/>
    <cellStyle name="Énfasis5 9 8" xfId="1719"/>
    <cellStyle name="Énfasis5 9 9" xfId="1720"/>
    <cellStyle name="Énfasis6 10" xfId="1721"/>
    <cellStyle name="Énfasis6 11" xfId="1722"/>
    <cellStyle name="Énfasis6 12" xfId="1723"/>
    <cellStyle name="Énfasis6 13" xfId="1724"/>
    <cellStyle name="Énfasis6 14" xfId="1725"/>
    <cellStyle name="Énfasis6 15" xfId="1726"/>
    <cellStyle name="Énfasis6 16" xfId="1727"/>
    <cellStyle name="Énfasis6 17" xfId="1728"/>
    <cellStyle name="Énfasis6 18" xfId="1729"/>
    <cellStyle name="Énfasis6 2" xfId="1730"/>
    <cellStyle name="Énfasis6 3" xfId="1731"/>
    <cellStyle name="Énfasis6 4" xfId="1732"/>
    <cellStyle name="Énfasis6 5" xfId="1733"/>
    <cellStyle name="Énfasis6 6" xfId="1734"/>
    <cellStyle name="Énfasis6 7" xfId="1735"/>
    <cellStyle name="Énfasis6 8" xfId="1736"/>
    <cellStyle name="Énfasis6 9" xfId="1737"/>
    <cellStyle name="Énfasis6 9 10" xfId="1738"/>
    <cellStyle name="Énfasis6 9 11" xfId="1739"/>
    <cellStyle name="Énfasis6 9 12" xfId="1740"/>
    <cellStyle name="Énfasis6 9 13" xfId="1741"/>
    <cellStyle name="Énfasis6 9 14" xfId="1742"/>
    <cellStyle name="Énfasis6 9 15" xfId="1743"/>
    <cellStyle name="Énfasis6 9 16" xfId="1744"/>
    <cellStyle name="Énfasis6 9 17" xfId="1745"/>
    <cellStyle name="Énfasis6 9 18" xfId="1746"/>
    <cellStyle name="Énfasis6 9 19" xfId="1747"/>
    <cellStyle name="Énfasis6 9 2" xfId="1748"/>
    <cellStyle name="Énfasis6 9 20" xfId="1749"/>
    <cellStyle name="Énfasis6 9 21" xfId="1750"/>
    <cellStyle name="Énfasis6 9 22" xfId="1751"/>
    <cellStyle name="Énfasis6 9 3" xfId="1752"/>
    <cellStyle name="Énfasis6 9 4" xfId="1753"/>
    <cellStyle name="Énfasis6 9 5" xfId="1754"/>
    <cellStyle name="Énfasis6 9 6" xfId="1755"/>
    <cellStyle name="Énfasis6 9 7" xfId="1756"/>
    <cellStyle name="Énfasis6 9 8" xfId="1757"/>
    <cellStyle name="Énfasis6 9 9" xfId="1758"/>
    <cellStyle name="Entrada 10" xfId="895"/>
    <cellStyle name="Entrada 11" xfId="896"/>
    <cellStyle name="Entrada 12" xfId="897"/>
    <cellStyle name="Entrada 13" xfId="898"/>
    <cellStyle name="Entrada 14" xfId="899"/>
    <cellStyle name="Entrada 15" xfId="900"/>
    <cellStyle name="Entrada 16" xfId="901"/>
    <cellStyle name="Entrada 17" xfId="902"/>
    <cellStyle name="Entrada 18" xfId="903"/>
    <cellStyle name="Entrada 2" xfId="904"/>
    <cellStyle name="Entrada 3" xfId="905"/>
    <cellStyle name="Entrada 4" xfId="906"/>
    <cellStyle name="Entrada 5" xfId="907"/>
    <cellStyle name="Entrada 6" xfId="908"/>
    <cellStyle name="Entrada 7" xfId="909"/>
    <cellStyle name="Entrada 8" xfId="910"/>
    <cellStyle name="Entrada 9" xfId="911"/>
    <cellStyle name="Entrada 9 10" xfId="912"/>
    <cellStyle name="Entrada 9 11" xfId="913"/>
    <cellStyle name="Entrada 9 12" xfId="914"/>
    <cellStyle name="Entrada 9 13" xfId="915"/>
    <cellStyle name="Entrada 9 14" xfId="916"/>
    <cellStyle name="Entrada 9 15" xfId="917"/>
    <cellStyle name="Entrada 9 16" xfId="918"/>
    <cellStyle name="Entrada 9 17" xfId="919"/>
    <cellStyle name="Entrada 9 18" xfId="920"/>
    <cellStyle name="Entrada 9 19" xfId="921"/>
    <cellStyle name="Entrada 9 2" xfId="922"/>
    <cellStyle name="Entrada 9 20" xfId="923"/>
    <cellStyle name="Entrada 9 21" xfId="924"/>
    <cellStyle name="Entrada 9 22" xfId="925"/>
    <cellStyle name="Entrada 9 3" xfId="926"/>
    <cellStyle name="Entrada 9 4" xfId="927"/>
    <cellStyle name="Entrada 9 5" xfId="928"/>
    <cellStyle name="Entrada 9 6" xfId="929"/>
    <cellStyle name="Entrada 9 7" xfId="930"/>
    <cellStyle name="Entrada 9 8" xfId="931"/>
    <cellStyle name="Entrada 9 9" xfId="932"/>
    <cellStyle name="Euro" xfId="933"/>
    <cellStyle name="Euro 10" xfId="934"/>
    <cellStyle name="Euro 11" xfId="935"/>
    <cellStyle name="Euro 12" xfId="936"/>
    <cellStyle name="Euro 13" xfId="937"/>
    <cellStyle name="Euro 14" xfId="938"/>
    <cellStyle name="Euro 15" xfId="939"/>
    <cellStyle name="Euro 16" xfId="940"/>
    <cellStyle name="Euro 17" xfId="941"/>
    <cellStyle name="Euro 18" xfId="942"/>
    <cellStyle name="Euro 19" xfId="943"/>
    <cellStyle name="Euro 2" xfId="944"/>
    <cellStyle name="Euro 20" xfId="945"/>
    <cellStyle name="Euro 21" xfId="946"/>
    <cellStyle name="Euro 22" xfId="947"/>
    <cellStyle name="Euro 23" xfId="948"/>
    <cellStyle name="Euro 24" xfId="949"/>
    <cellStyle name="Euro 25" xfId="950"/>
    <cellStyle name="Euro 26" xfId="951"/>
    <cellStyle name="Euro 27" xfId="952"/>
    <cellStyle name="Euro 28" xfId="953"/>
    <cellStyle name="Euro 29" xfId="954"/>
    <cellStyle name="Euro 3" xfId="955"/>
    <cellStyle name="Euro 4" xfId="956"/>
    <cellStyle name="Euro 5" xfId="957"/>
    <cellStyle name="Euro 6" xfId="958"/>
    <cellStyle name="Euro 7" xfId="959"/>
    <cellStyle name="Euro 8" xfId="960"/>
    <cellStyle name="Euro 9" xfId="961"/>
    <cellStyle name="Hipervínculo 2" xfId="962"/>
    <cellStyle name="Hipervínculo 31" xfId="963"/>
    <cellStyle name="Incorrecto 10" xfId="964"/>
    <cellStyle name="Incorrecto 11" xfId="965"/>
    <cellStyle name="Incorrecto 12" xfId="966"/>
    <cellStyle name="Incorrecto 13" xfId="967"/>
    <cellStyle name="Incorrecto 14" xfId="968"/>
    <cellStyle name="Incorrecto 15" xfId="969"/>
    <cellStyle name="Incorrecto 16" xfId="970"/>
    <cellStyle name="Incorrecto 17" xfId="971"/>
    <cellStyle name="Incorrecto 18" xfId="972"/>
    <cellStyle name="Incorrecto 2" xfId="973"/>
    <cellStyle name="Incorrecto 3" xfId="974"/>
    <cellStyle name="Incorrecto 4" xfId="975"/>
    <cellStyle name="Incorrecto 5" xfId="976"/>
    <cellStyle name="Incorrecto 6" xfId="977"/>
    <cellStyle name="Incorrecto 7" xfId="978"/>
    <cellStyle name="Incorrecto 8" xfId="979"/>
    <cellStyle name="Incorrecto 9" xfId="980"/>
    <cellStyle name="Incorrecto 9 10" xfId="981"/>
    <cellStyle name="Incorrecto 9 11" xfId="982"/>
    <cellStyle name="Incorrecto 9 12" xfId="983"/>
    <cellStyle name="Incorrecto 9 13" xfId="984"/>
    <cellStyle name="Incorrecto 9 14" xfId="985"/>
    <cellStyle name="Incorrecto 9 15" xfId="986"/>
    <cellStyle name="Incorrecto 9 16" xfId="987"/>
    <cellStyle name="Incorrecto 9 17" xfId="988"/>
    <cellStyle name="Incorrecto 9 18" xfId="989"/>
    <cellStyle name="Incorrecto 9 19" xfId="990"/>
    <cellStyle name="Incorrecto 9 2" xfId="991"/>
    <cellStyle name="Incorrecto 9 20" xfId="992"/>
    <cellStyle name="Incorrecto 9 21" xfId="993"/>
    <cellStyle name="Incorrecto 9 22" xfId="994"/>
    <cellStyle name="Incorrecto 9 3" xfId="995"/>
    <cellStyle name="Incorrecto 9 4" xfId="996"/>
    <cellStyle name="Incorrecto 9 5" xfId="997"/>
    <cellStyle name="Incorrecto 9 6" xfId="998"/>
    <cellStyle name="Incorrecto 9 7" xfId="999"/>
    <cellStyle name="Incorrecto 9 8" xfId="1000"/>
    <cellStyle name="Incorrecto 9 9" xfId="1001"/>
    <cellStyle name="Millares" xfId="1" builtinId="3"/>
    <cellStyle name="Millares [0] 2" xfId="1034"/>
    <cellStyle name="Millares 2" xfId="1002"/>
    <cellStyle name="Millares 2 10" xfId="1003"/>
    <cellStyle name="Millares 2 11" xfId="1004"/>
    <cellStyle name="Millares 2 12" xfId="1005"/>
    <cellStyle name="Millares 2 13" xfId="1006"/>
    <cellStyle name="Millares 2 13 2" xfId="1007"/>
    <cellStyle name="Millares 2 13 2 2" xfId="1008"/>
    <cellStyle name="Millares 2 13 2 2 2" xfId="1009"/>
    <cellStyle name="Millares 2 14" xfId="1010"/>
    <cellStyle name="Millares 2 2" xfId="1011"/>
    <cellStyle name="Millares 2 2 2" xfId="1012"/>
    <cellStyle name="Millares 2 2 3" xfId="1013"/>
    <cellStyle name="Millares 2 2 4" xfId="1014"/>
    <cellStyle name="Millares 2 3" xfId="1015"/>
    <cellStyle name="Millares 2 4" xfId="1016"/>
    <cellStyle name="Millares 2 5" xfId="1017"/>
    <cellStyle name="Millares 2 6" xfId="1018"/>
    <cellStyle name="Millares 2 7" xfId="1019"/>
    <cellStyle name="Millares 2 8" xfId="1020"/>
    <cellStyle name="Millares 2 9" xfId="1021"/>
    <cellStyle name="Millares 3" xfId="1022"/>
    <cellStyle name="Millares 3 2" xfId="1023"/>
    <cellStyle name="Millares 3 3" xfId="1024"/>
    <cellStyle name="Millares 4" xfId="1025"/>
    <cellStyle name="Millares 4 2" xfId="1026"/>
    <cellStyle name="Millares 4 2 2" xfId="1027"/>
    <cellStyle name="Millares 4 2 2 2" xfId="1028"/>
    <cellStyle name="Millares 4 3" xfId="1029"/>
    <cellStyle name="Millares 5" xfId="1030"/>
    <cellStyle name="Millares 6" xfId="1031"/>
    <cellStyle name="Millares 7" xfId="1032"/>
    <cellStyle name="Millares 8" xfId="1033"/>
    <cellStyle name="Moneda 2" xfId="1035"/>
    <cellStyle name="Moneda 2 2" xfId="1036"/>
    <cellStyle name="Moneda 2 3" xfId="1037"/>
    <cellStyle name="Neutral 10" xfId="1038"/>
    <cellStyle name="Neutral 11" xfId="1039"/>
    <cellStyle name="Neutral 12" xfId="1040"/>
    <cellStyle name="Neutral 13" xfId="1041"/>
    <cellStyle name="Neutral 14" xfId="1042"/>
    <cellStyle name="Neutral 15" xfId="1043"/>
    <cellStyle name="Neutral 16" xfId="1044"/>
    <cellStyle name="Neutral 2" xfId="1045"/>
    <cellStyle name="Neutral 3" xfId="1046"/>
    <cellStyle name="Neutral 4" xfId="1047"/>
    <cellStyle name="Neutral 5" xfId="1048"/>
    <cellStyle name="Neutral 6" xfId="1049"/>
    <cellStyle name="Neutral 7" xfId="1050"/>
    <cellStyle name="Neutral 8" xfId="1051"/>
    <cellStyle name="Neutral 9" xfId="1052"/>
    <cellStyle name="Normal" xfId="0" builtinId="0"/>
    <cellStyle name="Normal 10" xfId="1053"/>
    <cellStyle name="Normal 10 2" xfId="1054"/>
    <cellStyle name="Normal 11" xfId="1055"/>
    <cellStyle name="Normal 11 2" xfId="1056"/>
    <cellStyle name="Normal 110" xfId="1057"/>
    <cellStyle name="Normal 112" xfId="1058"/>
    <cellStyle name="Normal 113" xfId="1059"/>
    <cellStyle name="Normal 115" xfId="1060"/>
    <cellStyle name="Normal 12" xfId="1061"/>
    <cellStyle name="Normal 12 2" xfId="1062"/>
    <cellStyle name="Normal 13" xfId="1063"/>
    <cellStyle name="Normal 13 2" xfId="1064"/>
    <cellStyle name="Normal 14" xfId="1065"/>
    <cellStyle name="Normal 14 2" xfId="1066"/>
    <cellStyle name="Normal 15" xfId="1067"/>
    <cellStyle name="Normal 15 2" xfId="1068"/>
    <cellStyle name="Normal 16" xfId="1069"/>
    <cellStyle name="Normal 16 2" xfId="1070"/>
    <cellStyle name="Normal 17" xfId="1071"/>
    <cellStyle name="Normal 17 2" xfId="1072"/>
    <cellStyle name="Normal 18 2" xfId="1073"/>
    <cellStyle name="Normal 19" xfId="1074"/>
    <cellStyle name="Normal 19 2" xfId="1075"/>
    <cellStyle name="Normal 2" xfId="1076"/>
    <cellStyle name="Normal 2 10" xfId="1077"/>
    <cellStyle name="Normal 2 11" xfId="1078"/>
    <cellStyle name="Normal 2 12" xfId="1079"/>
    <cellStyle name="Normal 2 2" xfId="1080"/>
    <cellStyle name="Normal 2 2 2" xfId="1081"/>
    <cellStyle name="Normal 2 2 3" xfId="1082"/>
    <cellStyle name="Normal 2 2 4" xfId="1083"/>
    <cellStyle name="Normal 2 2 5" xfId="1084"/>
    <cellStyle name="Normal 2 3" xfId="1085"/>
    <cellStyle name="Normal 2 4" xfId="1086"/>
    <cellStyle name="Normal 2 5" xfId="1087"/>
    <cellStyle name="Normal 2 6" xfId="1088"/>
    <cellStyle name="Normal 2 7" xfId="1089"/>
    <cellStyle name="Normal 2 8" xfId="1090"/>
    <cellStyle name="Normal 2 9" xfId="1091"/>
    <cellStyle name="Normal 20 2" xfId="1092"/>
    <cellStyle name="Normal 21 2" xfId="1093"/>
    <cellStyle name="Normal 22 2" xfId="1094"/>
    <cellStyle name="Normal 23 2" xfId="1095"/>
    <cellStyle name="Normal 24 2" xfId="1096"/>
    <cellStyle name="Normal 25 2" xfId="1097"/>
    <cellStyle name="Normal 3" xfId="1098"/>
    <cellStyle name="Normal 3 10" xfId="1099"/>
    <cellStyle name="Normal 3 11" xfId="1100"/>
    <cellStyle name="Normal 3 12" xfId="1101"/>
    <cellStyle name="Normal 3 13" xfId="1102"/>
    <cellStyle name="Normal 3 14" xfId="1103"/>
    <cellStyle name="Normal 3 15" xfId="1104"/>
    <cellStyle name="Normal 3 16" xfId="1105"/>
    <cellStyle name="Normal 3 17" xfId="1106"/>
    <cellStyle name="Normal 3 18" xfId="1107"/>
    <cellStyle name="Normal 3 19" xfId="1108"/>
    <cellStyle name="Normal 3 2" xfId="1109"/>
    <cellStyle name="Normal 3 20" xfId="1110"/>
    <cellStyle name="Normal 3 21" xfId="1111"/>
    <cellStyle name="Normal 3 3" xfId="1112"/>
    <cellStyle name="Normal 3 4" xfId="1113"/>
    <cellStyle name="Normal 3 5" xfId="1114"/>
    <cellStyle name="Normal 3 6" xfId="1115"/>
    <cellStyle name="Normal 3 7" xfId="1116"/>
    <cellStyle name="Normal 3 8" xfId="1117"/>
    <cellStyle name="Normal 3 9" xfId="1118"/>
    <cellStyle name="Normal 3_PLAN DE ACTIVIDADES 10 DE ABRIL RURALIDAD" xfId="1119"/>
    <cellStyle name="Normal 4" xfId="1120"/>
    <cellStyle name="Normal 4 10" xfId="1121"/>
    <cellStyle name="Normal 4 11" xfId="1122"/>
    <cellStyle name="Normal 4 12" xfId="1123"/>
    <cellStyle name="Normal 4 13" xfId="1124"/>
    <cellStyle name="Normal 4 14" xfId="1125"/>
    <cellStyle name="Normal 4 15" xfId="1126"/>
    <cellStyle name="Normal 4 16" xfId="1127"/>
    <cellStyle name="Normal 4 17" xfId="1128"/>
    <cellStyle name="Normal 4 18" xfId="1129"/>
    <cellStyle name="Normal 4 19" xfId="1130"/>
    <cellStyle name="Normal 4 2" xfId="1131"/>
    <cellStyle name="Normal 4 20" xfId="1132"/>
    <cellStyle name="Normal 4 21" xfId="1133"/>
    <cellStyle name="Normal 4 3" xfId="1134"/>
    <cellStyle name="Normal 4 4" xfId="1135"/>
    <cellStyle name="Normal 4 5" xfId="1136"/>
    <cellStyle name="Normal 4 6" xfId="1137"/>
    <cellStyle name="Normal 4 7" xfId="1138"/>
    <cellStyle name="Normal 4 8" xfId="1139"/>
    <cellStyle name="Normal 4 9" xfId="1140"/>
    <cellStyle name="Normal 47" xfId="1141"/>
    <cellStyle name="Normal 48" xfId="1142"/>
    <cellStyle name="Normal 5" xfId="1143"/>
    <cellStyle name="Normal 5 10" xfId="1144"/>
    <cellStyle name="Normal 5 11" xfId="1145"/>
    <cellStyle name="Normal 5 12" xfId="1146"/>
    <cellStyle name="Normal 5 13" xfId="1147"/>
    <cellStyle name="Normal 5 14" xfId="1148"/>
    <cellStyle name="Normal 5 15" xfId="1149"/>
    <cellStyle name="Normal 5 16" xfId="1150"/>
    <cellStyle name="Normal 5 17" xfId="1151"/>
    <cellStyle name="Normal 5 18" xfId="1152"/>
    <cellStyle name="Normal 5 19" xfId="1153"/>
    <cellStyle name="Normal 5 2" xfId="1154"/>
    <cellStyle name="Normal 5 20" xfId="1155"/>
    <cellStyle name="Normal 5 21" xfId="1156"/>
    <cellStyle name="Normal 5 3" xfId="1157"/>
    <cellStyle name="Normal 5 4" xfId="1158"/>
    <cellStyle name="Normal 5 5" xfId="1159"/>
    <cellStyle name="Normal 5 6" xfId="1160"/>
    <cellStyle name="Normal 5 7" xfId="1161"/>
    <cellStyle name="Normal 5 8" xfId="1162"/>
    <cellStyle name="Normal 5 9" xfId="1163"/>
    <cellStyle name="Normal 53" xfId="1164"/>
    <cellStyle name="Normal 54" xfId="1165"/>
    <cellStyle name="Normal 55" xfId="1166"/>
    <cellStyle name="Normal 56" xfId="1167"/>
    <cellStyle name="Normal 57" xfId="1168"/>
    <cellStyle name="Normal 58" xfId="1169"/>
    <cellStyle name="Normal 59" xfId="1170"/>
    <cellStyle name="Normal 6" xfId="1171"/>
    <cellStyle name="Normal 6 2" xfId="1172"/>
    <cellStyle name="Normal 61" xfId="1173"/>
    <cellStyle name="Normal 65" xfId="1174"/>
    <cellStyle name="Normal 66" xfId="1175"/>
    <cellStyle name="Normal 69" xfId="1176"/>
    <cellStyle name="Normal 7" xfId="1177"/>
    <cellStyle name="Normal 7 2" xfId="1178"/>
    <cellStyle name="Normal 70" xfId="1179"/>
    <cellStyle name="Normal 75" xfId="1180"/>
    <cellStyle name="Normal 76" xfId="1181"/>
    <cellStyle name="Normal 77" xfId="1182"/>
    <cellStyle name="Normal 78" xfId="1183"/>
    <cellStyle name="Normal 79" xfId="1184"/>
    <cellStyle name="Normal 8" xfId="1185"/>
    <cellStyle name="Normal 8 2" xfId="1186"/>
    <cellStyle name="Normal 8 3" xfId="1187"/>
    <cellStyle name="Normal 80" xfId="1188"/>
    <cellStyle name="Normal 81" xfId="1189"/>
    <cellStyle name="Normal 82" xfId="1190"/>
    <cellStyle name="Normal 87" xfId="1191"/>
    <cellStyle name="Normal 89" xfId="1192"/>
    <cellStyle name="Normal 9" xfId="1193"/>
    <cellStyle name="Normal 9 2" xfId="1194"/>
    <cellStyle name="Normal 97" xfId="1195"/>
    <cellStyle name="Normal 99" xfId="1196"/>
    <cellStyle name="Notas 10" xfId="1197"/>
    <cellStyle name="Notas 11" xfId="1198"/>
    <cellStyle name="Notas 12" xfId="1199"/>
    <cellStyle name="Notas 13" xfId="1200"/>
    <cellStyle name="Notas 14" xfId="1201"/>
    <cellStyle name="Notas 15" xfId="1202"/>
    <cellStyle name="Notas 16" xfId="1203"/>
    <cellStyle name="Notas 17" xfId="1204"/>
    <cellStyle name="Notas 18" xfId="1205"/>
    <cellStyle name="Notas 19" xfId="1206"/>
    <cellStyle name="Notas 2" xfId="1207"/>
    <cellStyle name="Notas 2 2" xfId="1208"/>
    <cellStyle name="Notas 2 3" xfId="1209"/>
    <cellStyle name="Notas 2 4" xfId="1210"/>
    <cellStyle name="Notas 20" xfId="1211"/>
    <cellStyle name="Notas 21" xfId="1212"/>
    <cellStyle name="Notas 22" xfId="1213"/>
    <cellStyle name="Notas 3" xfId="1214"/>
    <cellStyle name="Notas 4" xfId="1215"/>
    <cellStyle name="Notas 5" xfId="1216"/>
    <cellStyle name="Notas 6" xfId="1217"/>
    <cellStyle name="Notas 7" xfId="1218"/>
    <cellStyle name="Notas 8" xfId="1219"/>
    <cellStyle name="Notas 9" xfId="1220"/>
    <cellStyle name="Notas 9 10" xfId="1221"/>
    <cellStyle name="Notas 9 11" xfId="1222"/>
    <cellStyle name="Notas 9 12" xfId="1223"/>
    <cellStyle name="Notas 9 13" xfId="1224"/>
    <cellStyle name="Notas 9 14" xfId="1225"/>
    <cellStyle name="Notas 9 15" xfId="1226"/>
    <cellStyle name="Notas 9 16" xfId="1227"/>
    <cellStyle name="Notas 9 17" xfId="1228"/>
    <cellStyle name="Notas 9 18" xfId="1229"/>
    <cellStyle name="Notas 9 19" xfId="1230"/>
    <cellStyle name="Notas 9 2" xfId="1231"/>
    <cellStyle name="Notas 9 20" xfId="1232"/>
    <cellStyle name="Notas 9 21" xfId="1233"/>
    <cellStyle name="Notas 9 22" xfId="1234"/>
    <cellStyle name="Notas 9 3" xfId="1235"/>
    <cellStyle name="Notas 9 4" xfId="1236"/>
    <cellStyle name="Notas 9 5" xfId="1237"/>
    <cellStyle name="Notas 9 6" xfId="1238"/>
    <cellStyle name="Notas 9 7" xfId="1239"/>
    <cellStyle name="Notas 9 8" xfId="1240"/>
    <cellStyle name="Notas 9 9" xfId="1241"/>
    <cellStyle name="Porcentaje" xfId="2" builtinId="5"/>
    <cellStyle name="Porcentaje 2" xfId="1242"/>
    <cellStyle name="Porcentaje 3" xfId="1243"/>
    <cellStyle name="Porcentual 2" xfId="1244"/>
    <cellStyle name="Porcentual 2 2" xfId="1245"/>
    <cellStyle name="Porcentual 2 3" xfId="1246"/>
    <cellStyle name="Porcentual 2 4" xfId="1247"/>
    <cellStyle name="Porcentual 3" xfId="1248"/>
    <cellStyle name="Salida 10" xfId="1249"/>
    <cellStyle name="Salida 11" xfId="1250"/>
    <cellStyle name="Salida 12" xfId="1251"/>
    <cellStyle name="Salida 13" xfId="1252"/>
    <cellStyle name="Salida 14" xfId="1253"/>
    <cellStyle name="Salida 15" xfId="1254"/>
    <cellStyle name="Salida 16" xfId="1255"/>
    <cellStyle name="Salida 17" xfId="1256"/>
    <cellStyle name="Salida 18" xfId="1257"/>
    <cellStyle name="Salida 2" xfId="1258"/>
    <cellStyle name="Salida 3" xfId="1259"/>
    <cellStyle name="Salida 4" xfId="1260"/>
    <cellStyle name="Salida 5" xfId="1261"/>
    <cellStyle name="Salida 6" xfId="1262"/>
    <cellStyle name="Salida 7" xfId="1263"/>
    <cellStyle name="Salida 8" xfId="1264"/>
    <cellStyle name="Salida 9" xfId="1265"/>
    <cellStyle name="Salida 9 10" xfId="1266"/>
    <cellStyle name="Salida 9 11" xfId="1267"/>
    <cellStyle name="Salida 9 12" xfId="1268"/>
    <cellStyle name="Salida 9 13" xfId="1269"/>
    <cellStyle name="Salida 9 14" xfId="1270"/>
    <cellStyle name="Salida 9 15" xfId="1271"/>
    <cellStyle name="Salida 9 16" xfId="1272"/>
    <cellStyle name="Salida 9 17" xfId="1273"/>
    <cellStyle name="Salida 9 18" xfId="1274"/>
    <cellStyle name="Salida 9 19" xfId="1275"/>
    <cellStyle name="Salida 9 2" xfId="1276"/>
    <cellStyle name="Salida 9 20" xfId="1277"/>
    <cellStyle name="Salida 9 21" xfId="1278"/>
    <cellStyle name="Salida 9 22" xfId="1279"/>
    <cellStyle name="Salida 9 3" xfId="1280"/>
    <cellStyle name="Salida 9 4" xfId="1281"/>
    <cellStyle name="Salida 9 5" xfId="1282"/>
    <cellStyle name="Salida 9 6" xfId="1283"/>
    <cellStyle name="Salida 9 7" xfId="1284"/>
    <cellStyle name="Salida 9 8" xfId="1285"/>
    <cellStyle name="Salida 9 9" xfId="1286"/>
    <cellStyle name="Texto de advertencia 10" xfId="1287"/>
    <cellStyle name="Texto de advertencia 11" xfId="1288"/>
    <cellStyle name="Texto de advertencia 12" xfId="1289"/>
    <cellStyle name="Texto de advertencia 13" xfId="1290"/>
    <cellStyle name="Texto de advertencia 14" xfId="1291"/>
    <cellStyle name="Texto de advertencia 15" xfId="1292"/>
    <cellStyle name="Texto de advertencia 16" xfId="1293"/>
    <cellStyle name="Texto de advertencia 17" xfId="1294"/>
    <cellStyle name="Texto de advertencia 18" xfId="1295"/>
    <cellStyle name="Texto de advertencia 2" xfId="1296"/>
    <cellStyle name="Texto de advertencia 3" xfId="1297"/>
    <cellStyle name="Texto de advertencia 4" xfId="1298"/>
    <cellStyle name="Texto de advertencia 5" xfId="1299"/>
    <cellStyle name="Texto de advertencia 6" xfId="1300"/>
    <cellStyle name="Texto de advertencia 7" xfId="1301"/>
    <cellStyle name="Texto de advertencia 8" xfId="1302"/>
    <cellStyle name="Texto de advertencia 9" xfId="1303"/>
    <cellStyle name="Texto de advertencia 9 10" xfId="1304"/>
    <cellStyle name="Texto de advertencia 9 11" xfId="1305"/>
    <cellStyle name="Texto de advertencia 9 12" xfId="1306"/>
    <cellStyle name="Texto de advertencia 9 13" xfId="1307"/>
    <cellStyle name="Texto de advertencia 9 14" xfId="1308"/>
    <cellStyle name="Texto de advertencia 9 15" xfId="1309"/>
    <cellStyle name="Texto de advertencia 9 16" xfId="1310"/>
    <cellStyle name="Texto de advertencia 9 17" xfId="1311"/>
    <cellStyle name="Texto de advertencia 9 18" xfId="1312"/>
    <cellStyle name="Texto de advertencia 9 19" xfId="1313"/>
    <cellStyle name="Texto de advertencia 9 2" xfId="1314"/>
    <cellStyle name="Texto de advertencia 9 20" xfId="1315"/>
    <cellStyle name="Texto de advertencia 9 21" xfId="1316"/>
    <cellStyle name="Texto de advertencia 9 22" xfId="1317"/>
    <cellStyle name="Texto de advertencia 9 3" xfId="1318"/>
    <cellStyle name="Texto de advertencia 9 4" xfId="1319"/>
    <cellStyle name="Texto de advertencia 9 5" xfId="1320"/>
    <cellStyle name="Texto de advertencia 9 6" xfId="1321"/>
    <cellStyle name="Texto de advertencia 9 7" xfId="1322"/>
    <cellStyle name="Texto de advertencia 9 8" xfId="1323"/>
    <cellStyle name="Texto de advertencia 9 9" xfId="1324"/>
    <cellStyle name="Texto explicativo 10" xfId="1325"/>
    <cellStyle name="Texto explicativo 11" xfId="1326"/>
    <cellStyle name="Texto explicativo 12" xfId="1327"/>
    <cellStyle name="Texto explicativo 13" xfId="1328"/>
    <cellStyle name="Texto explicativo 14" xfId="1329"/>
    <cellStyle name="Texto explicativo 15" xfId="1330"/>
    <cellStyle name="Texto explicativo 16" xfId="1331"/>
    <cellStyle name="Texto explicativo 17" xfId="1332"/>
    <cellStyle name="Texto explicativo 18" xfId="1333"/>
    <cellStyle name="Texto explicativo 2" xfId="1334"/>
    <cellStyle name="Texto explicativo 3" xfId="1335"/>
    <cellStyle name="Texto explicativo 4" xfId="1336"/>
    <cellStyle name="Texto explicativo 5" xfId="1337"/>
    <cellStyle name="Texto explicativo 6" xfId="1338"/>
    <cellStyle name="Texto explicativo 7" xfId="1339"/>
    <cellStyle name="Texto explicativo 8" xfId="1340"/>
    <cellStyle name="Texto explicativo 9" xfId="1341"/>
    <cellStyle name="Texto explicativo 9 10" xfId="1342"/>
    <cellStyle name="Texto explicativo 9 11" xfId="1343"/>
    <cellStyle name="Texto explicativo 9 12" xfId="1344"/>
    <cellStyle name="Texto explicativo 9 13" xfId="1345"/>
    <cellStyle name="Texto explicativo 9 14" xfId="1346"/>
    <cellStyle name="Texto explicativo 9 15" xfId="1347"/>
    <cellStyle name="Texto explicativo 9 16" xfId="1348"/>
    <cellStyle name="Texto explicativo 9 17" xfId="1349"/>
    <cellStyle name="Texto explicativo 9 18" xfId="1350"/>
    <cellStyle name="Texto explicativo 9 19" xfId="1351"/>
    <cellStyle name="Texto explicativo 9 2" xfId="1352"/>
    <cellStyle name="Texto explicativo 9 20" xfId="1353"/>
    <cellStyle name="Texto explicativo 9 21" xfId="1354"/>
    <cellStyle name="Texto explicativo 9 22" xfId="1355"/>
    <cellStyle name="Texto explicativo 9 3" xfId="1356"/>
    <cellStyle name="Texto explicativo 9 4" xfId="1357"/>
    <cellStyle name="Texto explicativo 9 5" xfId="1358"/>
    <cellStyle name="Texto explicativo 9 6" xfId="1359"/>
    <cellStyle name="Texto explicativo 9 7" xfId="1360"/>
    <cellStyle name="Texto explicativo 9 8" xfId="1361"/>
    <cellStyle name="Texto explicativo 9 9" xfId="1362"/>
    <cellStyle name="Título 1 10" xfId="1378"/>
    <cellStyle name="Título 1 11" xfId="1379"/>
    <cellStyle name="Título 1 12" xfId="1380"/>
    <cellStyle name="Título 1 13" xfId="1381"/>
    <cellStyle name="Título 1 14" xfId="1382"/>
    <cellStyle name="Título 1 15" xfId="1383"/>
    <cellStyle name="Título 1 16" xfId="1384"/>
    <cellStyle name="Título 1 17" xfId="1385"/>
    <cellStyle name="Título 1 18" xfId="1386"/>
    <cellStyle name="Título 1 2" xfId="1387"/>
    <cellStyle name="Título 1 3" xfId="1388"/>
    <cellStyle name="Título 1 4" xfId="1389"/>
    <cellStyle name="Título 1 5" xfId="1390"/>
    <cellStyle name="Título 1 6" xfId="1391"/>
    <cellStyle name="Título 1 7" xfId="1392"/>
    <cellStyle name="Título 1 8" xfId="1393"/>
    <cellStyle name="Título 1 9" xfId="1394"/>
    <cellStyle name="Título 1 9 10" xfId="1395"/>
    <cellStyle name="Título 1 9 11" xfId="1396"/>
    <cellStyle name="Título 1 9 12" xfId="1397"/>
    <cellStyle name="Título 1 9 13" xfId="1398"/>
    <cellStyle name="Título 1 9 14" xfId="1399"/>
    <cellStyle name="Título 1 9 15" xfId="1400"/>
    <cellStyle name="Título 1 9 16" xfId="1401"/>
    <cellStyle name="Título 1 9 17" xfId="1402"/>
    <cellStyle name="Título 1 9 18" xfId="1403"/>
    <cellStyle name="Título 1 9 19" xfId="1404"/>
    <cellStyle name="Título 1 9 2" xfId="1405"/>
    <cellStyle name="Título 1 9 20" xfId="1406"/>
    <cellStyle name="Título 1 9 21" xfId="1407"/>
    <cellStyle name="Título 1 9 22" xfId="1408"/>
    <cellStyle name="Título 1 9 3" xfId="1409"/>
    <cellStyle name="Título 1 9 4" xfId="1410"/>
    <cellStyle name="Título 1 9 5" xfId="1411"/>
    <cellStyle name="Título 1 9 6" xfId="1412"/>
    <cellStyle name="Título 1 9 7" xfId="1413"/>
    <cellStyle name="Título 1 9 8" xfId="1414"/>
    <cellStyle name="Título 1 9 9" xfId="1415"/>
    <cellStyle name="Título 10" xfId="1416"/>
    <cellStyle name="Título 11" xfId="1417"/>
    <cellStyle name="Título 11 10" xfId="1418"/>
    <cellStyle name="Título 11 11" xfId="1419"/>
    <cellStyle name="Título 11 12" xfId="1420"/>
    <cellStyle name="Título 11 13" xfId="1421"/>
    <cellStyle name="Título 11 14" xfId="1422"/>
    <cellStyle name="Título 11 15" xfId="1423"/>
    <cellStyle name="Título 11 16" xfId="1424"/>
    <cellStyle name="Título 11 17" xfId="1425"/>
    <cellStyle name="Título 11 18" xfId="1426"/>
    <cellStyle name="Título 11 19" xfId="1427"/>
    <cellStyle name="Título 11 2" xfId="1428"/>
    <cellStyle name="Título 11 20" xfId="1429"/>
    <cellStyle name="Título 11 21" xfId="1430"/>
    <cellStyle name="Título 11 22" xfId="1431"/>
    <cellStyle name="Título 11 3" xfId="1432"/>
    <cellStyle name="Título 11 4" xfId="1433"/>
    <cellStyle name="Título 11 5" xfId="1434"/>
    <cellStyle name="Título 11 6" xfId="1435"/>
    <cellStyle name="Título 11 7" xfId="1436"/>
    <cellStyle name="Título 11 8" xfId="1437"/>
    <cellStyle name="Título 11 9" xfId="1438"/>
    <cellStyle name="Título 12" xfId="1439"/>
    <cellStyle name="Título 13" xfId="1440"/>
    <cellStyle name="Título 14" xfId="1441"/>
    <cellStyle name="Título 15" xfId="1442"/>
    <cellStyle name="Título 16" xfId="1443"/>
    <cellStyle name="Título 17" xfId="1444"/>
    <cellStyle name="Título 18" xfId="1445"/>
    <cellStyle name="Título 19" xfId="1446"/>
    <cellStyle name="Título 2 10" xfId="1447"/>
    <cellStyle name="Título 2 11" xfId="1448"/>
    <cellStyle name="Título 2 12" xfId="1449"/>
    <cellStyle name="Título 2 13" xfId="1450"/>
    <cellStyle name="Título 2 14" xfId="1451"/>
    <cellStyle name="Título 2 15" xfId="1452"/>
    <cellStyle name="Título 2 16" xfId="1453"/>
    <cellStyle name="Título 2 17" xfId="1454"/>
    <cellStyle name="Título 2 18" xfId="1455"/>
    <cellStyle name="Título 2 2" xfId="1456"/>
    <cellStyle name="Título 2 3" xfId="1457"/>
    <cellStyle name="Título 2 4" xfId="1458"/>
    <cellStyle name="Título 2 5" xfId="1459"/>
    <cellStyle name="Título 2 6" xfId="1460"/>
    <cellStyle name="Título 2 7" xfId="1461"/>
    <cellStyle name="Título 2 8" xfId="1462"/>
    <cellStyle name="Título 2 9" xfId="1463"/>
    <cellStyle name="Título 2 9 10" xfId="1464"/>
    <cellStyle name="Título 2 9 11" xfId="1465"/>
    <cellStyle name="Título 2 9 12" xfId="1466"/>
    <cellStyle name="Título 2 9 13" xfId="1467"/>
    <cellStyle name="Título 2 9 14" xfId="1468"/>
    <cellStyle name="Título 2 9 15" xfId="1469"/>
    <cellStyle name="Título 2 9 16" xfId="1470"/>
    <cellStyle name="Título 2 9 17" xfId="1471"/>
    <cellStyle name="Título 2 9 18" xfId="1472"/>
    <cellStyle name="Título 2 9 19" xfId="1473"/>
    <cellStyle name="Título 2 9 2" xfId="1474"/>
    <cellStyle name="Título 2 9 20" xfId="1475"/>
    <cellStyle name="Título 2 9 21" xfId="1476"/>
    <cellStyle name="Título 2 9 22" xfId="1477"/>
    <cellStyle name="Título 2 9 3" xfId="1478"/>
    <cellStyle name="Título 2 9 4" xfId="1479"/>
    <cellStyle name="Título 2 9 5" xfId="1480"/>
    <cellStyle name="Título 2 9 6" xfId="1481"/>
    <cellStyle name="Título 2 9 7" xfId="1482"/>
    <cellStyle name="Título 2 9 8" xfId="1483"/>
    <cellStyle name="Título 2 9 9" xfId="1484"/>
    <cellStyle name="Título 20" xfId="1485"/>
    <cellStyle name="Título 21" xfId="1486"/>
    <cellStyle name="Título 3 10" xfId="1487"/>
    <cellStyle name="Título 3 11" xfId="1488"/>
    <cellStyle name="Título 3 12" xfId="1489"/>
    <cellStyle name="Título 3 13" xfId="1490"/>
    <cellStyle name="Título 3 14" xfId="1491"/>
    <cellStyle name="Título 3 15" xfId="1492"/>
    <cellStyle name="Título 3 16" xfId="1493"/>
    <cellStyle name="Título 3 17" xfId="1494"/>
    <cellStyle name="Título 3 18" xfId="1495"/>
    <cellStyle name="Título 3 2" xfId="1496"/>
    <cellStyle name="Título 3 3" xfId="1497"/>
    <cellStyle name="Título 3 4" xfId="1498"/>
    <cellStyle name="Título 3 5" xfId="1499"/>
    <cellStyle name="Título 3 6" xfId="1500"/>
    <cellStyle name="Título 3 7" xfId="1501"/>
    <cellStyle name="Título 3 8" xfId="1502"/>
    <cellStyle name="Título 3 9" xfId="1503"/>
    <cellStyle name="Título 3 9 10" xfId="1504"/>
    <cellStyle name="Título 3 9 11" xfId="1505"/>
    <cellStyle name="Título 3 9 12" xfId="1506"/>
    <cellStyle name="Título 3 9 13" xfId="1507"/>
    <cellStyle name="Título 3 9 14" xfId="1508"/>
    <cellStyle name="Título 3 9 15" xfId="1509"/>
    <cellStyle name="Título 3 9 16" xfId="1510"/>
    <cellStyle name="Título 3 9 17" xfId="1511"/>
    <cellStyle name="Título 3 9 18" xfId="1512"/>
    <cellStyle name="Título 3 9 19" xfId="1513"/>
    <cellStyle name="Título 3 9 2" xfId="1514"/>
    <cellStyle name="Título 3 9 20" xfId="1515"/>
    <cellStyle name="Título 3 9 21" xfId="1516"/>
    <cellStyle name="Título 3 9 22" xfId="1517"/>
    <cellStyle name="Título 3 9 3" xfId="1518"/>
    <cellStyle name="Título 3 9 4" xfId="1519"/>
    <cellStyle name="Título 3 9 5" xfId="1520"/>
    <cellStyle name="Título 3 9 6" xfId="1521"/>
    <cellStyle name="Título 3 9 7" xfId="1522"/>
    <cellStyle name="Título 3 9 8" xfId="1523"/>
    <cellStyle name="Título 3 9 9" xfId="1524"/>
    <cellStyle name="Título 4" xfId="1525"/>
    <cellStyle name="Título 5" xfId="1526"/>
    <cellStyle name="Título 6" xfId="1527"/>
    <cellStyle name="Título 7" xfId="1528"/>
    <cellStyle name="Título 8" xfId="1529"/>
    <cellStyle name="Título 9" xfId="1530"/>
    <cellStyle name="Total 10" xfId="1363"/>
    <cellStyle name="Total 11" xfId="1364"/>
    <cellStyle name="Total 12" xfId="1365"/>
    <cellStyle name="Total 13" xfId="1366"/>
    <cellStyle name="Total 14" xfId="1367"/>
    <cellStyle name="Total 15" xfId="1368"/>
    <cellStyle name="Total 16" xfId="1369"/>
    <cellStyle name="Total 2" xfId="1370"/>
    <cellStyle name="Total 3" xfId="1371"/>
    <cellStyle name="Total 4" xfId="1372"/>
    <cellStyle name="Total 5" xfId="1373"/>
    <cellStyle name="Total 6" xfId="1374"/>
    <cellStyle name="Total 7" xfId="1375"/>
    <cellStyle name="Total 8" xfId="1376"/>
    <cellStyle name="Total 9" xfId="1377"/>
  </cellStyles>
  <dxfs count="0"/>
  <tableStyles count="0" defaultTableStyle="TableStyleMedium2" defaultPivotStyle="PivotStyleLight16"/>
  <colors>
    <indexedColors>
      <rgbColor rgb="FF000000"/>
      <rgbColor rgb="FFFFFFFF"/>
      <rgbColor rgb="FFFF0000"/>
      <rgbColor rgb="FF00FF00"/>
      <rgbColor rgb="FF0000FF"/>
      <rgbColor rgb="FFFFFF00"/>
      <rgbColor rgb="FFFFC7CE"/>
      <rgbColor rgb="FF93CDDD"/>
      <rgbColor rgb="FFDDE9EE"/>
      <rgbColor rgb="FF0A562A"/>
      <rgbColor rgb="FFF2F2F2"/>
      <rgbColor rgb="FF828282"/>
      <rgbColor rgb="FF800058"/>
      <rgbColor rgb="FFB9CDE5"/>
      <rgbColor rgb="FFC0C0C0"/>
      <rgbColor rgb="FF7F7F7F"/>
      <rgbColor rgb="FF96B5D8"/>
      <rgbColor rgb="FFD99694"/>
      <rgbColor rgb="FFFFFFCC"/>
      <rgbColor rgb="FFCCFFFF"/>
      <rgbColor rgb="FFC6EFCE"/>
      <rgbColor rgb="FFFF8080"/>
      <rgbColor rgb="FF0066CC"/>
      <rgbColor rgb="FFCCCCFF"/>
      <rgbColor rgb="FFFFF2CC"/>
      <rgbColor rgb="FFC6D9F1"/>
      <rgbColor rgb="FFFCD5B5"/>
      <rgbColor rgb="FFB7DEE8"/>
      <rgbColor rgb="FFE0E0DF"/>
      <rgbColor rgb="FFFDEADA"/>
      <rgbColor rgb="FFCCC1DA"/>
      <rgbColor rgb="FFF8EEE6"/>
      <rgbColor rgb="FF00C6FD"/>
      <rgbColor rgb="FFDBEDF4"/>
      <rgbColor rgb="FFCCFFCC"/>
      <rgbColor rgb="FFFFFF99"/>
      <rgbColor rgb="FF99CCFF"/>
      <rgbColor rgb="FFFF99CC"/>
      <rgbColor rgb="FFCC99FF"/>
      <rgbColor rgb="FFFFCC99"/>
      <rgbColor rgb="FFB2B2B2"/>
      <rgbColor rgb="FF33CCCC"/>
      <rgbColor rgb="FFC3D69B"/>
      <rgbColor rgb="FFFFCC00"/>
      <rgbColor rgb="FFFF9600"/>
      <rgbColor rgb="FFF37203"/>
      <rgbColor rgb="FF4E81BD"/>
      <rgbColor rgb="FF969696"/>
      <rgbColor rgb="FF00356D"/>
      <rgbColor rgb="FFA5A5A5"/>
      <rgbColor rgb="FF142E3A"/>
      <rgbColor rgb="FFE7DDD4"/>
      <rgbColor rgb="FFF23D09"/>
      <rgbColor rgb="FFE6B9B8"/>
      <rgbColor rgb="FF29358C"/>
      <rgbColor rgb="FF3A3D3E"/>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8.8036647677218499E-2"/>
          <c:y val="5.0912584053794403E-2"/>
          <c:w val="0.52763258354378295"/>
          <c:h val="0.79519692603266101"/>
        </c:manualLayout>
      </c:layout>
      <c:lineChart>
        <c:grouping val="standard"/>
        <c:varyColors val="0"/>
        <c:ser>
          <c:idx val="0"/>
          <c:order val="0"/>
          <c:spPr>
            <a:ln w="28440">
              <a:solidFill>
                <a:srgbClr val="4A7EBB"/>
              </a:solidFill>
              <a:round/>
            </a:ln>
          </c:spPr>
          <c:marker>
            <c:symbol val="square"/>
            <c:size val="5"/>
            <c:spPr>
              <a:solidFill>
                <a:srgbClr val="4A7EBB"/>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0</c:f>
              <c:numCache>
                <c:formatCode>General</c:formatCode>
                <c:ptCount val="1"/>
                <c:pt idx="0">
                  <c:v>0</c:v>
                </c:pt>
              </c:numCache>
            </c:numRef>
          </c:val>
          <c:smooth val="0"/>
          <c:extLst>
            <c:ext xmlns:c15="http://schemas.microsoft.com/office/drawing/2012/chart" uri="{02D57815-91ED-43cb-92C2-25804820EDAC}">
              <c15:filteredCategoryTitle>
                <c15:cat>
                  <c:strRef>
                    <c:extLst>
                      <c:ext uri="{02D57815-91ED-43cb-92C2-25804820EDAC}">
                        <c15:formulaRef>
                          <c15:sqref>categories</c15:sqref>
                        </c15:formulaRef>
                      </c:ext>
                    </c:extLst>
                    <c:strCache>
                      <c:ptCount val="1"/>
                      <c:pt idx="0">
                        <c:v>1</c:v>
                      </c:pt>
                    </c:strCache>
                  </c:strRef>
                </c15:cat>
              </c15:filteredCategoryTitle>
            </c:ext>
            <c:ext xmlns:c16="http://schemas.microsoft.com/office/drawing/2014/chart" uri="{C3380CC4-5D6E-409C-BE32-E72D297353CC}">
              <c16:uniqueId val="{00000000-5D79-FB40-85FA-C144B90BAF3C}"/>
            </c:ext>
          </c:extLst>
        </c:ser>
        <c:ser>
          <c:idx val="1"/>
          <c:order val="1"/>
          <c:spPr>
            <a:ln w="28440">
              <a:solidFill>
                <a:srgbClr val="BE4B48"/>
              </a:solidFill>
              <a:round/>
            </a:ln>
          </c:spPr>
          <c:marker>
            <c:symbol val="square"/>
            <c:size val="5"/>
            <c:spPr>
              <a:solidFill>
                <a:srgbClr val="BE4B48"/>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1</c:f>
              <c:numCache>
                <c:formatCode>General</c:formatCode>
                <c:ptCount val="1"/>
                <c:pt idx="0">
                  <c:v>0</c:v>
                </c:pt>
              </c:numCache>
            </c:numRef>
          </c:val>
          <c:smooth val="0"/>
          <c:extLst>
            <c:ext xmlns:c15="http://schemas.microsoft.com/office/drawing/2012/chart" uri="{02D57815-91ED-43cb-92C2-25804820EDAC}">
              <c15:filteredCategoryTitle>
                <c15:cat>
                  <c:strRef>
                    <c:extLst>
                      <c:ext uri="{02D57815-91ED-43cb-92C2-25804820EDAC}">
                        <c15:formulaRef>
                          <c15:sqref>categories</c15:sqref>
                        </c15:formulaRef>
                      </c:ext>
                    </c:extLst>
                    <c:strCache>
                      <c:ptCount val="1"/>
                      <c:pt idx="0">
                        <c:v>1</c:v>
                      </c:pt>
                    </c:strCache>
                  </c:strRef>
                </c15:cat>
              </c15:filteredCategoryTitle>
            </c:ext>
            <c:ext xmlns:c16="http://schemas.microsoft.com/office/drawing/2014/chart" uri="{C3380CC4-5D6E-409C-BE32-E72D297353CC}">
              <c16:uniqueId val="{00000001-5D79-FB40-85FA-C144B90BAF3C}"/>
            </c:ext>
          </c:extLst>
        </c:ser>
        <c:dLbls>
          <c:showLegendKey val="0"/>
          <c:showVal val="0"/>
          <c:showCatName val="0"/>
          <c:showSerName val="0"/>
          <c:showPercent val="0"/>
          <c:showBubbleSize val="0"/>
        </c:dLbls>
        <c:hiLowLines>
          <c:spPr>
            <a:ln>
              <a:noFill/>
            </a:ln>
          </c:spPr>
        </c:hiLowLines>
        <c:marker val="1"/>
        <c:smooth val="0"/>
        <c:axId val="24306374"/>
        <c:axId val="78251482"/>
      </c:lineChart>
      <c:catAx>
        <c:axId val="24306374"/>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n-US"/>
          </a:p>
        </c:txPr>
        <c:crossAx val="78251482"/>
        <c:crosses val="autoZero"/>
        <c:auto val="1"/>
        <c:lblAlgn val="ctr"/>
        <c:lblOffset val="100"/>
        <c:noMultiLvlLbl val="0"/>
      </c:catAx>
      <c:valAx>
        <c:axId val="78251482"/>
        <c:scaling>
          <c:orientation val="minMax"/>
        </c:scaling>
        <c:delete val="0"/>
        <c:axPos val="l"/>
        <c:majorGridlines>
          <c:spPr>
            <a:ln w="9360">
              <a:solidFill>
                <a:srgbClr val="878787"/>
              </a:solidFill>
              <a:round/>
            </a:ln>
          </c:spPr>
        </c:majorGridlines>
        <c:numFmt formatCode="General"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n-US"/>
          </a:p>
        </c:txPr>
        <c:crossAx val="24306374"/>
        <c:crosses val="autoZero"/>
        <c:crossBetween val="between"/>
      </c:valAx>
      <c:spPr>
        <a:solidFill>
          <a:srgbClr val="FFFFFF"/>
        </a:solidFill>
        <a:ln>
          <a:noFill/>
        </a:ln>
      </c:spPr>
    </c:plotArea>
    <c:legend>
      <c:legendPos val="r"/>
      <c:layout>
        <c:manualLayout>
          <c:xMode val="edge"/>
          <c:yMode val="edge"/>
          <c:x val="0.78570834645669296"/>
          <c:y val="0.35543120561706398"/>
          <c:w val="0.198330708661417"/>
          <c:h val="0.43703585275190898"/>
        </c:manualLayout>
      </c:layout>
      <c:overlay val="0"/>
      <c:spPr>
        <a:noFill/>
        <a:ln>
          <a:noFill/>
        </a:ln>
      </c:spPr>
      <c:txPr>
        <a:bodyPr/>
        <a:lstStyle/>
        <a:p>
          <a:pPr>
            <a:defRPr sz="675" b="0" strike="noStrike" spc="-1">
              <a:solidFill>
                <a:srgbClr val="000000"/>
              </a:solidFill>
              <a:latin typeface="Calibri"/>
              <a:ea typeface="Calibri"/>
            </a:defRPr>
          </a:pPr>
          <a:endParaRPr lang="en-US"/>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1'!$D$27:$D$38</c:f>
              <c:numCache>
                <c:formatCode>#,##0.00</c:formatCode>
                <c:ptCount val="12"/>
                <c:pt idx="0">
                  <c:v>0.45</c:v>
                </c:pt>
                <c:pt idx="1">
                  <c:v>0.35</c:v>
                </c:pt>
                <c:pt idx="2">
                  <c:v>0.2</c:v>
                </c:pt>
              </c:numCache>
            </c:numRef>
          </c:val>
          <c:extLst>
            <c:ext xmlns:c16="http://schemas.microsoft.com/office/drawing/2014/chart" uri="{C3380CC4-5D6E-409C-BE32-E72D297353CC}">
              <c16:uniqueId val="{00000000-D561-BB47-8036-BA8C815D09EC}"/>
            </c:ext>
          </c:extLst>
        </c:ser>
        <c:ser>
          <c:idx val="1"/>
          <c:order val="1"/>
          <c:tx>
            <c:strRef>
              <c:f>'META No. 1'!$C$26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1'!$C$27:$C$38</c:f>
              <c:numCache>
                <c:formatCode>#,##0.00</c:formatCode>
                <c:ptCount val="12"/>
                <c:pt idx="0">
                  <c:v>0.45</c:v>
                </c:pt>
                <c:pt idx="1">
                  <c:v>0.35</c:v>
                </c:pt>
                <c:pt idx="2">
                  <c:v>0.2</c:v>
                </c:pt>
                <c:pt idx="3">
                  <c:v>0.45</c:v>
                </c:pt>
                <c:pt idx="4">
                  <c:v>0.35</c:v>
                </c:pt>
                <c:pt idx="5">
                  <c:v>0.2</c:v>
                </c:pt>
                <c:pt idx="6">
                  <c:v>0.45</c:v>
                </c:pt>
                <c:pt idx="7">
                  <c:v>0.35</c:v>
                </c:pt>
                <c:pt idx="8">
                  <c:v>0.2</c:v>
                </c:pt>
                <c:pt idx="9">
                  <c:v>0.45</c:v>
                </c:pt>
                <c:pt idx="10">
                  <c:v>0.35</c:v>
                </c:pt>
                <c:pt idx="11">
                  <c:v>0.2</c:v>
                </c:pt>
              </c:numCache>
            </c:numRef>
          </c:val>
          <c:extLst>
            <c:ext xmlns:c16="http://schemas.microsoft.com/office/drawing/2014/chart" uri="{C3380CC4-5D6E-409C-BE32-E72D297353CC}">
              <c16:uniqueId val="{00000001-D561-BB47-8036-BA8C815D09EC}"/>
            </c:ext>
          </c:extLst>
        </c:ser>
        <c:dLbls>
          <c:showLegendKey val="0"/>
          <c:showVal val="0"/>
          <c:showCatName val="0"/>
          <c:showSerName val="0"/>
          <c:showPercent val="0"/>
          <c:showBubbleSize val="0"/>
        </c:dLbls>
        <c:gapWidth val="150"/>
        <c:axId val="35779003"/>
        <c:axId val="23927741"/>
      </c:barChart>
      <c:lineChart>
        <c:grouping val="standard"/>
        <c:varyColors val="0"/>
        <c:ser>
          <c:idx val="2"/>
          <c:order val="2"/>
          <c:tx>
            <c:strRef>
              <c:f>'META No. 1'!$H$26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1'!$H$27:$H$38</c:f>
              <c:numCache>
                <c:formatCode>0.00%</c:formatCode>
                <c:ptCount val="12"/>
                <c:pt idx="0">
                  <c:v>0.1125</c:v>
                </c:pt>
                <c:pt idx="1">
                  <c:v>0.2</c:v>
                </c:pt>
                <c:pt idx="2">
                  <c:v>0.25</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D561-BB47-8036-BA8C815D09EC}"/>
            </c:ext>
          </c:extLst>
        </c:ser>
        <c:dLbls>
          <c:showLegendKey val="0"/>
          <c:showVal val="0"/>
          <c:showCatName val="0"/>
          <c:showSerName val="0"/>
          <c:showPercent val="0"/>
          <c:showBubbleSize val="0"/>
        </c:dLbls>
        <c:hiLowLines>
          <c:spPr>
            <a:ln>
              <a:noFill/>
            </a:ln>
          </c:spPr>
        </c:hiLowLines>
        <c:marker val="1"/>
        <c:smooth val="0"/>
        <c:axId val="76563409"/>
        <c:axId val="28465434"/>
      </c:lineChart>
      <c:catAx>
        <c:axId val="35779003"/>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23927741"/>
        <c:crosses val="autoZero"/>
        <c:auto val="1"/>
        <c:lblAlgn val="ctr"/>
        <c:lblOffset val="100"/>
        <c:noMultiLvlLbl val="0"/>
      </c:catAx>
      <c:valAx>
        <c:axId val="23927741"/>
        <c:scaling>
          <c:orientation val="minMax"/>
          <c:max val="4"/>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35779003"/>
        <c:crosses val="autoZero"/>
        <c:crossBetween val="between"/>
        <c:majorUnit val="1"/>
      </c:valAx>
      <c:catAx>
        <c:axId val="76563409"/>
        <c:scaling>
          <c:orientation val="minMax"/>
        </c:scaling>
        <c:delete val="1"/>
        <c:axPos val="b"/>
        <c:numFmt formatCode="General" sourceLinked="1"/>
        <c:majorTickMark val="out"/>
        <c:minorTickMark val="none"/>
        <c:tickLblPos val="nextTo"/>
        <c:crossAx val="28465434"/>
        <c:crosses val="autoZero"/>
        <c:auto val="1"/>
        <c:lblAlgn val="ctr"/>
        <c:lblOffset val="100"/>
        <c:noMultiLvlLbl val="0"/>
      </c:catAx>
      <c:valAx>
        <c:axId val="28465434"/>
        <c:scaling>
          <c:orientation val="minMax"/>
          <c:max val="1"/>
        </c:scaling>
        <c:delete val="0"/>
        <c:axPos val="r"/>
        <c:numFmt formatCode="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76563409"/>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2'!$D$26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2'!$D$27:$D$38</c:f>
              <c:numCache>
                <c:formatCode>0.00</c:formatCode>
                <c:ptCount val="12"/>
                <c:pt idx="0">
                  <c:v>4.7100000000000003E-2</c:v>
                </c:pt>
                <c:pt idx="1">
                  <c:v>0.28239999999999998</c:v>
                </c:pt>
                <c:pt idx="2">
                  <c:v>0.14130000000000001</c:v>
                </c:pt>
              </c:numCache>
            </c:numRef>
          </c:val>
          <c:extLst>
            <c:ext xmlns:c16="http://schemas.microsoft.com/office/drawing/2014/chart" uri="{C3380CC4-5D6E-409C-BE32-E72D297353CC}">
              <c16:uniqueId val="{00000000-A066-6F47-9ED5-7E1A0A77D825}"/>
            </c:ext>
          </c:extLst>
        </c:ser>
        <c:ser>
          <c:idx val="1"/>
          <c:order val="1"/>
          <c:tx>
            <c:strRef>
              <c:f>'META No. 2'!$C$26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2'!$C$27:$C$38</c:f>
              <c:numCache>
                <c:formatCode>#,##0.00</c:formatCode>
                <c:ptCount val="12"/>
                <c:pt idx="0">
                  <c:v>4.7100000000000003E-2</c:v>
                </c:pt>
                <c:pt idx="1">
                  <c:v>0.28239999999999998</c:v>
                </c:pt>
                <c:pt idx="2">
                  <c:v>0.14130000000000001</c:v>
                </c:pt>
                <c:pt idx="3">
                  <c:v>4.41E-2</c:v>
                </c:pt>
                <c:pt idx="4">
                  <c:v>4.41E-2</c:v>
                </c:pt>
                <c:pt idx="5">
                  <c:v>5.8799999999999998E-2</c:v>
                </c:pt>
                <c:pt idx="6">
                  <c:v>5.8799999999999998E-2</c:v>
                </c:pt>
                <c:pt idx="7">
                  <c:v>4.41E-2</c:v>
                </c:pt>
                <c:pt idx="8">
                  <c:v>4.41E-2</c:v>
                </c:pt>
                <c:pt idx="9">
                  <c:v>7.8399999999999997E-2</c:v>
                </c:pt>
                <c:pt idx="10">
                  <c:v>7.8399999999999997E-2</c:v>
                </c:pt>
                <c:pt idx="11">
                  <c:v>7.8399999999999997E-2</c:v>
                </c:pt>
              </c:numCache>
            </c:numRef>
          </c:val>
          <c:extLst>
            <c:ext xmlns:c16="http://schemas.microsoft.com/office/drawing/2014/chart" uri="{C3380CC4-5D6E-409C-BE32-E72D297353CC}">
              <c16:uniqueId val="{00000001-A066-6F47-9ED5-7E1A0A77D825}"/>
            </c:ext>
          </c:extLst>
        </c:ser>
        <c:dLbls>
          <c:showLegendKey val="0"/>
          <c:showVal val="0"/>
          <c:showCatName val="0"/>
          <c:showSerName val="0"/>
          <c:showPercent val="0"/>
          <c:showBubbleSize val="0"/>
        </c:dLbls>
        <c:gapWidth val="150"/>
        <c:axId val="36846567"/>
        <c:axId val="13621363"/>
      </c:barChart>
      <c:lineChart>
        <c:grouping val="standard"/>
        <c:varyColors val="0"/>
        <c:ser>
          <c:idx val="2"/>
          <c:order val="2"/>
          <c:tx>
            <c:strRef>
              <c:f>'META No. 2'!$H$26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2'!$H$27:$H$38</c:f>
              <c:numCache>
                <c:formatCode>0.00%</c:formatCode>
                <c:ptCount val="12"/>
                <c:pt idx="0">
                  <c:v>4.7100000000000003E-2</c:v>
                </c:pt>
                <c:pt idx="1">
                  <c:v>0.32950000000000002</c:v>
                </c:pt>
                <c:pt idx="2">
                  <c:v>0.4708</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A066-6F47-9ED5-7E1A0A77D825}"/>
            </c:ext>
          </c:extLst>
        </c:ser>
        <c:dLbls>
          <c:showLegendKey val="0"/>
          <c:showVal val="0"/>
          <c:showCatName val="0"/>
          <c:showSerName val="0"/>
          <c:showPercent val="0"/>
          <c:showBubbleSize val="0"/>
        </c:dLbls>
        <c:hiLowLines>
          <c:spPr>
            <a:ln>
              <a:noFill/>
            </a:ln>
          </c:spPr>
        </c:hiLowLines>
        <c:marker val="1"/>
        <c:smooth val="0"/>
        <c:axId val="87271329"/>
        <c:axId val="33481289"/>
      </c:lineChart>
      <c:catAx>
        <c:axId val="36846567"/>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13621363"/>
        <c:crosses val="autoZero"/>
        <c:auto val="1"/>
        <c:lblAlgn val="ctr"/>
        <c:lblOffset val="100"/>
        <c:noMultiLvlLbl val="0"/>
      </c:catAx>
      <c:valAx>
        <c:axId val="13621363"/>
        <c:scaling>
          <c:orientation val="minMax"/>
          <c:max val="1"/>
          <c:min val="0"/>
        </c:scaling>
        <c:delete val="0"/>
        <c:axPos val="l"/>
        <c:majorGridlines>
          <c:spPr>
            <a:ln w="12600">
              <a:solidFill>
                <a:srgbClr val="B3B3B3"/>
              </a:solidFill>
              <a:round/>
            </a:ln>
          </c:spPr>
        </c:majorGridlines>
        <c:numFmt formatCode="#,##0.0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36846567"/>
        <c:crosses val="autoZero"/>
        <c:crossBetween val="between"/>
        <c:majorUnit val="0.5"/>
      </c:valAx>
      <c:catAx>
        <c:axId val="87271329"/>
        <c:scaling>
          <c:orientation val="minMax"/>
        </c:scaling>
        <c:delete val="1"/>
        <c:axPos val="b"/>
        <c:numFmt formatCode="General" sourceLinked="1"/>
        <c:majorTickMark val="out"/>
        <c:minorTickMark val="none"/>
        <c:tickLblPos val="nextTo"/>
        <c:crossAx val="33481289"/>
        <c:crosses val="autoZero"/>
        <c:auto val="1"/>
        <c:lblAlgn val="ctr"/>
        <c:lblOffset val="100"/>
        <c:noMultiLvlLbl val="0"/>
      </c:catAx>
      <c:valAx>
        <c:axId val="33481289"/>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87271329"/>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3'!$D$26:$D$26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3'!$D$27:$D$38</c:f>
              <c:numCache>
                <c:formatCode>0.00</c:formatCode>
                <c:ptCount val="12"/>
                <c:pt idx="0">
                  <c:v>0.16669999999999999</c:v>
                </c:pt>
                <c:pt idx="1">
                  <c:v>0.1666</c:v>
                </c:pt>
                <c:pt idx="2">
                  <c:v>0.22919999999999999</c:v>
                </c:pt>
              </c:numCache>
            </c:numRef>
          </c:val>
          <c:extLst>
            <c:ext xmlns:c16="http://schemas.microsoft.com/office/drawing/2014/chart" uri="{C3380CC4-5D6E-409C-BE32-E72D297353CC}">
              <c16:uniqueId val="{00000000-C42C-044E-B140-4E77AE0F6CDE}"/>
            </c:ext>
          </c:extLst>
        </c:ser>
        <c:ser>
          <c:idx val="1"/>
          <c:order val="1"/>
          <c:tx>
            <c:strRef>
              <c:f>'META No. 3'!$C$26:$C$26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3'!$C$27:$C$38</c:f>
              <c:numCache>
                <c:formatCode>0.00</c:formatCode>
                <c:ptCount val="12"/>
                <c:pt idx="0">
                  <c:v>0.16669999999999999</c:v>
                </c:pt>
                <c:pt idx="1">
                  <c:v>0.1666</c:v>
                </c:pt>
                <c:pt idx="2">
                  <c:v>0.22919999999999999</c:v>
                </c:pt>
                <c:pt idx="3">
                  <c:v>0.1406</c:v>
                </c:pt>
                <c:pt idx="4">
                  <c:v>0.1406</c:v>
                </c:pt>
                <c:pt idx="5">
                  <c:v>0.1406</c:v>
                </c:pt>
                <c:pt idx="6">
                  <c:v>0.1406</c:v>
                </c:pt>
                <c:pt idx="7">
                  <c:v>0.1406</c:v>
                </c:pt>
                <c:pt idx="8">
                  <c:v>0.1406</c:v>
                </c:pt>
                <c:pt idx="9">
                  <c:v>0.14099999999999999</c:v>
                </c:pt>
                <c:pt idx="10">
                  <c:v>0.26540000000000002</c:v>
                </c:pt>
                <c:pt idx="11">
                  <c:v>0.18759999999999999</c:v>
                </c:pt>
              </c:numCache>
            </c:numRef>
          </c:val>
          <c:extLst>
            <c:ext xmlns:c16="http://schemas.microsoft.com/office/drawing/2014/chart" uri="{C3380CC4-5D6E-409C-BE32-E72D297353CC}">
              <c16:uniqueId val="{00000001-C42C-044E-B140-4E77AE0F6CDE}"/>
            </c:ext>
          </c:extLst>
        </c:ser>
        <c:dLbls>
          <c:showLegendKey val="0"/>
          <c:showVal val="0"/>
          <c:showCatName val="0"/>
          <c:showSerName val="0"/>
          <c:showPercent val="0"/>
          <c:showBubbleSize val="0"/>
        </c:dLbls>
        <c:gapWidth val="150"/>
        <c:axId val="3032099"/>
        <c:axId val="97715893"/>
      </c:barChart>
      <c:lineChart>
        <c:grouping val="standard"/>
        <c:varyColors val="0"/>
        <c:ser>
          <c:idx val="2"/>
          <c:order val="2"/>
          <c:tx>
            <c:strRef>
              <c:f>'META No. 3'!$H$26:$H$26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3'!$H$27:$H$38</c:f>
              <c:numCache>
                <c:formatCode>0.00%</c:formatCode>
                <c:ptCount val="12"/>
                <c:pt idx="0">
                  <c:v>8.3349999999999994E-2</c:v>
                </c:pt>
                <c:pt idx="1">
                  <c:v>0.16664999999999999</c:v>
                </c:pt>
                <c:pt idx="2">
                  <c:v>0.28125</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C42C-044E-B140-4E77AE0F6CDE}"/>
            </c:ext>
          </c:extLst>
        </c:ser>
        <c:dLbls>
          <c:showLegendKey val="0"/>
          <c:showVal val="0"/>
          <c:showCatName val="0"/>
          <c:showSerName val="0"/>
          <c:showPercent val="0"/>
          <c:showBubbleSize val="0"/>
        </c:dLbls>
        <c:hiLowLines>
          <c:spPr>
            <a:ln>
              <a:noFill/>
            </a:ln>
          </c:spPr>
        </c:hiLowLines>
        <c:marker val="1"/>
        <c:smooth val="0"/>
        <c:axId val="20455652"/>
        <c:axId val="98655481"/>
      </c:lineChart>
      <c:catAx>
        <c:axId val="3032099"/>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97715893"/>
        <c:crosses val="autoZero"/>
        <c:auto val="1"/>
        <c:lblAlgn val="ctr"/>
        <c:lblOffset val="100"/>
        <c:noMultiLvlLbl val="0"/>
      </c:catAx>
      <c:valAx>
        <c:axId val="97715893"/>
        <c:scaling>
          <c:orientation val="minMax"/>
          <c:max val="2"/>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3032099"/>
        <c:crosses val="autoZero"/>
        <c:crossBetween val="between"/>
        <c:majorUnit val="1"/>
      </c:valAx>
      <c:catAx>
        <c:axId val="20455652"/>
        <c:scaling>
          <c:orientation val="minMax"/>
        </c:scaling>
        <c:delete val="1"/>
        <c:axPos val="b"/>
        <c:numFmt formatCode="General" sourceLinked="1"/>
        <c:majorTickMark val="out"/>
        <c:minorTickMark val="none"/>
        <c:tickLblPos val="nextTo"/>
        <c:crossAx val="98655481"/>
        <c:crosses val="autoZero"/>
        <c:auto val="1"/>
        <c:lblAlgn val="ctr"/>
        <c:lblOffset val="100"/>
        <c:noMultiLvlLbl val="0"/>
      </c:catAx>
      <c:valAx>
        <c:axId val="98655481"/>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20455652"/>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4'!$D$26:$D$26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4'!$D$27:$D$38</c:f>
              <c:numCache>
                <c:formatCode>0.00</c:formatCode>
                <c:ptCount val="12"/>
                <c:pt idx="0">
                  <c:v>1.47E-2</c:v>
                </c:pt>
                <c:pt idx="1">
                  <c:v>0</c:v>
                </c:pt>
                <c:pt idx="2">
                  <c:v>0.26440000000000002</c:v>
                </c:pt>
              </c:numCache>
            </c:numRef>
          </c:val>
          <c:extLst>
            <c:ext xmlns:c16="http://schemas.microsoft.com/office/drawing/2014/chart" uri="{C3380CC4-5D6E-409C-BE32-E72D297353CC}">
              <c16:uniqueId val="{00000000-16A0-0340-8C4D-B7AE6097EE4D}"/>
            </c:ext>
          </c:extLst>
        </c:ser>
        <c:ser>
          <c:idx val="1"/>
          <c:order val="1"/>
          <c:tx>
            <c:strRef>
              <c:f>'META No. 4'!$C$26:$C$26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4'!$C$27:$C$38</c:f>
              <c:numCache>
                <c:formatCode>0.00</c:formatCode>
                <c:ptCount val="12"/>
                <c:pt idx="0">
                  <c:v>1.47E-2</c:v>
                </c:pt>
                <c:pt idx="1">
                  <c:v>0.13220000000000001</c:v>
                </c:pt>
                <c:pt idx="2">
                  <c:v>0.13220000000000001</c:v>
                </c:pt>
                <c:pt idx="3">
                  <c:v>0.13250000000000001</c:v>
                </c:pt>
                <c:pt idx="4">
                  <c:v>9.3399999999999997E-2</c:v>
                </c:pt>
                <c:pt idx="5">
                  <c:v>9.3399999999999997E-2</c:v>
                </c:pt>
                <c:pt idx="6">
                  <c:v>9.3399999999999997E-2</c:v>
                </c:pt>
                <c:pt idx="7">
                  <c:v>9.3399999999999997E-2</c:v>
                </c:pt>
                <c:pt idx="8">
                  <c:v>9.2799999999999994E-2</c:v>
                </c:pt>
                <c:pt idx="9">
                  <c:v>9.2799999999999994E-2</c:v>
                </c:pt>
                <c:pt idx="10">
                  <c:v>1.46E-2</c:v>
                </c:pt>
                <c:pt idx="11">
                  <c:v>1.46E-2</c:v>
                </c:pt>
              </c:numCache>
            </c:numRef>
          </c:val>
          <c:extLst>
            <c:ext xmlns:c16="http://schemas.microsoft.com/office/drawing/2014/chart" uri="{C3380CC4-5D6E-409C-BE32-E72D297353CC}">
              <c16:uniqueId val="{00000001-16A0-0340-8C4D-B7AE6097EE4D}"/>
            </c:ext>
          </c:extLst>
        </c:ser>
        <c:dLbls>
          <c:showLegendKey val="0"/>
          <c:showVal val="0"/>
          <c:showCatName val="0"/>
          <c:showSerName val="0"/>
          <c:showPercent val="0"/>
          <c:showBubbleSize val="0"/>
        </c:dLbls>
        <c:gapWidth val="150"/>
        <c:axId val="72458722"/>
        <c:axId val="53484432"/>
      </c:barChart>
      <c:lineChart>
        <c:grouping val="standard"/>
        <c:varyColors val="0"/>
        <c:ser>
          <c:idx val="2"/>
          <c:order val="2"/>
          <c:tx>
            <c:strRef>
              <c:f>'META No. 4'!$H$26:$H$26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4'!$H$27:$H$38</c:f>
              <c:numCache>
                <c:formatCode>0.00%</c:formatCode>
                <c:ptCount val="12"/>
                <c:pt idx="0">
                  <c:v>1.47E-2</c:v>
                </c:pt>
                <c:pt idx="1">
                  <c:v>1.47E-2</c:v>
                </c:pt>
                <c:pt idx="2">
                  <c:v>0.27910000000000001</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6A0-0340-8C4D-B7AE6097EE4D}"/>
            </c:ext>
          </c:extLst>
        </c:ser>
        <c:dLbls>
          <c:showLegendKey val="0"/>
          <c:showVal val="0"/>
          <c:showCatName val="0"/>
          <c:showSerName val="0"/>
          <c:showPercent val="0"/>
          <c:showBubbleSize val="0"/>
        </c:dLbls>
        <c:hiLowLines>
          <c:spPr>
            <a:ln>
              <a:noFill/>
            </a:ln>
          </c:spPr>
        </c:hiLowLines>
        <c:marker val="1"/>
        <c:smooth val="0"/>
        <c:axId val="65664757"/>
        <c:axId val="68374854"/>
      </c:lineChart>
      <c:catAx>
        <c:axId val="72458722"/>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53484432"/>
        <c:crosses val="autoZero"/>
        <c:auto val="1"/>
        <c:lblAlgn val="ctr"/>
        <c:lblOffset val="100"/>
        <c:noMultiLvlLbl val="0"/>
      </c:catAx>
      <c:valAx>
        <c:axId val="53484432"/>
        <c:scaling>
          <c:orientation val="minMax"/>
          <c:max val="1"/>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72458722"/>
        <c:crosses val="autoZero"/>
        <c:crossBetween val="between"/>
        <c:majorUnit val="1"/>
      </c:valAx>
      <c:catAx>
        <c:axId val="65664757"/>
        <c:scaling>
          <c:orientation val="minMax"/>
        </c:scaling>
        <c:delete val="1"/>
        <c:axPos val="b"/>
        <c:numFmt formatCode="General" sourceLinked="1"/>
        <c:majorTickMark val="out"/>
        <c:minorTickMark val="none"/>
        <c:tickLblPos val="nextTo"/>
        <c:crossAx val="68374854"/>
        <c:crosses val="autoZero"/>
        <c:auto val="1"/>
        <c:lblAlgn val="ctr"/>
        <c:lblOffset val="100"/>
        <c:noMultiLvlLbl val="0"/>
      </c:catAx>
      <c:valAx>
        <c:axId val="68374854"/>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65664757"/>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5'!$D$26:$D$26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5'!$D$27:$D$38</c:f>
              <c:numCache>
                <c:formatCode>0.00</c:formatCode>
                <c:ptCount val="12"/>
                <c:pt idx="0">
                  <c:v>0.3528</c:v>
                </c:pt>
                <c:pt idx="1">
                  <c:v>3</c:v>
                </c:pt>
                <c:pt idx="2">
                  <c:v>3</c:v>
                </c:pt>
              </c:numCache>
            </c:numRef>
          </c:val>
          <c:extLst>
            <c:ext xmlns:c16="http://schemas.microsoft.com/office/drawing/2014/chart" uri="{C3380CC4-5D6E-409C-BE32-E72D297353CC}">
              <c16:uniqueId val="{00000000-B2FB-7D44-A5BD-3D6CF9ED1CA0}"/>
            </c:ext>
          </c:extLst>
        </c:ser>
        <c:ser>
          <c:idx val="1"/>
          <c:order val="1"/>
          <c:tx>
            <c:strRef>
              <c:f>'META No. 5'!$C$26:$C$26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5'!$C$27:$C$38</c:f>
              <c:numCache>
                <c:formatCode>0.00</c:formatCode>
                <c:ptCount val="12"/>
                <c:pt idx="0">
                  <c:v>0.3528</c:v>
                </c:pt>
                <c:pt idx="1">
                  <c:v>3</c:v>
                </c:pt>
                <c:pt idx="2">
                  <c:v>3</c:v>
                </c:pt>
                <c:pt idx="3">
                  <c:v>3</c:v>
                </c:pt>
                <c:pt idx="4">
                  <c:v>3</c:v>
                </c:pt>
                <c:pt idx="5">
                  <c:v>3</c:v>
                </c:pt>
                <c:pt idx="6">
                  <c:v>3</c:v>
                </c:pt>
                <c:pt idx="7">
                  <c:v>3</c:v>
                </c:pt>
                <c:pt idx="8">
                  <c:v>3</c:v>
                </c:pt>
                <c:pt idx="9">
                  <c:v>3</c:v>
                </c:pt>
                <c:pt idx="10">
                  <c:v>3</c:v>
                </c:pt>
                <c:pt idx="11">
                  <c:v>3</c:v>
                </c:pt>
              </c:numCache>
            </c:numRef>
          </c:val>
          <c:extLst>
            <c:ext xmlns:c16="http://schemas.microsoft.com/office/drawing/2014/chart" uri="{C3380CC4-5D6E-409C-BE32-E72D297353CC}">
              <c16:uniqueId val="{00000001-B2FB-7D44-A5BD-3D6CF9ED1CA0}"/>
            </c:ext>
          </c:extLst>
        </c:ser>
        <c:dLbls>
          <c:showLegendKey val="0"/>
          <c:showVal val="0"/>
          <c:showCatName val="0"/>
          <c:showSerName val="0"/>
          <c:showPercent val="0"/>
          <c:showBubbleSize val="0"/>
        </c:dLbls>
        <c:gapWidth val="150"/>
        <c:axId val="22682490"/>
        <c:axId val="28019369"/>
      </c:barChart>
      <c:lineChart>
        <c:grouping val="standard"/>
        <c:varyColors val="0"/>
        <c:ser>
          <c:idx val="2"/>
          <c:order val="2"/>
          <c:tx>
            <c:strRef>
              <c:f>'META No. 5'!$H$26:$H$26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5'!$H$27:$H$38</c:f>
              <c:numCache>
                <c:formatCode>0.00%</c:formatCode>
                <c:ptCount val="12"/>
                <c:pt idx="0">
                  <c:v>0.1176</c:v>
                </c:pt>
                <c:pt idx="1">
                  <c:v>1</c:v>
                </c:pt>
                <c:pt idx="2">
                  <c:v>1</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B2FB-7D44-A5BD-3D6CF9ED1CA0}"/>
            </c:ext>
          </c:extLst>
        </c:ser>
        <c:dLbls>
          <c:showLegendKey val="0"/>
          <c:showVal val="0"/>
          <c:showCatName val="0"/>
          <c:showSerName val="0"/>
          <c:showPercent val="0"/>
          <c:showBubbleSize val="0"/>
        </c:dLbls>
        <c:hiLowLines>
          <c:spPr>
            <a:ln>
              <a:noFill/>
            </a:ln>
          </c:spPr>
        </c:hiLowLines>
        <c:marker val="1"/>
        <c:smooth val="0"/>
        <c:axId val="68143543"/>
        <c:axId val="35938140"/>
      </c:lineChart>
      <c:catAx>
        <c:axId val="22682490"/>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28019369"/>
        <c:crosses val="autoZero"/>
        <c:auto val="1"/>
        <c:lblAlgn val="ctr"/>
        <c:lblOffset val="100"/>
        <c:noMultiLvlLbl val="0"/>
      </c:catAx>
      <c:valAx>
        <c:axId val="28019369"/>
        <c:scaling>
          <c:orientation val="minMax"/>
          <c:max val="3"/>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22682490"/>
        <c:crosses val="autoZero"/>
        <c:crossBetween val="between"/>
        <c:majorUnit val="1"/>
      </c:valAx>
      <c:catAx>
        <c:axId val="68143543"/>
        <c:scaling>
          <c:orientation val="minMax"/>
        </c:scaling>
        <c:delete val="1"/>
        <c:axPos val="b"/>
        <c:numFmt formatCode="General" sourceLinked="1"/>
        <c:majorTickMark val="out"/>
        <c:minorTickMark val="none"/>
        <c:tickLblPos val="nextTo"/>
        <c:crossAx val="35938140"/>
        <c:crosses val="autoZero"/>
        <c:auto val="1"/>
        <c:lblAlgn val="ctr"/>
        <c:lblOffset val="100"/>
        <c:noMultiLvlLbl val="0"/>
      </c:catAx>
      <c:valAx>
        <c:axId val="35938140"/>
        <c:scaling>
          <c:orientation val="minMax"/>
          <c:max val="1"/>
        </c:scaling>
        <c:delete val="0"/>
        <c:axPos val="r"/>
        <c:numFmt formatCode="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68143543"/>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0.100017619075586"/>
          <c:y val="4.9951969260326598E-3"/>
          <c:w val="0.51565161214541599"/>
          <c:h val="0.54755043227665701"/>
        </c:manualLayout>
      </c:layout>
      <c:lineChart>
        <c:grouping val="standard"/>
        <c:varyColors val="0"/>
        <c:ser>
          <c:idx val="0"/>
          <c:order val="0"/>
          <c:tx>
            <c:strRef>
              <c:f>'HV 14'!$F$29:$F$29</c:f>
              <c:strCache>
                <c:ptCount val="1"/>
                <c:pt idx="0">
                  <c:v>Denominador Acumulado (Variable 2)</c:v>
                </c:pt>
              </c:strCache>
            </c:strRef>
          </c:tx>
          <c:spPr>
            <a:ln w="28440">
              <a:solidFill>
                <a:srgbClr val="4A7EBB"/>
              </a:solidFill>
              <a:round/>
            </a:ln>
          </c:spPr>
          <c:marker>
            <c:symbol val="square"/>
            <c:size val="5"/>
            <c:spPr>
              <a:solidFill>
                <a:srgbClr val="4A7EBB"/>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7C37-3647-AE69-0FFB0A143F51}"/>
            </c:ext>
          </c:extLst>
        </c:ser>
        <c:ser>
          <c:idx val="1"/>
          <c:order val="1"/>
          <c:tx>
            <c:strRef>
              <c:f>'HV 14'!$D$29:$D$29</c:f>
              <c:strCache>
                <c:ptCount val="1"/>
                <c:pt idx="0">
                  <c:v>Numerador Acumulado (Variable 1)</c:v>
                </c:pt>
              </c:strCache>
            </c:strRef>
          </c:tx>
          <c:spPr>
            <a:ln w="28440">
              <a:solidFill>
                <a:srgbClr val="BE4B48"/>
              </a:solidFill>
              <a:round/>
            </a:ln>
          </c:spPr>
          <c:marker>
            <c:symbol val="square"/>
            <c:size val="5"/>
            <c:spPr>
              <a:solidFill>
                <a:srgbClr val="BE4B48"/>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7C37-3647-AE69-0FFB0A143F51}"/>
            </c:ext>
          </c:extLst>
        </c:ser>
        <c:dLbls>
          <c:showLegendKey val="0"/>
          <c:showVal val="0"/>
          <c:showCatName val="0"/>
          <c:showSerName val="0"/>
          <c:showPercent val="0"/>
          <c:showBubbleSize val="0"/>
        </c:dLbls>
        <c:hiLowLines>
          <c:spPr>
            <a:ln>
              <a:noFill/>
            </a:ln>
          </c:spPr>
        </c:hiLowLines>
        <c:marker val="1"/>
        <c:smooth val="0"/>
        <c:axId val="90220975"/>
        <c:axId val="62678593"/>
      </c:lineChart>
      <c:catAx>
        <c:axId val="90220975"/>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n-US"/>
          </a:p>
        </c:txPr>
        <c:crossAx val="62678593"/>
        <c:crosses val="autoZero"/>
        <c:auto val="1"/>
        <c:lblAlgn val="ctr"/>
        <c:lblOffset val="100"/>
        <c:noMultiLvlLbl val="0"/>
      </c:catAx>
      <c:valAx>
        <c:axId val="62678593"/>
        <c:scaling>
          <c:orientation val="minMax"/>
        </c:scaling>
        <c:delete val="0"/>
        <c:axPos val="l"/>
        <c:majorGridlines>
          <c:spPr>
            <a:ln w="9360">
              <a:solidFill>
                <a:srgbClr val="878787"/>
              </a:solidFill>
              <a:round/>
            </a:ln>
          </c:spPr>
        </c:majorGridlines>
        <c:numFmt formatCode="_(* #,##0.00_);_(* \(#,##0.00\);_(* \-??_);_(@_)"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n-US"/>
          </a:p>
        </c:txPr>
        <c:crossAx val="90220975"/>
        <c:crosses val="autoZero"/>
        <c:crossBetween val="between"/>
      </c:valAx>
      <c:spPr>
        <a:solidFill>
          <a:srgbClr val="FFFFFF"/>
        </a:solidFill>
        <a:ln>
          <a:noFill/>
        </a:ln>
      </c:spPr>
    </c:plotArea>
    <c:legend>
      <c:legendPos val="r"/>
      <c:overlay val="0"/>
      <c:spPr>
        <a:noFill/>
        <a:ln>
          <a:noFill/>
        </a:ln>
      </c:spPr>
      <c:txPr>
        <a:bodyPr/>
        <a:lstStyle/>
        <a:p>
          <a:pPr>
            <a:defRPr sz="240" b="0" strike="noStrike" spc="-1">
              <a:solidFill>
                <a:srgbClr val="000000"/>
              </a:solidFill>
              <a:latin typeface="Calibri"/>
              <a:ea typeface="Calibri"/>
            </a:defRPr>
          </a:pPr>
          <a:endParaRPr lang="en-US"/>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0.15568915608995801"/>
          <c:y val="6.6406941738976405E-2"/>
          <c:w val="0.46297038521487399"/>
          <c:h val="0.54914113688684296"/>
        </c:manualLayout>
      </c:layout>
      <c:barChart>
        <c:barDir val="col"/>
        <c:grouping val="clustered"/>
        <c:varyColors val="0"/>
        <c:ser>
          <c:idx val="0"/>
          <c:order val="0"/>
          <c:tx>
            <c:strRef>
              <c:f>'META No. 6'!$C$26</c:f>
              <c:strCache>
                <c:ptCount val="1"/>
                <c:pt idx="0">
                  <c:v>Magnitud programada mensual</c:v>
                </c:pt>
              </c:strCache>
            </c:strRef>
          </c:tx>
          <c:spPr>
            <a:solidFill>
              <a:srgbClr val="4F81BD"/>
            </a:solidFill>
            <a:ln>
              <a:noFill/>
            </a:ln>
          </c:spPr>
          <c:invertIfNegative val="0"/>
          <c:dLbls>
            <c:spPr>
              <a:noFill/>
              <a:ln>
                <a:noFill/>
              </a:ln>
              <a:effectLst/>
            </c:spPr>
            <c:txPr>
              <a:bodyPr/>
              <a:lstStyle/>
              <a:p>
                <a:pPr>
                  <a:defRPr sz="1000" b="0" strike="noStrike" spc="-1">
                    <a:solidFill>
                      <a:srgbClr val="000000"/>
                    </a:solidFill>
                    <a:latin typeface="Calibri"/>
                    <a:ea typeface="Calibri"/>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0.00</c:formatCode>
                <c:ptCount val="12"/>
                <c:pt idx="0">
                  <c:v>5.8799999999999998E-2</c:v>
                </c:pt>
                <c:pt idx="1">
                  <c:v>1</c:v>
                </c:pt>
                <c:pt idx="2">
                  <c:v>1</c:v>
                </c:pt>
                <c:pt idx="3">
                  <c:v>1</c:v>
                </c:pt>
                <c:pt idx="4">
                  <c:v>1</c:v>
                </c:pt>
                <c:pt idx="5">
                  <c:v>1</c:v>
                </c:pt>
                <c:pt idx="6">
                  <c:v>1</c:v>
                </c:pt>
                <c:pt idx="7">
                  <c:v>1</c:v>
                </c:pt>
                <c:pt idx="8">
                  <c:v>1</c:v>
                </c:pt>
                <c:pt idx="9">
                  <c:v>1</c:v>
                </c:pt>
                <c:pt idx="10">
                  <c:v>1</c:v>
                </c:pt>
                <c:pt idx="11">
                  <c:v>1</c:v>
                </c:pt>
              </c:numCache>
            </c:numRef>
          </c:val>
          <c:extLst>
            <c:ext xmlns:c16="http://schemas.microsoft.com/office/drawing/2014/chart" uri="{C3380CC4-5D6E-409C-BE32-E72D297353CC}">
              <c16:uniqueId val="{00000000-053D-3543-AF9F-FED278082062}"/>
            </c:ext>
          </c:extLst>
        </c:ser>
        <c:ser>
          <c:idx val="1"/>
          <c:order val="1"/>
          <c:tx>
            <c:strRef>
              <c:f>'META No. 6'!$D$26</c:f>
              <c:strCache>
                <c:ptCount val="1"/>
                <c:pt idx="0">
                  <c:v>Magnitud ejecutada mensual</c:v>
                </c:pt>
              </c:strCache>
            </c:strRef>
          </c:tx>
          <c:spPr>
            <a:solidFill>
              <a:srgbClr val="C0504D"/>
            </a:solidFill>
            <a:ln>
              <a:noFill/>
            </a:ln>
          </c:spPr>
          <c:invertIfNegative val="0"/>
          <c:dLbls>
            <c:spPr>
              <a:noFill/>
              <a:ln>
                <a:noFill/>
              </a:ln>
              <a:effectLst/>
            </c:spPr>
            <c:txPr>
              <a:bodyPr/>
              <a:lstStyle/>
              <a:p>
                <a:pPr>
                  <a:defRPr sz="1000" b="0" strike="noStrike" spc="-1">
                    <a:solidFill>
                      <a:srgbClr val="000000"/>
                    </a:solidFill>
                    <a:latin typeface="Calibri"/>
                    <a:ea typeface="Calibri"/>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0.00</c:formatCode>
                <c:ptCount val="12"/>
                <c:pt idx="0" formatCode="0.0000">
                  <c:v>5.8799999999999998E-2</c:v>
                </c:pt>
                <c:pt idx="1">
                  <c:v>1</c:v>
                </c:pt>
                <c:pt idx="2">
                  <c:v>1</c:v>
                </c:pt>
              </c:numCache>
            </c:numRef>
          </c:val>
          <c:extLst>
            <c:ext xmlns:c16="http://schemas.microsoft.com/office/drawing/2014/chart" uri="{C3380CC4-5D6E-409C-BE32-E72D297353CC}">
              <c16:uniqueId val="{00000001-053D-3543-AF9F-FED278082062}"/>
            </c:ext>
          </c:extLst>
        </c:ser>
        <c:dLbls>
          <c:showLegendKey val="0"/>
          <c:showVal val="0"/>
          <c:showCatName val="0"/>
          <c:showSerName val="0"/>
          <c:showPercent val="0"/>
          <c:showBubbleSize val="0"/>
        </c:dLbls>
        <c:gapWidth val="150"/>
        <c:axId val="40389257"/>
        <c:axId val="40616847"/>
      </c:barChart>
      <c:lineChart>
        <c:grouping val="standard"/>
        <c:varyColors val="0"/>
        <c:ser>
          <c:idx val="2"/>
          <c:order val="2"/>
          <c:tx>
            <c:strRef>
              <c:f>'META No. 6'!$E$26</c:f>
              <c:strCache>
                <c:ptCount val="1"/>
                <c:pt idx="0">
                  <c:v>% Avance frente a la meta mensual</c:v>
                </c:pt>
              </c:strCache>
            </c:strRef>
          </c:tx>
          <c:spPr>
            <a:ln w="28440">
              <a:solidFill>
                <a:srgbClr val="98B855"/>
              </a:solidFill>
              <a:round/>
            </a:ln>
          </c:spPr>
          <c:marker>
            <c:symbol val="none"/>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6'!$E$27:$E$38</c:f>
              <c:numCache>
                <c:formatCode>0%</c:formatCode>
                <c:ptCount val="12"/>
                <c:pt idx="0">
                  <c:v>1</c:v>
                </c:pt>
                <c:pt idx="1">
                  <c:v>1</c:v>
                </c:pt>
                <c:pt idx="2">
                  <c:v>1</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53D-3543-AF9F-FED278082062}"/>
            </c:ext>
          </c:extLst>
        </c:ser>
        <c:dLbls>
          <c:showLegendKey val="0"/>
          <c:showVal val="0"/>
          <c:showCatName val="0"/>
          <c:showSerName val="0"/>
          <c:showPercent val="0"/>
          <c:showBubbleSize val="0"/>
        </c:dLbls>
        <c:hiLowLines>
          <c:spPr>
            <a:ln>
              <a:noFill/>
            </a:ln>
          </c:spPr>
        </c:hiLowLines>
        <c:marker val="1"/>
        <c:smooth val="0"/>
        <c:axId val="40389257"/>
        <c:axId val="40616847"/>
      </c:lineChart>
      <c:catAx>
        <c:axId val="40389257"/>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n-US"/>
          </a:p>
        </c:txPr>
        <c:crossAx val="40616847"/>
        <c:crosses val="autoZero"/>
        <c:auto val="1"/>
        <c:lblAlgn val="ctr"/>
        <c:lblOffset val="100"/>
        <c:noMultiLvlLbl val="0"/>
      </c:catAx>
      <c:valAx>
        <c:axId val="40616847"/>
        <c:scaling>
          <c:orientation val="minMax"/>
          <c:max val="1"/>
        </c:scaling>
        <c:delete val="0"/>
        <c:axPos val="l"/>
        <c:majorGridlines>
          <c:spPr>
            <a:ln w="9360">
              <a:solidFill>
                <a:srgbClr val="878787"/>
              </a:solidFill>
              <a:round/>
            </a:ln>
          </c:spPr>
        </c:majorGridlines>
        <c:numFmt formatCode="0"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n-US"/>
          </a:p>
        </c:txPr>
        <c:crossAx val="40389257"/>
        <c:crosses val="autoZero"/>
        <c:crossBetween val="between"/>
      </c:valAx>
      <c:spPr>
        <a:solidFill>
          <a:srgbClr val="FFFFFF"/>
        </a:solidFill>
        <a:ln>
          <a:noFill/>
        </a:ln>
      </c:spPr>
    </c:plotArea>
    <c:legend>
      <c:legendPos val="r"/>
      <c:layout>
        <c:manualLayout>
          <c:xMode val="edge"/>
          <c:yMode val="edge"/>
          <c:x val="0.67638938368364798"/>
          <c:y val="0.24486543909348399"/>
          <c:w val="0.30674682698730799"/>
          <c:h val="0.35204533380556002"/>
        </c:manualLayout>
      </c:layout>
      <c:overlay val="0"/>
      <c:spPr>
        <a:noFill/>
        <a:ln>
          <a:noFill/>
        </a:ln>
      </c:spPr>
      <c:txPr>
        <a:bodyPr/>
        <a:lstStyle/>
        <a:p>
          <a:pPr>
            <a:defRPr sz="800" b="0" strike="noStrike" spc="-1">
              <a:solidFill>
                <a:srgbClr val="000000"/>
              </a:solidFill>
              <a:latin typeface="Calibri"/>
              <a:ea typeface="Calibri"/>
            </a:defRPr>
          </a:pPr>
          <a:endParaRPr lang="en-US"/>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6'!$D$27:$D$38</c:f>
              <c:numCache>
                <c:formatCode>0.00</c:formatCode>
                <c:ptCount val="12"/>
                <c:pt idx="0" formatCode="0.0000">
                  <c:v>5.8799999999999998E-2</c:v>
                </c:pt>
                <c:pt idx="1">
                  <c:v>1</c:v>
                </c:pt>
                <c:pt idx="2">
                  <c:v>1</c:v>
                </c:pt>
              </c:numCache>
            </c:numRef>
          </c:val>
          <c:extLst>
            <c:ext xmlns:c16="http://schemas.microsoft.com/office/drawing/2014/chart" uri="{C3380CC4-5D6E-409C-BE32-E72D297353CC}">
              <c16:uniqueId val="{00000000-349C-1B4B-A01E-88DACB077870}"/>
            </c:ext>
          </c:extLst>
        </c:ser>
        <c:ser>
          <c:idx val="1"/>
          <c:order val="1"/>
          <c:tx>
            <c:strRef>
              <c:f>'META No. 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6'!$C$27:$C$38</c:f>
              <c:numCache>
                <c:formatCode>0.00</c:formatCode>
                <c:ptCount val="12"/>
                <c:pt idx="0">
                  <c:v>5.8799999999999998E-2</c:v>
                </c:pt>
                <c:pt idx="1">
                  <c:v>1</c:v>
                </c:pt>
                <c:pt idx="2">
                  <c:v>1</c:v>
                </c:pt>
                <c:pt idx="3">
                  <c:v>1</c:v>
                </c:pt>
                <c:pt idx="4">
                  <c:v>1</c:v>
                </c:pt>
                <c:pt idx="5">
                  <c:v>1</c:v>
                </c:pt>
                <c:pt idx="6">
                  <c:v>1</c:v>
                </c:pt>
                <c:pt idx="7">
                  <c:v>1</c:v>
                </c:pt>
                <c:pt idx="8">
                  <c:v>1</c:v>
                </c:pt>
                <c:pt idx="9">
                  <c:v>1</c:v>
                </c:pt>
                <c:pt idx="10">
                  <c:v>1</c:v>
                </c:pt>
                <c:pt idx="11">
                  <c:v>1</c:v>
                </c:pt>
              </c:numCache>
            </c:numRef>
          </c:val>
          <c:extLst>
            <c:ext xmlns:c16="http://schemas.microsoft.com/office/drawing/2014/chart" uri="{C3380CC4-5D6E-409C-BE32-E72D297353CC}">
              <c16:uniqueId val="{00000001-349C-1B4B-A01E-88DACB077870}"/>
            </c:ext>
          </c:extLst>
        </c:ser>
        <c:dLbls>
          <c:showLegendKey val="0"/>
          <c:showVal val="0"/>
          <c:showCatName val="0"/>
          <c:showSerName val="0"/>
          <c:showPercent val="0"/>
          <c:showBubbleSize val="0"/>
        </c:dLbls>
        <c:gapWidth val="150"/>
        <c:axId val="99761555"/>
        <c:axId val="42124851"/>
      </c:barChart>
      <c:lineChart>
        <c:grouping val="standard"/>
        <c:varyColors val="0"/>
        <c:ser>
          <c:idx val="2"/>
          <c:order val="2"/>
          <c:tx>
            <c:strRef>
              <c:f>'META No. 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6'!$H$27:$H$38</c:f>
              <c:numCache>
                <c:formatCode>0.00%</c:formatCode>
                <c:ptCount val="12"/>
                <c:pt idx="0">
                  <c:v>5.8799999999999998E-2</c:v>
                </c:pt>
                <c:pt idx="1">
                  <c:v>1</c:v>
                </c:pt>
                <c:pt idx="2">
                  <c:v>1</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49C-1B4B-A01E-88DACB077870}"/>
            </c:ext>
          </c:extLst>
        </c:ser>
        <c:dLbls>
          <c:showLegendKey val="0"/>
          <c:showVal val="0"/>
          <c:showCatName val="0"/>
          <c:showSerName val="0"/>
          <c:showPercent val="0"/>
          <c:showBubbleSize val="0"/>
        </c:dLbls>
        <c:hiLowLines>
          <c:spPr>
            <a:ln>
              <a:noFill/>
            </a:ln>
          </c:spPr>
        </c:hiLowLines>
        <c:marker val="1"/>
        <c:smooth val="0"/>
        <c:axId val="45968922"/>
        <c:axId val="67071738"/>
      </c:lineChart>
      <c:catAx>
        <c:axId val="99761555"/>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42124851"/>
        <c:crosses val="autoZero"/>
        <c:auto val="1"/>
        <c:lblAlgn val="ctr"/>
        <c:lblOffset val="100"/>
        <c:noMultiLvlLbl val="0"/>
      </c:catAx>
      <c:valAx>
        <c:axId val="42124851"/>
        <c:scaling>
          <c:orientation val="minMax"/>
          <c:max val="1"/>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99761555"/>
        <c:crosses val="autoZero"/>
        <c:crossBetween val="between"/>
        <c:majorUnit val="1"/>
      </c:valAx>
      <c:catAx>
        <c:axId val="45968922"/>
        <c:scaling>
          <c:orientation val="minMax"/>
        </c:scaling>
        <c:delete val="1"/>
        <c:axPos val="b"/>
        <c:numFmt formatCode="General" sourceLinked="1"/>
        <c:majorTickMark val="out"/>
        <c:minorTickMark val="none"/>
        <c:tickLblPos val="nextTo"/>
        <c:crossAx val="67071738"/>
        <c:crosses val="autoZero"/>
        <c:auto val="1"/>
        <c:lblAlgn val="ctr"/>
        <c:lblOffset val="100"/>
        <c:noMultiLvlLbl val="0"/>
      </c:catAx>
      <c:valAx>
        <c:axId val="67071738"/>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45968922"/>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wmf"/></Relationships>
</file>

<file path=xl/drawings/_rels/drawing11.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image" Target="../media/image3.png"/><Relationship Id="rId4" Type="http://schemas.openxmlformats.org/officeDocument/2006/relationships/image" Target="../media/image4.w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w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wmf"/></Relationships>
</file>

<file path=xl/drawings/_rels/drawing4.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2.xml"/><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3.xml"/><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4.xml"/><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5.xml"/><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6.xml"/><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image" Target="../media/image2.w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438120</xdr:colOff>
      <xdr:row>1</xdr:row>
      <xdr:rowOff>85680</xdr:rowOff>
    </xdr:from>
    <xdr:to>
      <xdr:col>1</xdr:col>
      <xdr:colOff>1016280</xdr:colOff>
      <xdr:row>3</xdr:row>
      <xdr:rowOff>530640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l="19054" t="6873" r="17611" b="9760"/>
        <a:stretch/>
      </xdr:blipFill>
      <xdr:spPr>
        <a:xfrm>
          <a:off x="438120" y="276120"/>
          <a:ext cx="1987560" cy="1607040"/>
        </a:xfrm>
        <a:prstGeom prst="rect">
          <a:avLst/>
        </a:prstGeom>
        <a:ln w="9360">
          <a:noFill/>
        </a:ln>
      </xdr:spPr>
    </xdr:pic>
    <xdr:clientData/>
  </xdr:twoCellAnchor>
  <xdr:twoCellAnchor>
    <xdr:from>
      <xdr:col>31</xdr:col>
      <xdr:colOff>1876320</xdr:colOff>
      <xdr:row>1</xdr:row>
      <xdr:rowOff>38160</xdr:rowOff>
    </xdr:from>
    <xdr:to>
      <xdr:col>31</xdr:col>
      <xdr:colOff>3902400</xdr:colOff>
      <xdr:row>4</xdr:row>
      <xdr:rowOff>311400</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rcRect l="16048" t="5249" r="18559" b="1998"/>
        <a:stretch/>
      </xdr:blipFill>
      <xdr:spPr>
        <a:xfrm>
          <a:off x="55586520" y="228600"/>
          <a:ext cx="2026080" cy="2016360"/>
        </a:xfrm>
        <a:prstGeom prst="rect">
          <a:avLst/>
        </a:prstGeom>
        <a:ln w="9360">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428760</xdr:colOff>
      <xdr:row>0</xdr:row>
      <xdr:rowOff>19080</xdr:rowOff>
    </xdr:from>
    <xdr:to>
      <xdr:col>9</xdr:col>
      <xdr:colOff>578160</xdr:colOff>
      <xdr:row>3</xdr:row>
      <xdr:rowOff>149400</xdr:rowOff>
    </xdr:to>
    <xdr:pic>
      <xdr:nvPicPr>
        <xdr:cNvPr id="125" name="Imagen 2">
          <a:extLst>
            <a:ext uri="{FF2B5EF4-FFF2-40B4-BE49-F238E27FC236}">
              <a16:creationId xmlns:a16="http://schemas.microsoft.com/office/drawing/2014/main" id="{00000000-0008-0000-0900-00007D000000}"/>
            </a:ext>
          </a:extLst>
        </xdr:cNvPr>
        <xdr:cNvPicPr/>
      </xdr:nvPicPr>
      <xdr:blipFill>
        <a:blip xmlns:r="http://schemas.openxmlformats.org/officeDocument/2006/relationships" r:embed="rId1"/>
        <a:srcRect l="16048" t="5249" r="18559" b="1998"/>
        <a:stretch/>
      </xdr:blipFill>
      <xdr:spPr>
        <a:xfrm>
          <a:off x="1424736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26" name="Imagen 1">
          <a:extLst>
            <a:ext uri="{FF2B5EF4-FFF2-40B4-BE49-F238E27FC236}">
              <a16:creationId xmlns:a16="http://schemas.microsoft.com/office/drawing/2014/main" id="{00000000-0008-0000-0900-00007E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27" name="Imagen 2">
          <a:extLst>
            <a:ext uri="{FF2B5EF4-FFF2-40B4-BE49-F238E27FC236}">
              <a16:creationId xmlns:a16="http://schemas.microsoft.com/office/drawing/2014/main" id="{00000000-0008-0000-0900-00007F000000}"/>
            </a:ext>
          </a:extLst>
        </xdr:cNvPr>
        <xdr:cNvPicPr/>
      </xdr:nvPicPr>
      <xdr:blipFill>
        <a:blip xmlns:r="http://schemas.openxmlformats.org/officeDocument/2006/relationships" r:embed="rId1"/>
        <a:srcRect l="16048" t="5249" r="18559" b="1998"/>
        <a:stretch/>
      </xdr:blipFill>
      <xdr:spPr>
        <a:xfrm>
          <a:off x="1424736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28" name="Imagen 1">
          <a:extLst>
            <a:ext uri="{FF2B5EF4-FFF2-40B4-BE49-F238E27FC236}">
              <a16:creationId xmlns:a16="http://schemas.microsoft.com/office/drawing/2014/main" id="{00000000-0008-0000-0900-000080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29" name="Imagen 2">
          <a:extLst>
            <a:ext uri="{FF2B5EF4-FFF2-40B4-BE49-F238E27FC236}">
              <a16:creationId xmlns:a16="http://schemas.microsoft.com/office/drawing/2014/main" id="{00000000-0008-0000-0900-000081000000}"/>
            </a:ext>
          </a:extLst>
        </xdr:cNvPr>
        <xdr:cNvPicPr/>
      </xdr:nvPicPr>
      <xdr:blipFill>
        <a:blip xmlns:r="http://schemas.openxmlformats.org/officeDocument/2006/relationships" r:embed="rId1"/>
        <a:srcRect l="16048" t="5249" r="18559" b="1998"/>
        <a:stretch/>
      </xdr:blipFill>
      <xdr:spPr>
        <a:xfrm>
          <a:off x="1424736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30" name="Imagen 1">
          <a:extLst>
            <a:ext uri="{FF2B5EF4-FFF2-40B4-BE49-F238E27FC236}">
              <a16:creationId xmlns:a16="http://schemas.microsoft.com/office/drawing/2014/main" id="{00000000-0008-0000-0900-000082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31" name="Imagen 2">
          <a:extLst>
            <a:ext uri="{FF2B5EF4-FFF2-40B4-BE49-F238E27FC236}">
              <a16:creationId xmlns:a16="http://schemas.microsoft.com/office/drawing/2014/main" id="{00000000-0008-0000-0900-000083000000}"/>
            </a:ext>
          </a:extLst>
        </xdr:cNvPr>
        <xdr:cNvPicPr/>
      </xdr:nvPicPr>
      <xdr:blipFill>
        <a:blip xmlns:r="http://schemas.openxmlformats.org/officeDocument/2006/relationships" r:embed="rId1"/>
        <a:srcRect l="16048" t="5249" r="18559" b="1998"/>
        <a:stretch/>
      </xdr:blipFill>
      <xdr:spPr>
        <a:xfrm>
          <a:off x="1424736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32" name="Imagen 1">
          <a:extLst>
            <a:ext uri="{FF2B5EF4-FFF2-40B4-BE49-F238E27FC236}">
              <a16:creationId xmlns:a16="http://schemas.microsoft.com/office/drawing/2014/main" id="{00000000-0008-0000-0900-000084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33" name="Imagen 2">
          <a:extLst>
            <a:ext uri="{FF2B5EF4-FFF2-40B4-BE49-F238E27FC236}">
              <a16:creationId xmlns:a16="http://schemas.microsoft.com/office/drawing/2014/main" id="{00000000-0008-0000-0900-000085000000}"/>
            </a:ext>
          </a:extLst>
        </xdr:cNvPr>
        <xdr:cNvPicPr/>
      </xdr:nvPicPr>
      <xdr:blipFill>
        <a:blip xmlns:r="http://schemas.openxmlformats.org/officeDocument/2006/relationships" r:embed="rId1"/>
        <a:srcRect l="16048" t="5249" r="18559" b="1998"/>
        <a:stretch/>
      </xdr:blipFill>
      <xdr:spPr>
        <a:xfrm>
          <a:off x="1424736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34" name="Imagen 1">
          <a:extLst>
            <a:ext uri="{FF2B5EF4-FFF2-40B4-BE49-F238E27FC236}">
              <a16:creationId xmlns:a16="http://schemas.microsoft.com/office/drawing/2014/main" id="{00000000-0008-0000-0900-000086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35" name="Imagen 2">
          <a:extLst>
            <a:ext uri="{FF2B5EF4-FFF2-40B4-BE49-F238E27FC236}">
              <a16:creationId xmlns:a16="http://schemas.microsoft.com/office/drawing/2014/main" id="{00000000-0008-0000-0900-000087000000}"/>
            </a:ext>
          </a:extLst>
        </xdr:cNvPr>
        <xdr:cNvPicPr/>
      </xdr:nvPicPr>
      <xdr:blipFill>
        <a:blip xmlns:r="http://schemas.openxmlformats.org/officeDocument/2006/relationships" r:embed="rId1"/>
        <a:srcRect l="16048" t="5249" r="18559" b="1998"/>
        <a:stretch/>
      </xdr:blipFill>
      <xdr:spPr>
        <a:xfrm>
          <a:off x="1424736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36" name="Imagen 1">
          <a:extLst>
            <a:ext uri="{FF2B5EF4-FFF2-40B4-BE49-F238E27FC236}">
              <a16:creationId xmlns:a16="http://schemas.microsoft.com/office/drawing/2014/main" id="{00000000-0008-0000-0900-000088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37" name="Imagen 2">
          <a:extLst>
            <a:ext uri="{FF2B5EF4-FFF2-40B4-BE49-F238E27FC236}">
              <a16:creationId xmlns:a16="http://schemas.microsoft.com/office/drawing/2014/main" id="{00000000-0008-0000-0900-000089000000}"/>
            </a:ext>
          </a:extLst>
        </xdr:cNvPr>
        <xdr:cNvPicPr/>
      </xdr:nvPicPr>
      <xdr:blipFill>
        <a:blip xmlns:r="http://schemas.openxmlformats.org/officeDocument/2006/relationships" r:embed="rId1"/>
        <a:srcRect l="16048" t="5249" r="18559" b="1998"/>
        <a:stretch/>
      </xdr:blipFill>
      <xdr:spPr>
        <a:xfrm>
          <a:off x="1424736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38" name="Imagen 1">
          <a:extLst>
            <a:ext uri="{FF2B5EF4-FFF2-40B4-BE49-F238E27FC236}">
              <a16:creationId xmlns:a16="http://schemas.microsoft.com/office/drawing/2014/main" id="{00000000-0008-0000-0900-00008A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39" name="Imagen 2">
          <a:extLst>
            <a:ext uri="{FF2B5EF4-FFF2-40B4-BE49-F238E27FC236}">
              <a16:creationId xmlns:a16="http://schemas.microsoft.com/office/drawing/2014/main" id="{00000000-0008-0000-0900-00008B000000}"/>
            </a:ext>
          </a:extLst>
        </xdr:cNvPr>
        <xdr:cNvPicPr/>
      </xdr:nvPicPr>
      <xdr:blipFill>
        <a:blip xmlns:r="http://schemas.openxmlformats.org/officeDocument/2006/relationships" r:embed="rId1"/>
        <a:srcRect l="16048" t="5249" r="18559" b="1998"/>
        <a:stretch/>
      </xdr:blipFill>
      <xdr:spPr>
        <a:xfrm>
          <a:off x="1424736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40" name="Imagen 1">
          <a:extLst>
            <a:ext uri="{FF2B5EF4-FFF2-40B4-BE49-F238E27FC236}">
              <a16:creationId xmlns:a16="http://schemas.microsoft.com/office/drawing/2014/main" id="{00000000-0008-0000-0900-00008C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41" name="Imagen 2">
          <a:extLst>
            <a:ext uri="{FF2B5EF4-FFF2-40B4-BE49-F238E27FC236}">
              <a16:creationId xmlns:a16="http://schemas.microsoft.com/office/drawing/2014/main" id="{00000000-0008-0000-0900-00008D000000}"/>
            </a:ext>
          </a:extLst>
        </xdr:cNvPr>
        <xdr:cNvPicPr/>
      </xdr:nvPicPr>
      <xdr:blipFill>
        <a:blip xmlns:r="http://schemas.openxmlformats.org/officeDocument/2006/relationships" r:embed="rId1"/>
        <a:srcRect l="16048" t="5249" r="18559" b="1998"/>
        <a:stretch/>
      </xdr:blipFill>
      <xdr:spPr>
        <a:xfrm>
          <a:off x="1424736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42" name="Imagen 1">
          <a:extLst>
            <a:ext uri="{FF2B5EF4-FFF2-40B4-BE49-F238E27FC236}">
              <a16:creationId xmlns:a16="http://schemas.microsoft.com/office/drawing/2014/main" id="{00000000-0008-0000-0900-00008E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43" name="Imagen 2">
          <a:extLst>
            <a:ext uri="{FF2B5EF4-FFF2-40B4-BE49-F238E27FC236}">
              <a16:creationId xmlns:a16="http://schemas.microsoft.com/office/drawing/2014/main" id="{00000000-0008-0000-0900-00008F000000}"/>
            </a:ext>
          </a:extLst>
        </xdr:cNvPr>
        <xdr:cNvPicPr/>
      </xdr:nvPicPr>
      <xdr:blipFill>
        <a:blip xmlns:r="http://schemas.openxmlformats.org/officeDocument/2006/relationships" r:embed="rId1"/>
        <a:srcRect l="16048" t="5249" r="18559" b="1998"/>
        <a:stretch/>
      </xdr:blipFill>
      <xdr:spPr>
        <a:xfrm>
          <a:off x="1424736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44" name="Imagen 1">
          <a:extLst>
            <a:ext uri="{FF2B5EF4-FFF2-40B4-BE49-F238E27FC236}">
              <a16:creationId xmlns:a16="http://schemas.microsoft.com/office/drawing/2014/main" id="{00000000-0008-0000-0900-000090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45" name="Imagen 2">
          <a:extLst>
            <a:ext uri="{FF2B5EF4-FFF2-40B4-BE49-F238E27FC236}">
              <a16:creationId xmlns:a16="http://schemas.microsoft.com/office/drawing/2014/main" id="{00000000-0008-0000-0900-000091000000}"/>
            </a:ext>
          </a:extLst>
        </xdr:cNvPr>
        <xdr:cNvPicPr/>
      </xdr:nvPicPr>
      <xdr:blipFill>
        <a:blip xmlns:r="http://schemas.openxmlformats.org/officeDocument/2006/relationships" r:embed="rId1"/>
        <a:srcRect l="16048" t="5249" r="18559" b="1998"/>
        <a:stretch/>
      </xdr:blipFill>
      <xdr:spPr>
        <a:xfrm>
          <a:off x="1424736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46" name="Imagen 1">
          <a:extLst>
            <a:ext uri="{FF2B5EF4-FFF2-40B4-BE49-F238E27FC236}">
              <a16:creationId xmlns:a16="http://schemas.microsoft.com/office/drawing/2014/main" id="{00000000-0008-0000-0900-000092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47" name="Imagen 2">
          <a:extLst>
            <a:ext uri="{FF2B5EF4-FFF2-40B4-BE49-F238E27FC236}">
              <a16:creationId xmlns:a16="http://schemas.microsoft.com/office/drawing/2014/main" id="{00000000-0008-0000-0900-000093000000}"/>
            </a:ext>
          </a:extLst>
        </xdr:cNvPr>
        <xdr:cNvPicPr/>
      </xdr:nvPicPr>
      <xdr:blipFill>
        <a:blip xmlns:r="http://schemas.openxmlformats.org/officeDocument/2006/relationships" r:embed="rId1"/>
        <a:srcRect l="16048" t="5249" r="18559" b="1998"/>
        <a:stretch/>
      </xdr:blipFill>
      <xdr:spPr>
        <a:xfrm>
          <a:off x="1424736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48" name="Imagen 1">
          <a:extLst>
            <a:ext uri="{FF2B5EF4-FFF2-40B4-BE49-F238E27FC236}">
              <a16:creationId xmlns:a16="http://schemas.microsoft.com/office/drawing/2014/main" id="{00000000-0008-0000-0900-000094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315000</xdr:colOff>
      <xdr:row>0</xdr:row>
      <xdr:rowOff>123840</xdr:rowOff>
    </xdr:from>
    <xdr:to>
      <xdr:col>1</xdr:col>
      <xdr:colOff>1321920</xdr:colOff>
      <xdr:row>2</xdr:row>
      <xdr:rowOff>435960</xdr:rowOff>
    </xdr:to>
    <xdr:pic>
      <xdr:nvPicPr>
        <xdr:cNvPr id="149" name="Imagen 4_0" descr="escudo_negro">
          <a:extLst>
            <a:ext uri="{FF2B5EF4-FFF2-40B4-BE49-F238E27FC236}">
              <a16:creationId xmlns:a16="http://schemas.microsoft.com/office/drawing/2014/main" id="{00000000-0008-0000-0C00-000095000000}"/>
            </a:ext>
          </a:extLst>
        </xdr:cNvPr>
        <xdr:cNvPicPr/>
      </xdr:nvPicPr>
      <xdr:blipFill>
        <a:blip xmlns:r="http://schemas.openxmlformats.org/officeDocument/2006/relationships" r:embed="rId1"/>
        <a:stretch/>
      </xdr:blipFill>
      <xdr:spPr>
        <a:xfrm>
          <a:off x="403560" y="123840"/>
          <a:ext cx="1006920" cy="1264320"/>
        </a:xfrm>
        <a:prstGeom prst="rect">
          <a:avLst/>
        </a:prstGeom>
        <a:ln w="9360">
          <a:noFill/>
        </a:ln>
      </xdr:spPr>
    </xdr:pic>
    <xdr:clientData/>
  </xdr:twoCellAnchor>
  <xdr:twoCellAnchor editAs="oneCell">
    <xdr:from>
      <xdr:col>3</xdr:col>
      <xdr:colOff>181800</xdr:colOff>
      <xdr:row>39</xdr:row>
      <xdr:rowOff>85680</xdr:rowOff>
    </xdr:from>
    <xdr:to>
      <xdr:col>7</xdr:col>
      <xdr:colOff>833760</xdr:colOff>
      <xdr:row>43</xdr:row>
      <xdr:rowOff>269279</xdr:rowOff>
    </xdr:to>
    <xdr:graphicFrame macro="">
      <xdr:nvGraphicFramePr>
        <xdr:cNvPr id="150" name="3 Gráfico_0">
          <a:extLst>
            <a:ext uri="{FF2B5EF4-FFF2-40B4-BE49-F238E27FC236}">
              <a16:creationId xmlns:a16="http://schemas.microsoft.com/office/drawing/2014/main" id="{00000000-0008-0000-0C00-00009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190499</xdr:colOff>
      <xdr:row>39</xdr:row>
      <xdr:rowOff>26030</xdr:rowOff>
    </xdr:from>
    <xdr:to>
      <xdr:col>8</xdr:col>
      <xdr:colOff>1385872</xdr:colOff>
      <xdr:row>43</xdr:row>
      <xdr:rowOff>343991</xdr:rowOff>
    </xdr:to>
    <xdr:graphicFrame macro="">
      <xdr:nvGraphicFramePr>
        <xdr:cNvPr id="151" name="Gráfico 3_0">
          <a:extLst>
            <a:ext uri="{FF2B5EF4-FFF2-40B4-BE49-F238E27FC236}">
              <a16:creationId xmlns:a16="http://schemas.microsoft.com/office/drawing/2014/main" id="{00000000-0008-0000-0C00-00009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47520</xdr:colOff>
      <xdr:row>1</xdr:row>
      <xdr:rowOff>19080</xdr:rowOff>
    </xdr:from>
    <xdr:to>
      <xdr:col>8</xdr:col>
      <xdr:colOff>1445400</xdr:colOff>
      <xdr:row>1</xdr:row>
      <xdr:rowOff>445320</xdr:rowOff>
    </xdr:to>
    <xdr:pic>
      <xdr:nvPicPr>
        <xdr:cNvPr id="152" name="Picture 1_0">
          <a:extLst>
            <a:ext uri="{FF2B5EF4-FFF2-40B4-BE49-F238E27FC236}">
              <a16:creationId xmlns:a16="http://schemas.microsoft.com/office/drawing/2014/main" id="{00000000-0008-0000-0C00-000098000000}"/>
            </a:ext>
          </a:extLst>
        </xdr:cNvPr>
        <xdr:cNvPicPr/>
      </xdr:nvPicPr>
      <xdr:blipFill>
        <a:blip xmlns:r="http://schemas.openxmlformats.org/officeDocument/2006/relationships" r:embed="rId4"/>
        <a:stretch/>
      </xdr:blipFill>
      <xdr:spPr>
        <a:xfrm>
          <a:off x="12953160" y="495000"/>
          <a:ext cx="1397880" cy="42624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142920</xdr:colOff>
      <xdr:row>0</xdr:row>
      <xdr:rowOff>28440</xdr:rowOff>
    </xdr:from>
    <xdr:to>
      <xdr:col>1</xdr:col>
      <xdr:colOff>1140120</xdr:colOff>
      <xdr:row>3</xdr:row>
      <xdr:rowOff>168480</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231480" y="28440"/>
          <a:ext cx="997200" cy="86364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3" name="Imagen 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stretch/>
      </xdr:blipFill>
      <xdr:spPr>
        <a:xfrm>
          <a:off x="231480" y="28440"/>
          <a:ext cx="997200" cy="86364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4" name="Imagen 1">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a:stretch/>
      </xdr:blipFill>
      <xdr:spPr>
        <a:xfrm>
          <a:off x="231480" y="28440"/>
          <a:ext cx="997200" cy="86364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5" name="Imagen 1">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a:stretch/>
      </xdr:blipFill>
      <xdr:spPr>
        <a:xfrm>
          <a:off x="231480" y="28440"/>
          <a:ext cx="997200" cy="86364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6" name="Imagen 1">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a:stretch/>
      </xdr:blipFill>
      <xdr:spPr>
        <a:xfrm>
          <a:off x="231480" y="28440"/>
          <a:ext cx="997200" cy="86364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7" name="Imagen 1">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stretch/>
      </xdr:blipFill>
      <xdr:spPr>
        <a:xfrm>
          <a:off x="231480" y="28440"/>
          <a:ext cx="997200" cy="863640"/>
        </a:xfrm>
        <a:prstGeom prst="rect">
          <a:avLst/>
        </a:prstGeom>
        <a:ln w="9360">
          <a:noFill/>
        </a:ln>
      </xdr:spPr>
    </xdr:pic>
    <xdr:clientData/>
  </xdr:twoCellAnchor>
  <xdr:twoCellAnchor>
    <xdr:from>
      <xdr:col>1</xdr:col>
      <xdr:colOff>343080</xdr:colOff>
      <xdr:row>1</xdr:row>
      <xdr:rowOff>47520</xdr:rowOff>
    </xdr:from>
    <xdr:to>
      <xdr:col>1</xdr:col>
      <xdr:colOff>1330920</xdr:colOff>
      <xdr:row>4</xdr:row>
      <xdr:rowOff>244800</xdr:rowOff>
    </xdr:to>
    <xdr:pic>
      <xdr:nvPicPr>
        <xdr:cNvPr id="8" name="Imagen 1">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1"/>
        <a:srcRect l="20426" t="8337" r="19307" b="10939"/>
        <a:stretch/>
      </xdr:blipFill>
      <xdr:spPr>
        <a:xfrm>
          <a:off x="431640" y="123480"/>
          <a:ext cx="987840" cy="1168920"/>
        </a:xfrm>
        <a:prstGeom prst="rect">
          <a:avLst/>
        </a:prstGeom>
        <a:ln w="9360">
          <a:noFill/>
        </a:ln>
      </xdr:spPr>
    </xdr:pic>
    <xdr:clientData/>
  </xdr:twoCellAnchor>
  <xdr:twoCellAnchor>
    <xdr:from>
      <xdr:col>8</xdr:col>
      <xdr:colOff>152280</xdr:colOff>
      <xdr:row>1</xdr:row>
      <xdr:rowOff>28440</xdr:rowOff>
    </xdr:from>
    <xdr:to>
      <xdr:col>8</xdr:col>
      <xdr:colOff>1225800</xdr:colOff>
      <xdr:row>4</xdr:row>
      <xdr:rowOff>235080</xdr:rowOff>
    </xdr:to>
    <xdr:pic>
      <xdr:nvPicPr>
        <xdr:cNvPr id="9" name="Imagen 2">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2"/>
        <a:srcRect l="16048" t="5249" r="18559" b="1998"/>
        <a:stretch/>
      </xdr:blipFill>
      <xdr:spPr>
        <a:xfrm>
          <a:off x="13057920" y="104400"/>
          <a:ext cx="1073520" cy="1178280"/>
        </a:xfrm>
        <a:prstGeom prst="rect">
          <a:avLst/>
        </a:prstGeom>
        <a:ln w="9360">
          <a:noFill/>
        </a:ln>
      </xdr:spPr>
    </xdr:pic>
    <xdr:clientData/>
  </xdr:twoCellAnchor>
  <xdr:twoCellAnchor editAs="oneCell">
    <xdr:from>
      <xdr:col>3</xdr:col>
      <xdr:colOff>361800</xdr:colOff>
      <xdr:row>43</xdr:row>
      <xdr:rowOff>95400</xdr:rowOff>
    </xdr:from>
    <xdr:to>
      <xdr:col>6</xdr:col>
      <xdr:colOff>1016280</xdr:colOff>
      <xdr:row>47</xdr:row>
      <xdr:rowOff>330480</xdr:rowOff>
    </xdr:to>
    <xdr:graphicFrame macro="">
      <xdr:nvGraphicFramePr>
        <xdr:cNvPr id="10" name="3 Gráfico">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428760</xdr:colOff>
      <xdr:row>0</xdr:row>
      <xdr:rowOff>19080</xdr:rowOff>
    </xdr:from>
    <xdr:to>
      <xdr:col>9</xdr:col>
      <xdr:colOff>578160</xdr:colOff>
      <xdr:row>3</xdr:row>
      <xdr:rowOff>149400</xdr:rowOff>
    </xdr:to>
    <xdr:pic>
      <xdr:nvPicPr>
        <xdr:cNvPr id="11" name="Imagen 2">
          <a:extLst>
            <a:ext uri="{FF2B5EF4-FFF2-40B4-BE49-F238E27FC236}">
              <a16:creationId xmlns:a16="http://schemas.microsoft.com/office/drawing/2014/main" id="{00000000-0008-0000-0200-00000B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2" name="Imagen 1">
          <a:extLst>
            <a:ext uri="{FF2B5EF4-FFF2-40B4-BE49-F238E27FC236}">
              <a16:creationId xmlns:a16="http://schemas.microsoft.com/office/drawing/2014/main" id="{00000000-0008-0000-0200-00000C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3" name="Imagen 2">
          <a:extLst>
            <a:ext uri="{FF2B5EF4-FFF2-40B4-BE49-F238E27FC236}">
              <a16:creationId xmlns:a16="http://schemas.microsoft.com/office/drawing/2014/main" id="{00000000-0008-0000-0200-00000D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4" name="Imagen 1">
          <a:extLst>
            <a:ext uri="{FF2B5EF4-FFF2-40B4-BE49-F238E27FC236}">
              <a16:creationId xmlns:a16="http://schemas.microsoft.com/office/drawing/2014/main" id="{00000000-0008-0000-0200-00000E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5" name="Imagen 2">
          <a:extLst>
            <a:ext uri="{FF2B5EF4-FFF2-40B4-BE49-F238E27FC236}">
              <a16:creationId xmlns:a16="http://schemas.microsoft.com/office/drawing/2014/main" id="{00000000-0008-0000-0200-00000F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6" name="Imagen 1">
          <a:extLst>
            <a:ext uri="{FF2B5EF4-FFF2-40B4-BE49-F238E27FC236}">
              <a16:creationId xmlns:a16="http://schemas.microsoft.com/office/drawing/2014/main" id="{00000000-0008-0000-0200-000010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7" name="Imagen 2">
          <a:extLst>
            <a:ext uri="{FF2B5EF4-FFF2-40B4-BE49-F238E27FC236}">
              <a16:creationId xmlns:a16="http://schemas.microsoft.com/office/drawing/2014/main" id="{00000000-0008-0000-0200-000011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8" name="Imagen 1">
          <a:extLst>
            <a:ext uri="{FF2B5EF4-FFF2-40B4-BE49-F238E27FC236}">
              <a16:creationId xmlns:a16="http://schemas.microsoft.com/office/drawing/2014/main" id="{00000000-0008-0000-0200-000012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9" name="Imagen 2">
          <a:extLst>
            <a:ext uri="{FF2B5EF4-FFF2-40B4-BE49-F238E27FC236}">
              <a16:creationId xmlns:a16="http://schemas.microsoft.com/office/drawing/2014/main" id="{00000000-0008-0000-0200-000013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20" name="Imagen 1">
          <a:extLst>
            <a:ext uri="{FF2B5EF4-FFF2-40B4-BE49-F238E27FC236}">
              <a16:creationId xmlns:a16="http://schemas.microsoft.com/office/drawing/2014/main" id="{00000000-0008-0000-0200-000014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21" name="Imagen 2">
          <a:extLst>
            <a:ext uri="{FF2B5EF4-FFF2-40B4-BE49-F238E27FC236}">
              <a16:creationId xmlns:a16="http://schemas.microsoft.com/office/drawing/2014/main" id="{00000000-0008-0000-0200-000015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22" name="Imagen 1">
          <a:extLst>
            <a:ext uri="{FF2B5EF4-FFF2-40B4-BE49-F238E27FC236}">
              <a16:creationId xmlns:a16="http://schemas.microsoft.com/office/drawing/2014/main" id="{00000000-0008-0000-0200-000016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23" name="Imagen 2">
          <a:extLst>
            <a:ext uri="{FF2B5EF4-FFF2-40B4-BE49-F238E27FC236}">
              <a16:creationId xmlns:a16="http://schemas.microsoft.com/office/drawing/2014/main" id="{00000000-0008-0000-0200-000017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24" name="Imagen 1">
          <a:extLst>
            <a:ext uri="{FF2B5EF4-FFF2-40B4-BE49-F238E27FC236}">
              <a16:creationId xmlns:a16="http://schemas.microsoft.com/office/drawing/2014/main" id="{00000000-0008-0000-0200-000018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25" name="Imagen 2">
          <a:extLst>
            <a:ext uri="{FF2B5EF4-FFF2-40B4-BE49-F238E27FC236}">
              <a16:creationId xmlns:a16="http://schemas.microsoft.com/office/drawing/2014/main" id="{00000000-0008-0000-0200-000019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26" name="Imagen 1">
          <a:extLst>
            <a:ext uri="{FF2B5EF4-FFF2-40B4-BE49-F238E27FC236}">
              <a16:creationId xmlns:a16="http://schemas.microsoft.com/office/drawing/2014/main" id="{00000000-0008-0000-0200-00001A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27" name="Imagen 2">
          <a:extLst>
            <a:ext uri="{FF2B5EF4-FFF2-40B4-BE49-F238E27FC236}">
              <a16:creationId xmlns:a16="http://schemas.microsoft.com/office/drawing/2014/main" id="{00000000-0008-0000-0200-00001B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28" name="Imagen 1">
          <a:extLst>
            <a:ext uri="{FF2B5EF4-FFF2-40B4-BE49-F238E27FC236}">
              <a16:creationId xmlns:a16="http://schemas.microsoft.com/office/drawing/2014/main" id="{00000000-0008-0000-0200-00001C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29" name="Imagen 2">
          <a:extLst>
            <a:ext uri="{FF2B5EF4-FFF2-40B4-BE49-F238E27FC236}">
              <a16:creationId xmlns:a16="http://schemas.microsoft.com/office/drawing/2014/main" id="{00000000-0008-0000-0200-00001D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30" name="Imagen 1">
          <a:extLst>
            <a:ext uri="{FF2B5EF4-FFF2-40B4-BE49-F238E27FC236}">
              <a16:creationId xmlns:a16="http://schemas.microsoft.com/office/drawing/2014/main" id="{00000000-0008-0000-0200-00001E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31" name="Imagen 2">
          <a:extLst>
            <a:ext uri="{FF2B5EF4-FFF2-40B4-BE49-F238E27FC236}">
              <a16:creationId xmlns:a16="http://schemas.microsoft.com/office/drawing/2014/main" id="{00000000-0008-0000-0200-00001F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32" name="Imagen 1">
          <a:extLst>
            <a:ext uri="{FF2B5EF4-FFF2-40B4-BE49-F238E27FC236}">
              <a16:creationId xmlns:a16="http://schemas.microsoft.com/office/drawing/2014/main" id="{00000000-0008-0000-0200-000020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33" name="Imagen 2">
          <a:extLst>
            <a:ext uri="{FF2B5EF4-FFF2-40B4-BE49-F238E27FC236}">
              <a16:creationId xmlns:a16="http://schemas.microsoft.com/office/drawing/2014/main" id="{00000000-0008-0000-0200-000021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34" name="Imagen 1">
          <a:extLst>
            <a:ext uri="{FF2B5EF4-FFF2-40B4-BE49-F238E27FC236}">
              <a16:creationId xmlns:a16="http://schemas.microsoft.com/office/drawing/2014/main" id="{00000000-0008-0000-0200-000022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35" name="Imagen 2">
          <a:extLst>
            <a:ext uri="{FF2B5EF4-FFF2-40B4-BE49-F238E27FC236}">
              <a16:creationId xmlns:a16="http://schemas.microsoft.com/office/drawing/2014/main" id="{00000000-0008-0000-0200-000023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36" name="Imagen 1">
          <a:extLst>
            <a:ext uri="{FF2B5EF4-FFF2-40B4-BE49-F238E27FC236}">
              <a16:creationId xmlns:a16="http://schemas.microsoft.com/office/drawing/2014/main" id="{00000000-0008-0000-0200-000024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37" name="Imagen 2">
          <a:extLst>
            <a:ext uri="{FF2B5EF4-FFF2-40B4-BE49-F238E27FC236}">
              <a16:creationId xmlns:a16="http://schemas.microsoft.com/office/drawing/2014/main" id="{00000000-0008-0000-0200-000025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38" name="Imagen 1">
          <a:extLst>
            <a:ext uri="{FF2B5EF4-FFF2-40B4-BE49-F238E27FC236}">
              <a16:creationId xmlns:a16="http://schemas.microsoft.com/office/drawing/2014/main" id="{00000000-0008-0000-0200-000026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39" name="Imagen 2">
          <a:extLst>
            <a:ext uri="{FF2B5EF4-FFF2-40B4-BE49-F238E27FC236}">
              <a16:creationId xmlns:a16="http://schemas.microsoft.com/office/drawing/2014/main" id="{00000000-0008-0000-0200-000027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40" name="Imagen 1">
          <a:extLst>
            <a:ext uri="{FF2B5EF4-FFF2-40B4-BE49-F238E27FC236}">
              <a16:creationId xmlns:a16="http://schemas.microsoft.com/office/drawing/2014/main" id="{00000000-0008-0000-0200-000028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41" name="Imagen 2">
          <a:extLst>
            <a:ext uri="{FF2B5EF4-FFF2-40B4-BE49-F238E27FC236}">
              <a16:creationId xmlns:a16="http://schemas.microsoft.com/office/drawing/2014/main" id="{00000000-0008-0000-0200-000029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42" name="Imagen 1">
          <a:extLst>
            <a:ext uri="{FF2B5EF4-FFF2-40B4-BE49-F238E27FC236}">
              <a16:creationId xmlns:a16="http://schemas.microsoft.com/office/drawing/2014/main" id="{00000000-0008-0000-0200-00002A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43" name="Imagen 2">
          <a:extLst>
            <a:ext uri="{FF2B5EF4-FFF2-40B4-BE49-F238E27FC236}">
              <a16:creationId xmlns:a16="http://schemas.microsoft.com/office/drawing/2014/main" id="{00000000-0008-0000-0200-00002B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44" name="Imagen 1">
          <a:extLst>
            <a:ext uri="{FF2B5EF4-FFF2-40B4-BE49-F238E27FC236}">
              <a16:creationId xmlns:a16="http://schemas.microsoft.com/office/drawing/2014/main" id="{00000000-0008-0000-0200-00002C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45" name="Imagen 2">
          <a:extLst>
            <a:ext uri="{FF2B5EF4-FFF2-40B4-BE49-F238E27FC236}">
              <a16:creationId xmlns:a16="http://schemas.microsoft.com/office/drawing/2014/main" id="{00000000-0008-0000-0200-00002D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46" name="Imagen 1">
          <a:extLst>
            <a:ext uri="{FF2B5EF4-FFF2-40B4-BE49-F238E27FC236}">
              <a16:creationId xmlns:a16="http://schemas.microsoft.com/office/drawing/2014/main" id="{00000000-0008-0000-0200-00002E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47" name="Imagen 2">
          <a:extLst>
            <a:ext uri="{FF2B5EF4-FFF2-40B4-BE49-F238E27FC236}">
              <a16:creationId xmlns:a16="http://schemas.microsoft.com/office/drawing/2014/main" id="{00000000-0008-0000-0200-00002F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48" name="Imagen 1">
          <a:extLst>
            <a:ext uri="{FF2B5EF4-FFF2-40B4-BE49-F238E27FC236}">
              <a16:creationId xmlns:a16="http://schemas.microsoft.com/office/drawing/2014/main" id="{00000000-0008-0000-0200-000030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49" name="Imagen 2">
          <a:extLst>
            <a:ext uri="{FF2B5EF4-FFF2-40B4-BE49-F238E27FC236}">
              <a16:creationId xmlns:a16="http://schemas.microsoft.com/office/drawing/2014/main" id="{00000000-0008-0000-0200-000031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50" name="Imagen 1">
          <a:extLst>
            <a:ext uri="{FF2B5EF4-FFF2-40B4-BE49-F238E27FC236}">
              <a16:creationId xmlns:a16="http://schemas.microsoft.com/office/drawing/2014/main" id="{00000000-0008-0000-0200-000032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51" name="Imagen 2">
          <a:extLst>
            <a:ext uri="{FF2B5EF4-FFF2-40B4-BE49-F238E27FC236}">
              <a16:creationId xmlns:a16="http://schemas.microsoft.com/office/drawing/2014/main" id="{00000000-0008-0000-0200-000033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52" name="Imagen 1">
          <a:extLst>
            <a:ext uri="{FF2B5EF4-FFF2-40B4-BE49-F238E27FC236}">
              <a16:creationId xmlns:a16="http://schemas.microsoft.com/office/drawing/2014/main" id="{00000000-0008-0000-0200-000034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53" name="Imagen 2">
          <a:extLst>
            <a:ext uri="{FF2B5EF4-FFF2-40B4-BE49-F238E27FC236}">
              <a16:creationId xmlns:a16="http://schemas.microsoft.com/office/drawing/2014/main" id="{00000000-0008-0000-0200-000035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54" name="Imagen 1">
          <a:extLst>
            <a:ext uri="{FF2B5EF4-FFF2-40B4-BE49-F238E27FC236}">
              <a16:creationId xmlns:a16="http://schemas.microsoft.com/office/drawing/2014/main" id="{00000000-0008-0000-0200-000036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55" name="Imagen 2">
          <a:extLst>
            <a:ext uri="{FF2B5EF4-FFF2-40B4-BE49-F238E27FC236}">
              <a16:creationId xmlns:a16="http://schemas.microsoft.com/office/drawing/2014/main" id="{00000000-0008-0000-0200-000037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56" name="Imagen 1">
          <a:extLst>
            <a:ext uri="{FF2B5EF4-FFF2-40B4-BE49-F238E27FC236}">
              <a16:creationId xmlns:a16="http://schemas.microsoft.com/office/drawing/2014/main" id="{00000000-0008-0000-0200-000038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57" name="Imagen 2">
          <a:extLst>
            <a:ext uri="{FF2B5EF4-FFF2-40B4-BE49-F238E27FC236}">
              <a16:creationId xmlns:a16="http://schemas.microsoft.com/office/drawing/2014/main" id="{00000000-0008-0000-0200-000039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58" name="Imagen 1">
          <a:extLst>
            <a:ext uri="{FF2B5EF4-FFF2-40B4-BE49-F238E27FC236}">
              <a16:creationId xmlns:a16="http://schemas.microsoft.com/office/drawing/2014/main" id="{00000000-0008-0000-0200-00003A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59" name="Imagen 2">
          <a:extLst>
            <a:ext uri="{FF2B5EF4-FFF2-40B4-BE49-F238E27FC236}">
              <a16:creationId xmlns:a16="http://schemas.microsoft.com/office/drawing/2014/main" id="{00000000-0008-0000-0200-00003B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60" name="Imagen 1">
          <a:extLst>
            <a:ext uri="{FF2B5EF4-FFF2-40B4-BE49-F238E27FC236}">
              <a16:creationId xmlns:a16="http://schemas.microsoft.com/office/drawing/2014/main" id="{00000000-0008-0000-0200-00003C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61" name="Imagen 2">
          <a:extLst>
            <a:ext uri="{FF2B5EF4-FFF2-40B4-BE49-F238E27FC236}">
              <a16:creationId xmlns:a16="http://schemas.microsoft.com/office/drawing/2014/main" id="{00000000-0008-0000-0200-00003D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62" name="Imagen 1">
          <a:extLst>
            <a:ext uri="{FF2B5EF4-FFF2-40B4-BE49-F238E27FC236}">
              <a16:creationId xmlns:a16="http://schemas.microsoft.com/office/drawing/2014/main" id="{00000000-0008-0000-0200-00003E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63" name="Imagen 2">
          <a:extLst>
            <a:ext uri="{FF2B5EF4-FFF2-40B4-BE49-F238E27FC236}">
              <a16:creationId xmlns:a16="http://schemas.microsoft.com/office/drawing/2014/main" id="{00000000-0008-0000-0200-00003F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64" name="Imagen 1">
          <a:extLst>
            <a:ext uri="{FF2B5EF4-FFF2-40B4-BE49-F238E27FC236}">
              <a16:creationId xmlns:a16="http://schemas.microsoft.com/office/drawing/2014/main" id="{00000000-0008-0000-0200-000040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65" name="Imagen 2">
          <a:extLst>
            <a:ext uri="{FF2B5EF4-FFF2-40B4-BE49-F238E27FC236}">
              <a16:creationId xmlns:a16="http://schemas.microsoft.com/office/drawing/2014/main" id="{00000000-0008-0000-0200-000041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66" name="Imagen 1">
          <a:extLst>
            <a:ext uri="{FF2B5EF4-FFF2-40B4-BE49-F238E27FC236}">
              <a16:creationId xmlns:a16="http://schemas.microsoft.com/office/drawing/2014/main" id="{00000000-0008-0000-0200-000042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67" name="Imagen 2">
          <a:extLst>
            <a:ext uri="{FF2B5EF4-FFF2-40B4-BE49-F238E27FC236}">
              <a16:creationId xmlns:a16="http://schemas.microsoft.com/office/drawing/2014/main" id="{00000000-0008-0000-0200-000043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68" name="Imagen 1">
          <a:extLst>
            <a:ext uri="{FF2B5EF4-FFF2-40B4-BE49-F238E27FC236}">
              <a16:creationId xmlns:a16="http://schemas.microsoft.com/office/drawing/2014/main" id="{00000000-0008-0000-0200-000044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69" name="Imagen 2">
          <a:extLst>
            <a:ext uri="{FF2B5EF4-FFF2-40B4-BE49-F238E27FC236}">
              <a16:creationId xmlns:a16="http://schemas.microsoft.com/office/drawing/2014/main" id="{00000000-0008-0000-0200-000045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70" name="Imagen 1">
          <a:extLst>
            <a:ext uri="{FF2B5EF4-FFF2-40B4-BE49-F238E27FC236}">
              <a16:creationId xmlns:a16="http://schemas.microsoft.com/office/drawing/2014/main" id="{00000000-0008-0000-0200-000046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71" name="Imagen 2">
          <a:extLst>
            <a:ext uri="{FF2B5EF4-FFF2-40B4-BE49-F238E27FC236}">
              <a16:creationId xmlns:a16="http://schemas.microsoft.com/office/drawing/2014/main" id="{00000000-0008-0000-0200-000047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72" name="Imagen 1">
          <a:extLst>
            <a:ext uri="{FF2B5EF4-FFF2-40B4-BE49-F238E27FC236}">
              <a16:creationId xmlns:a16="http://schemas.microsoft.com/office/drawing/2014/main" id="{00000000-0008-0000-0200-000048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73" name="Imagen 2">
          <a:extLst>
            <a:ext uri="{FF2B5EF4-FFF2-40B4-BE49-F238E27FC236}">
              <a16:creationId xmlns:a16="http://schemas.microsoft.com/office/drawing/2014/main" id="{00000000-0008-0000-0200-000049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74" name="Imagen 1">
          <a:extLst>
            <a:ext uri="{FF2B5EF4-FFF2-40B4-BE49-F238E27FC236}">
              <a16:creationId xmlns:a16="http://schemas.microsoft.com/office/drawing/2014/main" id="{00000000-0008-0000-0200-00004A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75" name="Imagen 2">
          <a:extLst>
            <a:ext uri="{FF2B5EF4-FFF2-40B4-BE49-F238E27FC236}">
              <a16:creationId xmlns:a16="http://schemas.microsoft.com/office/drawing/2014/main" id="{00000000-0008-0000-0200-00004B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76" name="Imagen 1">
          <a:extLst>
            <a:ext uri="{FF2B5EF4-FFF2-40B4-BE49-F238E27FC236}">
              <a16:creationId xmlns:a16="http://schemas.microsoft.com/office/drawing/2014/main" id="{00000000-0008-0000-0200-00004C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77" name="Imagen 2">
          <a:extLst>
            <a:ext uri="{FF2B5EF4-FFF2-40B4-BE49-F238E27FC236}">
              <a16:creationId xmlns:a16="http://schemas.microsoft.com/office/drawing/2014/main" id="{00000000-0008-0000-0200-00004D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78" name="Imagen 1">
          <a:extLst>
            <a:ext uri="{FF2B5EF4-FFF2-40B4-BE49-F238E27FC236}">
              <a16:creationId xmlns:a16="http://schemas.microsoft.com/office/drawing/2014/main" id="{00000000-0008-0000-0200-00004E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79" name="Imagen 2">
          <a:extLst>
            <a:ext uri="{FF2B5EF4-FFF2-40B4-BE49-F238E27FC236}">
              <a16:creationId xmlns:a16="http://schemas.microsoft.com/office/drawing/2014/main" id="{00000000-0008-0000-0200-00004F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80" name="Imagen 1">
          <a:extLst>
            <a:ext uri="{FF2B5EF4-FFF2-40B4-BE49-F238E27FC236}">
              <a16:creationId xmlns:a16="http://schemas.microsoft.com/office/drawing/2014/main" id="{00000000-0008-0000-0200-000050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81" name="Imagen 2">
          <a:extLst>
            <a:ext uri="{FF2B5EF4-FFF2-40B4-BE49-F238E27FC236}">
              <a16:creationId xmlns:a16="http://schemas.microsoft.com/office/drawing/2014/main" id="{00000000-0008-0000-0200-000051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82" name="Imagen 1">
          <a:extLst>
            <a:ext uri="{FF2B5EF4-FFF2-40B4-BE49-F238E27FC236}">
              <a16:creationId xmlns:a16="http://schemas.microsoft.com/office/drawing/2014/main" id="{00000000-0008-0000-0200-000052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83" name="Imagen 2">
          <a:extLst>
            <a:ext uri="{FF2B5EF4-FFF2-40B4-BE49-F238E27FC236}">
              <a16:creationId xmlns:a16="http://schemas.microsoft.com/office/drawing/2014/main" id="{00000000-0008-0000-0200-000053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84" name="Imagen 1">
          <a:extLst>
            <a:ext uri="{FF2B5EF4-FFF2-40B4-BE49-F238E27FC236}">
              <a16:creationId xmlns:a16="http://schemas.microsoft.com/office/drawing/2014/main" id="{00000000-0008-0000-0200-000054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85" name="Imagen 2">
          <a:extLst>
            <a:ext uri="{FF2B5EF4-FFF2-40B4-BE49-F238E27FC236}">
              <a16:creationId xmlns:a16="http://schemas.microsoft.com/office/drawing/2014/main" id="{00000000-0008-0000-0200-000055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86" name="Imagen 1">
          <a:extLst>
            <a:ext uri="{FF2B5EF4-FFF2-40B4-BE49-F238E27FC236}">
              <a16:creationId xmlns:a16="http://schemas.microsoft.com/office/drawing/2014/main" id="{00000000-0008-0000-0200-000056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87" name="Imagen 2">
          <a:extLst>
            <a:ext uri="{FF2B5EF4-FFF2-40B4-BE49-F238E27FC236}">
              <a16:creationId xmlns:a16="http://schemas.microsoft.com/office/drawing/2014/main" id="{00000000-0008-0000-0200-000057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88" name="Imagen 1">
          <a:extLst>
            <a:ext uri="{FF2B5EF4-FFF2-40B4-BE49-F238E27FC236}">
              <a16:creationId xmlns:a16="http://schemas.microsoft.com/office/drawing/2014/main" id="{00000000-0008-0000-0200-000058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89" name="Imagen 2">
          <a:extLst>
            <a:ext uri="{FF2B5EF4-FFF2-40B4-BE49-F238E27FC236}">
              <a16:creationId xmlns:a16="http://schemas.microsoft.com/office/drawing/2014/main" id="{00000000-0008-0000-0200-000059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90" name="Imagen 1">
          <a:extLst>
            <a:ext uri="{FF2B5EF4-FFF2-40B4-BE49-F238E27FC236}">
              <a16:creationId xmlns:a16="http://schemas.microsoft.com/office/drawing/2014/main" id="{00000000-0008-0000-0200-00005A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91" name="Imagen 2">
          <a:extLst>
            <a:ext uri="{FF2B5EF4-FFF2-40B4-BE49-F238E27FC236}">
              <a16:creationId xmlns:a16="http://schemas.microsoft.com/office/drawing/2014/main" id="{00000000-0008-0000-0200-00005B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92" name="Imagen 1">
          <a:extLst>
            <a:ext uri="{FF2B5EF4-FFF2-40B4-BE49-F238E27FC236}">
              <a16:creationId xmlns:a16="http://schemas.microsoft.com/office/drawing/2014/main" id="{00000000-0008-0000-0200-00005C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93" name="Imagen 2">
          <a:extLst>
            <a:ext uri="{FF2B5EF4-FFF2-40B4-BE49-F238E27FC236}">
              <a16:creationId xmlns:a16="http://schemas.microsoft.com/office/drawing/2014/main" id="{00000000-0008-0000-0200-00005D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94" name="Imagen 1">
          <a:extLst>
            <a:ext uri="{FF2B5EF4-FFF2-40B4-BE49-F238E27FC236}">
              <a16:creationId xmlns:a16="http://schemas.microsoft.com/office/drawing/2014/main" id="{00000000-0008-0000-0200-00005E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95" name="Imagen 2">
          <a:extLst>
            <a:ext uri="{FF2B5EF4-FFF2-40B4-BE49-F238E27FC236}">
              <a16:creationId xmlns:a16="http://schemas.microsoft.com/office/drawing/2014/main" id="{00000000-0008-0000-0200-00005F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96" name="Imagen 1">
          <a:extLst>
            <a:ext uri="{FF2B5EF4-FFF2-40B4-BE49-F238E27FC236}">
              <a16:creationId xmlns:a16="http://schemas.microsoft.com/office/drawing/2014/main" id="{00000000-0008-0000-0200-000060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97" name="Imagen 2">
          <a:extLst>
            <a:ext uri="{FF2B5EF4-FFF2-40B4-BE49-F238E27FC236}">
              <a16:creationId xmlns:a16="http://schemas.microsoft.com/office/drawing/2014/main" id="{00000000-0008-0000-0200-000061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98" name="Imagen 1">
          <a:extLst>
            <a:ext uri="{FF2B5EF4-FFF2-40B4-BE49-F238E27FC236}">
              <a16:creationId xmlns:a16="http://schemas.microsoft.com/office/drawing/2014/main" id="{00000000-0008-0000-0200-000062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99" name="Imagen 2">
          <a:extLst>
            <a:ext uri="{FF2B5EF4-FFF2-40B4-BE49-F238E27FC236}">
              <a16:creationId xmlns:a16="http://schemas.microsoft.com/office/drawing/2014/main" id="{00000000-0008-0000-0200-000063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00" name="Imagen 1">
          <a:extLst>
            <a:ext uri="{FF2B5EF4-FFF2-40B4-BE49-F238E27FC236}">
              <a16:creationId xmlns:a16="http://schemas.microsoft.com/office/drawing/2014/main" id="{00000000-0008-0000-0200-000064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01" name="Imagen 2">
          <a:extLst>
            <a:ext uri="{FF2B5EF4-FFF2-40B4-BE49-F238E27FC236}">
              <a16:creationId xmlns:a16="http://schemas.microsoft.com/office/drawing/2014/main" id="{00000000-0008-0000-0200-000065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02" name="Imagen 1">
          <a:extLst>
            <a:ext uri="{FF2B5EF4-FFF2-40B4-BE49-F238E27FC236}">
              <a16:creationId xmlns:a16="http://schemas.microsoft.com/office/drawing/2014/main" id="{00000000-0008-0000-0200-000066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03" name="Imagen 2">
          <a:extLst>
            <a:ext uri="{FF2B5EF4-FFF2-40B4-BE49-F238E27FC236}">
              <a16:creationId xmlns:a16="http://schemas.microsoft.com/office/drawing/2014/main" id="{00000000-0008-0000-0200-000067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04" name="Imagen 1">
          <a:extLst>
            <a:ext uri="{FF2B5EF4-FFF2-40B4-BE49-F238E27FC236}">
              <a16:creationId xmlns:a16="http://schemas.microsoft.com/office/drawing/2014/main" id="{00000000-0008-0000-0200-000068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05" name="Imagen 2">
          <a:extLst>
            <a:ext uri="{FF2B5EF4-FFF2-40B4-BE49-F238E27FC236}">
              <a16:creationId xmlns:a16="http://schemas.microsoft.com/office/drawing/2014/main" id="{00000000-0008-0000-0200-000069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06" name="Imagen 1">
          <a:extLst>
            <a:ext uri="{FF2B5EF4-FFF2-40B4-BE49-F238E27FC236}">
              <a16:creationId xmlns:a16="http://schemas.microsoft.com/office/drawing/2014/main" id="{00000000-0008-0000-0200-00006A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1321560</xdr:colOff>
      <xdr:row>2</xdr:row>
      <xdr:rowOff>435600</xdr:rowOff>
    </xdr:to>
    <xdr:pic>
      <xdr:nvPicPr>
        <xdr:cNvPr id="107" name="Imagen 4" descr="escudo_negro">
          <a:extLst>
            <a:ext uri="{FF2B5EF4-FFF2-40B4-BE49-F238E27FC236}">
              <a16:creationId xmlns:a16="http://schemas.microsoft.com/office/drawing/2014/main" id="{00000000-0008-0000-0300-00006B000000}"/>
            </a:ext>
          </a:extLst>
        </xdr:cNvPr>
        <xdr:cNvPicPr/>
      </xdr:nvPicPr>
      <xdr:blipFill>
        <a:blip xmlns:r="http://schemas.openxmlformats.org/officeDocument/2006/relationships" r:embed="rId1"/>
        <a:stretch/>
      </xdr:blipFill>
      <xdr:spPr>
        <a:xfrm>
          <a:off x="403200" y="123840"/>
          <a:ext cx="1006920" cy="1263960"/>
        </a:xfrm>
        <a:prstGeom prst="rect">
          <a:avLst/>
        </a:prstGeom>
        <a:ln w="9360">
          <a:noFill/>
        </a:ln>
      </xdr:spPr>
    </xdr:pic>
    <xdr:clientData/>
  </xdr:twoCellAnchor>
  <xdr:twoCellAnchor editAs="oneCell">
    <xdr:from>
      <xdr:col>1</xdr:col>
      <xdr:colOff>11880</xdr:colOff>
      <xdr:row>39</xdr:row>
      <xdr:rowOff>11880</xdr:rowOff>
    </xdr:from>
    <xdr:to>
      <xdr:col>8</xdr:col>
      <xdr:colOff>1477080</xdr:colOff>
      <xdr:row>43</xdr:row>
      <xdr:rowOff>378001</xdr:rowOff>
    </xdr:to>
    <xdr:graphicFrame macro="">
      <xdr:nvGraphicFramePr>
        <xdr:cNvPr id="108" name="Gráfico 3">
          <a:extLst>
            <a:ext uri="{FF2B5EF4-FFF2-40B4-BE49-F238E27FC236}">
              <a16:creationId xmlns:a16="http://schemas.microsoft.com/office/drawing/2014/main" id="{00000000-0008-0000-0300-00006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1445400</xdr:colOff>
      <xdr:row>1</xdr:row>
      <xdr:rowOff>445320</xdr:rowOff>
    </xdr:to>
    <xdr:pic>
      <xdr:nvPicPr>
        <xdr:cNvPr id="109" name="Picture 1208">
          <a:extLst>
            <a:ext uri="{FF2B5EF4-FFF2-40B4-BE49-F238E27FC236}">
              <a16:creationId xmlns:a16="http://schemas.microsoft.com/office/drawing/2014/main" id="{00000000-0008-0000-0300-00006D000000}"/>
            </a:ext>
          </a:extLst>
        </xdr:cNvPr>
        <xdr:cNvPicPr/>
      </xdr:nvPicPr>
      <xdr:blipFill>
        <a:blip xmlns:r="http://schemas.openxmlformats.org/officeDocument/2006/relationships" r:embed="rId3"/>
        <a:stretch/>
      </xdr:blipFill>
      <xdr:spPr>
        <a:xfrm>
          <a:off x="12953160" y="495000"/>
          <a:ext cx="1397880" cy="42624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315000</xdr:colOff>
      <xdr:row>0</xdr:row>
      <xdr:rowOff>123840</xdr:rowOff>
    </xdr:from>
    <xdr:to>
      <xdr:col>1</xdr:col>
      <xdr:colOff>1321920</xdr:colOff>
      <xdr:row>2</xdr:row>
      <xdr:rowOff>435960</xdr:rowOff>
    </xdr:to>
    <xdr:pic>
      <xdr:nvPicPr>
        <xdr:cNvPr id="110" name="Imagen 4" descr="escudo_negro">
          <a:extLst>
            <a:ext uri="{FF2B5EF4-FFF2-40B4-BE49-F238E27FC236}">
              <a16:creationId xmlns:a16="http://schemas.microsoft.com/office/drawing/2014/main" id="{00000000-0008-0000-0400-00006E000000}"/>
            </a:ext>
          </a:extLst>
        </xdr:cNvPr>
        <xdr:cNvPicPr/>
      </xdr:nvPicPr>
      <xdr:blipFill>
        <a:blip xmlns:r="http://schemas.openxmlformats.org/officeDocument/2006/relationships" r:embed="rId1"/>
        <a:stretch/>
      </xdr:blipFill>
      <xdr:spPr>
        <a:xfrm>
          <a:off x="403560" y="123840"/>
          <a:ext cx="1006920" cy="1264320"/>
        </a:xfrm>
        <a:prstGeom prst="rect">
          <a:avLst/>
        </a:prstGeom>
        <a:ln w="9360">
          <a:noFill/>
        </a:ln>
      </xdr:spPr>
    </xdr:pic>
    <xdr:clientData/>
  </xdr:twoCellAnchor>
  <xdr:twoCellAnchor editAs="oneCell">
    <xdr:from>
      <xdr:col>1</xdr:col>
      <xdr:colOff>28440</xdr:colOff>
      <xdr:row>39</xdr:row>
      <xdr:rowOff>28080</xdr:rowOff>
    </xdr:from>
    <xdr:to>
      <xdr:col>8</xdr:col>
      <xdr:colOff>1447560</xdr:colOff>
      <xdr:row>43</xdr:row>
      <xdr:rowOff>278640</xdr:rowOff>
    </xdr:to>
    <xdr:graphicFrame macro="">
      <xdr:nvGraphicFramePr>
        <xdr:cNvPr id="111" name="Gráfico 3">
          <a:extLst>
            <a:ext uri="{FF2B5EF4-FFF2-40B4-BE49-F238E27FC236}">
              <a16:creationId xmlns:a16="http://schemas.microsoft.com/office/drawing/2014/main" id="{00000000-0008-0000-0400-00006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1445400</xdr:colOff>
      <xdr:row>1</xdr:row>
      <xdr:rowOff>445320</xdr:rowOff>
    </xdr:to>
    <xdr:pic>
      <xdr:nvPicPr>
        <xdr:cNvPr id="112" name="Picture 1">
          <a:extLst>
            <a:ext uri="{FF2B5EF4-FFF2-40B4-BE49-F238E27FC236}">
              <a16:creationId xmlns:a16="http://schemas.microsoft.com/office/drawing/2014/main" id="{00000000-0008-0000-0400-000070000000}"/>
            </a:ext>
          </a:extLst>
        </xdr:cNvPr>
        <xdr:cNvPicPr/>
      </xdr:nvPicPr>
      <xdr:blipFill>
        <a:blip xmlns:r="http://schemas.openxmlformats.org/officeDocument/2006/relationships" r:embed="rId3"/>
        <a:stretch/>
      </xdr:blipFill>
      <xdr:spPr>
        <a:xfrm>
          <a:off x="12953160" y="495000"/>
          <a:ext cx="1397880" cy="426240"/>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1321560</xdr:colOff>
      <xdr:row>2</xdr:row>
      <xdr:rowOff>435600</xdr:rowOff>
    </xdr:to>
    <xdr:pic>
      <xdr:nvPicPr>
        <xdr:cNvPr id="113" name="Imagen 4" descr="escudo_negro">
          <a:extLst>
            <a:ext uri="{FF2B5EF4-FFF2-40B4-BE49-F238E27FC236}">
              <a16:creationId xmlns:a16="http://schemas.microsoft.com/office/drawing/2014/main" id="{00000000-0008-0000-0500-000071000000}"/>
            </a:ext>
          </a:extLst>
        </xdr:cNvPr>
        <xdr:cNvPicPr/>
      </xdr:nvPicPr>
      <xdr:blipFill>
        <a:blip xmlns:r="http://schemas.openxmlformats.org/officeDocument/2006/relationships" r:embed="rId1"/>
        <a:stretch/>
      </xdr:blipFill>
      <xdr:spPr>
        <a:xfrm>
          <a:off x="403200" y="123840"/>
          <a:ext cx="1006920" cy="1263960"/>
        </a:xfrm>
        <a:prstGeom prst="rect">
          <a:avLst/>
        </a:prstGeom>
        <a:ln w="9360">
          <a:noFill/>
        </a:ln>
      </xdr:spPr>
    </xdr:pic>
    <xdr:clientData/>
  </xdr:twoCellAnchor>
  <xdr:twoCellAnchor editAs="oneCell">
    <xdr:from>
      <xdr:col>1</xdr:col>
      <xdr:colOff>54720</xdr:colOff>
      <xdr:row>39</xdr:row>
      <xdr:rowOff>13680</xdr:rowOff>
    </xdr:from>
    <xdr:to>
      <xdr:col>8</xdr:col>
      <xdr:colOff>1433880</xdr:colOff>
      <xdr:row>43</xdr:row>
      <xdr:rowOff>338040</xdr:rowOff>
    </xdr:to>
    <xdr:graphicFrame macro="">
      <xdr:nvGraphicFramePr>
        <xdr:cNvPr id="114" name="Gráfico 3">
          <a:extLst>
            <a:ext uri="{FF2B5EF4-FFF2-40B4-BE49-F238E27FC236}">
              <a16:creationId xmlns:a16="http://schemas.microsoft.com/office/drawing/2014/main" id="{00000000-0008-0000-0500-00007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1445400</xdr:colOff>
      <xdr:row>1</xdr:row>
      <xdr:rowOff>445320</xdr:rowOff>
    </xdr:to>
    <xdr:pic>
      <xdr:nvPicPr>
        <xdr:cNvPr id="115" name="Picture 1">
          <a:extLst>
            <a:ext uri="{FF2B5EF4-FFF2-40B4-BE49-F238E27FC236}">
              <a16:creationId xmlns:a16="http://schemas.microsoft.com/office/drawing/2014/main" id="{00000000-0008-0000-0500-000073000000}"/>
            </a:ext>
          </a:extLst>
        </xdr:cNvPr>
        <xdr:cNvPicPr/>
      </xdr:nvPicPr>
      <xdr:blipFill>
        <a:blip xmlns:r="http://schemas.openxmlformats.org/officeDocument/2006/relationships" r:embed="rId3"/>
        <a:stretch/>
      </xdr:blipFill>
      <xdr:spPr>
        <a:xfrm>
          <a:off x="12953160" y="495000"/>
          <a:ext cx="1397880" cy="426240"/>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1321560</xdr:colOff>
      <xdr:row>2</xdr:row>
      <xdr:rowOff>435600</xdr:rowOff>
    </xdr:to>
    <xdr:pic>
      <xdr:nvPicPr>
        <xdr:cNvPr id="116" name="Imagen 4" descr="escudo_negro">
          <a:extLst>
            <a:ext uri="{FF2B5EF4-FFF2-40B4-BE49-F238E27FC236}">
              <a16:creationId xmlns:a16="http://schemas.microsoft.com/office/drawing/2014/main" id="{00000000-0008-0000-0600-000074000000}"/>
            </a:ext>
          </a:extLst>
        </xdr:cNvPr>
        <xdr:cNvPicPr/>
      </xdr:nvPicPr>
      <xdr:blipFill>
        <a:blip xmlns:r="http://schemas.openxmlformats.org/officeDocument/2006/relationships" r:embed="rId1"/>
        <a:stretch/>
      </xdr:blipFill>
      <xdr:spPr>
        <a:xfrm>
          <a:off x="403200" y="123840"/>
          <a:ext cx="1006920" cy="1263960"/>
        </a:xfrm>
        <a:prstGeom prst="rect">
          <a:avLst/>
        </a:prstGeom>
        <a:ln w="9360">
          <a:noFill/>
        </a:ln>
      </xdr:spPr>
    </xdr:pic>
    <xdr:clientData/>
  </xdr:twoCellAnchor>
  <xdr:twoCellAnchor editAs="oneCell">
    <xdr:from>
      <xdr:col>1</xdr:col>
      <xdr:colOff>27720</xdr:colOff>
      <xdr:row>39</xdr:row>
      <xdr:rowOff>14040</xdr:rowOff>
    </xdr:from>
    <xdr:to>
      <xdr:col>8</xdr:col>
      <xdr:colOff>1480680</xdr:colOff>
      <xdr:row>43</xdr:row>
      <xdr:rowOff>338039</xdr:rowOff>
    </xdr:to>
    <xdr:graphicFrame macro="">
      <xdr:nvGraphicFramePr>
        <xdr:cNvPr id="117" name="Gráfico 3">
          <a:extLst>
            <a:ext uri="{FF2B5EF4-FFF2-40B4-BE49-F238E27FC236}">
              <a16:creationId xmlns:a16="http://schemas.microsoft.com/office/drawing/2014/main" id="{00000000-0008-0000-0600-00007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1445400</xdr:colOff>
      <xdr:row>1</xdr:row>
      <xdr:rowOff>445320</xdr:rowOff>
    </xdr:to>
    <xdr:pic>
      <xdr:nvPicPr>
        <xdr:cNvPr id="118" name="Picture 1">
          <a:extLst>
            <a:ext uri="{FF2B5EF4-FFF2-40B4-BE49-F238E27FC236}">
              <a16:creationId xmlns:a16="http://schemas.microsoft.com/office/drawing/2014/main" id="{00000000-0008-0000-0600-000076000000}"/>
            </a:ext>
          </a:extLst>
        </xdr:cNvPr>
        <xdr:cNvPicPr/>
      </xdr:nvPicPr>
      <xdr:blipFill>
        <a:blip xmlns:r="http://schemas.openxmlformats.org/officeDocument/2006/relationships" r:embed="rId3"/>
        <a:stretch/>
      </xdr:blipFill>
      <xdr:spPr>
        <a:xfrm>
          <a:off x="12953160" y="495000"/>
          <a:ext cx="1397880" cy="426240"/>
        </a:xfrm>
        <a:prstGeom prst="rect">
          <a:avLst/>
        </a:prstGeom>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1321560</xdr:colOff>
      <xdr:row>2</xdr:row>
      <xdr:rowOff>435600</xdr:rowOff>
    </xdr:to>
    <xdr:pic>
      <xdr:nvPicPr>
        <xdr:cNvPr id="119" name="Imagen 4" descr="escudo_negro">
          <a:extLst>
            <a:ext uri="{FF2B5EF4-FFF2-40B4-BE49-F238E27FC236}">
              <a16:creationId xmlns:a16="http://schemas.microsoft.com/office/drawing/2014/main" id="{00000000-0008-0000-0700-000077000000}"/>
            </a:ext>
          </a:extLst>
        </xdr:cNvPr>
        <xdr:cNvPicPr/>
      </xdr:nvPicPr>
      <xdr:blipFill>
        <a:blip xmlns:r="http://schemas.openxmlformats.org/officeDocument/2006/relationships" r:embed="rId1"/>
        <a:stretch/>
      </xdr:blipFill>
      <xdr:spPr>
        <a:xfrm>
          <a:off x="403200" y="123840"/>
          <a:ext cx="1006920" cy="1263960"/>
        </a:xfrm>
        <a:prstGeom prst="rect">
          <a:avLst/>
        </a:prstGeom>
        <a:ln w="9360">
          <a:noFill/>
        </a:ln>
      </xdr:spPr>
    </xdr:pic>
    <xdr:clientData/>
  </xdr:twoCellAnchor>
  <xdr:twoCellAnchor editAs="oneCell">
    <xdr:from>
      <xdr:col>1</xdr:col>
      <xdr:colOff>9720</xdr:colOff>
      <xdr:row>39</xdr:row>
      <xdr:rowOff>19080</xdr:rowOff>
    </xdr:from>
    <xdr:to>
      <xdr:col>8</xdr:col>
      <xdr:colOff>1486080</xdr:colOff>
      <xdr:row>43</xdr:row>
      <xdr:rowOff>284040</xdr:rowOff>
    </xdr:to>
    <xdr:graphicFrame macro="">
      <xdr:nvGraphicFramePr>
        <xdr:cNvPr id="120" name="Gráfico 3">
          <a:extLst>
            <a:ext uri="{FF2B5EF4-FFF2-40B4-BE49-F238E27FC236}">
              <a16:creationId xmlns:a16="http://schemas.microsoft.com/office/drawing/2014/main" id="{00000000-0008-0000-0700-00007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1445400</xdr:colOff>
      <xdr:row>1</xdr:row>
      <xdr:rowOff>445320</xdr:rowOff>
    </xdr:to>
    <xdr:pic>
      <xdr:nvPicPr>
        <xdr:cNvPr id="121" name="Picture 1">
          <a:extLst>
            <a:ext uri="{FF2B5EF4-FFF2-40B4-BE49-F238E27FC236}">
              <a16:creationId xmlns:a16="http://schemas.microsoft.com/office/drawing/2014/main" id="{00000000-0008-0000-0700-000079000000}"/>
            </a:ext>
          </a:extLst>
        </xdr:cNvPr>
        <xdr:cNvPicPr/>
      </xdr:nvPicPr>
      <xdr:blipFill>
        <a:blip xmlns:r="http://schemas.openxmlformats.org/officeDocument/2006/relationships" r:embed="rId3"/>
        <a:stretch/>
      </xdr:blipFill>
      <xdr:spPr>
        <a:xfrm>
          <a:off x="12953160" y="495000"/>
          <a:ext cx="1397880" cy="426240"/>
        </a:xfrm>
        <a:prstGeom prst="rect">
          <a:avLst/>
        </a:prstGeom>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343080</xdr:colOff>
      <xdr:row>1</xdr:row>
      <xdr:rowOff>47520</xdr:rowOff>
    </xdr:from>
    <xdr:to>
      <xdr:col>1</xdr:col>
      <xdr:colOff>1330920</xdr:colOff>
      <xdr:row>4</xdr:row>
      <xdr:rowOff>244800</xdr:rowOff>
    </xdr:to>
    <xdr:pic>
      <xdr:nvPicPr>
        <xdr:cNvPr id="122" name="Imagen 1">
          <a:extLst>
            <a:ext uri="{FF2B5EF4-FFF2-40B4-BE49-F238E27FC236}">
              <a16:creationId xmlns:a16="http://schemas.microsoft.com/office/drawing/2014/main" id="{00000000-0008-0000-0800-00007A000000}"/>
            </a:ext>
          </a:extLst>
        </xdr:cNvPr>
        <xdr:cNvPicPr/>
      </xdr:nvPicPr>
      <xdr:blipFill>
        <a:blip xmlns:r="http://schemas.openxmlformats.org/officeDocument/2006/relationships" r:embed="rId1"/>
        <a:srcRect l="20426" t="8337" r="19307" b="10939"/>
        <a:stretch/>
      </xdr:blipFill>
      <xdr:spPr>
        <a:xfrm>
          <a:off x="431640" y="123480"/>
          <a:ext cx="987840" cy="1168920"/>
        </a:xfrm>
        <a:prstGeom prst="rect">
          <a:avLst/>
        </a:prstGeom>
        <a:ln w="9360">
          <a:noFill/>
        </a:ln>
      </xdr:spPr>
    </xdr:pic>
    <xdr:clientData/>
  </xdr:twoCellAnchor>
  <xdr:twoCellAnchor>
    <xdr:from>
      <xdr:col>8</xdr:col>
      <xdr:colOff>152280</xdr:colOff>
      <xdr:row>1</xdr:row>
      <xdr:rowOff>28440</xdr:rowOff>
    </xdr:from>
    <xdr:to>
      <xdr:col>8</xdr:col>
      <xdr:colOff>1225800</xdr:colOff>
      <xdr:row>4</xdr:row>
      <xdr:rowOff>235080</xdr:rowOff>
    </xdr:to>
    <xdr:pic>
      <xdr:nvPicPr>
        <xdr:cNvPr id="123" name="Imagen 2">
          <a:extLst>
            <a:ext uri="{FF2B5EF4-FFF2-40B4-BE49-F238E27FC236}">
              <a16:creationId xmlns:a16="http://schemas.microsoft.com/office/drawing/2014/main" id="{00000000-0008-0000-0800-00007B000000}"/>
            </a:ext>
          </a:extLst>
        </xdr:cNvPr>
        <xdr:cNvPicPr/>
      </xdr:nvPicPr>
      <xdr:blipFill>
        <a:blip xmlns:r="http://schemas.openxmlformats.org/officeDocument/2006/relationships" r:embed="rId2"/>
        <a:srcRect l="16048" t="5249" r="18559" b="1998"/>
        <a:stretch/>
      </xdr:blipFill>
      <xdr:spPr>
        <a:xfrm>
          <a:off x="13057920" y="104400"/>
          <a:ext cx="1073520" cy="1178280"/>
        </a:xfrm>
        <a:prstGeom prst="rect">
          <a:avLst/>
        </a:prstGeom>
        <a:ln w="9360">
          <a:noFill/>
        </a:ln>
      </xdr:spPr>
    </xdr:pic>
    <xdr:clientData/>
  </xdr:twoCellAnchor>
  <xdr:twoCellAnchor editAs="oneCell">
    <xdr:from>
      <xdr:col>3</xdr:col>
      <xdr:colOff>361800</xdr:colOff>
      <xdr:row>43</xdr:row>
      <xdr:rowOff>95400</xdr:rowOff>
    </xdr:from>
    <xdr:to>
      <xdr:col>6</xdr:col>
      <xdr:colOff>1016280</xdr:colOff>
      <xdr:row>47</xdr:row>
      <xdr:rowOff>330480</xdr:rowOff>
    </xdr:to>
    <xdr:graphicFrame macro="">
      <xdr:nvGraphicFramePr>
        <xdr:cNvPr id="124" name="3 Gráfico">
          <a:extLst>
            <a:ext uri="{FF2B5EF4-FFF2-40B4-BE49-F238E27FC236}">
              <a16:creationId xmlns:a16="http://schemas.microsoft.com/office/drawing/2014/main" id="{00000000-0008-0000-0800-00007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Users/ANDRES/OneDrive%20-%20INSTITUTO%20DE%20PROTECCION%20ANIMAL%20899999061052/ARCHIVOS_ANDRES/IDPYBA2022/1ENERO/Obligacion9/Reportediciembre/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ow r="13">
          <cell r="B13" t="str">
            <v>PLAN DE DESARROLLO - BOGOTÁ MEJOR PARA TODOS 2016-2020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sheetData sheetId="1"/>
      <sheetData sheetId="2"/>
      <sheetData sheetId="3"/>
      <sheetData sheetId="4">
        <row r="56">
          <cell r="C56" t="str">
            <v>NICOLAS ADOLFO CORREAL HUERTAS</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ow r="7">
          <cell r="C7" t="str">
            <v>1032 - Gestión y control de tránsito y transporte</v>
          </cell>
        </row>
        <row r="8">
          <cell r="C8" t="str">
            <v>Dirección de Control y Vigilancia</v>
          </cell>
        </row>
        <row r="9">
          <cell r="C9" t="str">
            <v>Subsecretaría de Servicios de la Movilidad</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sheetData sheetId="1"/>
      <sheetData sheetId="2"/>
      <sheetData sheetId="3"/>
      <sheetData sheetId="4"/>
      <sheetData sheetId="5"/>
      <sheetData sheetId="6">
        <row r="59">
          <cell r="G59"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9">
          <cell r="F9" t="str">
            <v>14. Realizar 241 visitas administrativas y de seguimiento a empresas prestadoras del servicio público de transporte.</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Tema de Offic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4.bin"/><Relationship Id="rId4" Type="http://schemas.openxmlformats.org/officeDocument/2006/relationships/comments" Target="../comments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J22"/>
  <sheetViews>
    <sheetView showGridLines="0" topLeftCell="A11" zoomScale="65" zoomScaleNormal="65" workbookViewId="0">
      <selection activeCell="AE13" sqref="AE13"/>
    </sheetView>
  </sheetViews>
  <sheetFormatPr baseColWidth="10" defaultColWidth="11.42578125" defaultRowHeight="15" x14ac:dyDescent="0.25"/>
  <cols>
    <col min="1" max="1" width="15.85546875" style="1" customWidth="1"/>
    <col min="2" max="2" width="23.140625" style="1" customWidth="1"/>
    <col min="3" max="3" width="16.140625" style="1" customWidth="1"/>
    <col min="4" max="4" width="16.42578125" style="2" customWidth="1"/>
    <col min="5" max="5" width="17.42578125" style="1" customWidth="1"/>
    <col min="6" max="6" width="23.42578125" style="1" customWidth="1"/>
    <col min="7" max="7" width="17.140625" style="1" customWidth="1"/>
    <col min="8" max="8" width="16.42578125" style="1" customWidth="1"/>
    <col min="9" max="9" width="18.140625" style="1" customWidth="1"/>
    <col min="10" max="10" width="13.85546875" style="1" customWidth="1"/>
    <col min="11" max="11" width="13.85546875" style="3" customWidth="1"/>
    <col min="12" max="14" width="13.85546875" style="1" customWidth="1"/>
    <col min="15" max="17" width="13.7109375" style="1" customWidth="1"/>
    <col min="18" max="18" width="11.7109375" style="1" customWidth="1"/>
    <col min="19" max="19" width="9.85546875" style="1" customWidth="1"/>
    <col min="20" max="20" width="10.28515625" style="1" customWidth="1"/>
    <col min="21" max="21" width="14.140625" style="1" customWidth="1"/>
    <col min="22" max="22" width="11.7109375" style="1" customWidth="1"/>
    <col min="23" max="23" width="12.42578125" style="1" customWidth="1"/>
    <col min="24" max="26" width="14.7109375" style="1" customWidth="1"/>
    <col min="27" max="27" width="16.42578125" style="4" customWidth="1"/>
    <col min="28" max="28" width="14.85546875" style="1" customWidth="1"/>
    <col min="29" max="29" width="14.42578125" style="1" customWidth="1"/>
    <col min="30" max="30" width="89.85546875" style="1" customWidth="1"/>
    <col min="31" max="31" width="79.42578125" style="1" customWidth="1"/>
    <col min="32" max="32" width="87.42578125" style="1" customWidth="1"/>
    <col min="33" max="1024" width="11.42578125" style="1"/>
  </cols>
  <sheetData>
    <row r="2" spans="1:67" s="5" customFormat="1" ht="45.75" customHeight="1" x14ac:dyDescent="0.25">
      <c r="A2" s="263"/>
      <c r="B2" s="263"/>
      <c r="C2" s="264" t="s">
        <v>0</v>
      </c>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c r="AF2" s="265"/>
    </row>
    <row r="3" spans="1:67" s="5" customFormat="1" ht="45.75" customHeight="1" x14ac:dyDescent="0.25">
      <c r="A3" s="263"/>
      <c r="B3" s="263"/>
      <c r="C3" s="264" t="s">
        <v>1</v>
      </c>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5"/>
    </row>
    <row r="4" spans="1:67" s="5" customFormat="1" ht="45.75" customHeight="1" x14ac:dyDescent="0.25">
      <c r="A4" s="263"/>
      <c r="B4" s="263"/>
      <c r="C4" s="264" t="s">
        <v>2</v>
      </c>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5"/>
    </row>
    <row r="5" spans="1:67" s="5" customFormat="1" ht="45.75" customHeight="1" x14ac:dyDescent="0.25">
      <c r="A5" s="263"/>
      <c r="B5" s="263"/>
      <c r="C5" s="266" t="s">
        <v>3</v>
      </c>
      <c r="D5" s="266"/>
      <c r="E5" s="266"/>
      <c r="F5" s="266"/>
      <c r="G5" s="266"/>
      <c r="H5" s="266"/>
      <c r="I5" s="266"/>
      <c r="J5" s="266"/>
      <c r="K5" s="266"/>
      <c r="L5" s="266"/>
      <c r="M5" s="266"/>
      <c r="N5" s="266"/>
      <c r="O5" s="266"/>
      <c r="P5" s="266"/>
      <c r="Q5" s="266"/>
      <c r="R5" s="267" t="s">
        <v>4</v>
      </c>
      <c r="S5" s="267"/>
      <c r="T5" s="267"/>
      <c r="U5" s="267"/>
      <c r="V5" s="267"/>
      <c r="W5" s="267"/>
      <c r="X5" s="267"/>
      <c r="Y5" s="267"/>
      <c r="Z5" s="267"/>
      <c r="AA5" s="267"/>
      <c r="AB5" s="267"/>
      <c r="AC5" s="267"/>
      <c r="AD5" s="267"/>
      <c r="AE5" s="267"/>
      <c r="AF5" s="265"/>
    </row>
    <row r="6" spans="1:67" s="6" customFormat="1" ht="30.75" customHeight="1" x14ac:dyDescent="0.25">
      <c r="D6" s="7"/>
      <c r="K6" s="5"/>
      <c r="AA6" s="8"/>
    </row>
    <row r="7" spans="1:67" s="6" customFormat="1" ht="42" customHeight="1" x14ac:dyDescent="0.25">
      <c r="B7" s="9" t="s">
        <v>5</v>
      </c>
      <c r="C7" s="257" t="e">
        <f>+#REF!</f>
        <v>#REF!</v>
      </c>
      <c r="D7" s="257"/>
      <c r="E7" s="257"/>
      <c r="F7" s="257"/>
      <c r="G7" s="257"/>
      <c r="K7" s="5"/>
      <c r="AA7" s="8"/>
    </row>
    <row r="8" spans="1:67" s="6" customFormat="1" ht="42" customHeight="1" x14ac:dyDescent="0.25">
      <c r="B8" s="9" t="s">
        <v>6</v>
      </c>
      <c r="C8" s="257" t="e">
        <f>+#REF!</f>
        <v>#REF!</v>
      </c>
      <c r="D8" s="257"/>
      <c r="E8" s="257"/>
      <c r="F8" s="257"/>
      <c r="G8" s="257"/>
      <c r="K8" s="5"/>
      <c r="AA8" s="8"/>
    </row>
    <row r="9" spans="1:67" s="6" customFormat="1" ht="42" customHeight="1" x14ac:dyDescent="0.25">
      <c r="B9" s="10" t="s">
        <v>7</v>
      </c>
      <c r="C9" s="257" t="e">
        <f>+#REF!</f>
        <v>#REF!</v>
      </c>
      <c r="D9" s="257"/>
      <c r="E9" s="257"/>
      <c r="F9" s="257"/>
      <c r="G9" s="257"/>
      <c r="K9" s="5"/>
      <c r="Q9" s="11"/>
      <c r="R9" s="12"/>
      <c r="AA9" s="8"/>
    </row>
    <row r="10" spans="1:67" s="17" customFormat="1" ht="24.75" customHeight="1" x14ac:dyDescent="0.2">
      <c r="A10" s="13"/>
      <c r="B10" s="13"/>
      <c r="C10" s="13"/>
      <c r="D10" s="13"/>
      <c r="E10" s="14"/>
      <c r="F10" s="14"/>
      <c r="G10" s="14"/>
      <c r="H10" s="14"/>
      <c r="I10" s="14"/>
      <c r="J10" s="14"/>
      <c r="K10" s="15"/>
      <c r="L10" s="14"/>
      <c r="M10" s="14"/>
      <c r="N10" s="14"/>
      <c r="O10" s="14"/>
      <c r="P10" s="14"/>
      <c r="Q10" s="14"/>
      <c r="R10" s="14"/>
      <c r="S10" s="14"/>
      <c r="T10" s="14"/>
      <c r="U10" s="14"/>
      <c r="V10" s="14"/>
      <c r="W10" s="14"/>
      <c r="X10" s="14"/>
      <c r="Y10" s="14"/>
      <c r="Z10" s="14"/>
      <c r="AA10" s="16"/>
      <c r="AB10" s="14"/>
      <c r="AC10" s="14"/>
    </row>
    <row r="11" spans="1:67" s="17" customFormat="1" ht="35.25" customHeight="1" x14ac:dyDescent="0.2">
      <c r="A11" s="258" t="str">
        <f>+'[1]Sección 1. Metas - Magnitud'!B13</f>
        <v>PLAN DE DESARROLLO - BOGOTÁ MEJOR PARA TODOS 2016-2020</v>
      </c>
      <c r="B11" s="258"/>
      <c r="C11" s="258"/>
      <c r="D11" s="258"/>
      <c r="E11" s="258"/>
      <c r="F11" s="258"/>
      <c r="G11" s="258"/>
      <c r="H11" s="258"/>
      <c r="I11" s="259" t="s">
        <v>8</v>
      </c>
      <c r="J11" s="259"/>
      <c r="K11" s="259"/>
      <c r="L11" s="259"/>
      <c r="M11" s="259"/>
      <c r="N11" s="259"/>
      <c r="O11" s="258" t="s">
        <v>9</v>
      </c>
      <c r="P11" s="258"/>
      <c r="Q11" s="258"/>
      <c r="R11" s="258"/>
      <c r="S11" s="258"/>
      <c r="T11" s="258"/>
      <c r="U11" s="258"/>
      <c r="V11" s="258"/>
      <c r="W11" s="258"/>
      <c r="X11" s="258"/>
      <c r="Y11" s="258"/>
      <c r="Z11" s="258"/>
      <c r="AA11" s="258"/>
      <c r="AB11" s="258"/>
      <c r="AC11" s="258"/>
      <c r="AD11" s="258" t="s">
        <v>10</v>
      </c>
      <c r="AE11" s="258"/>
      <c r="AF11" s="258"/>
    </row>
    <row r="12" spans="1:67" s="17" customFormat="1" ht="56.25" customHeight="1" x14ac:dyDescent="0.2">
      <c r="A12" s="18" t="s">
        <v>11</v>
      </c>
      <c r="B12" s="18" t="s">
        <v>12</v>
      </c>
      <c r="C12" s="18" t="s">
        <v>13</v>
      </c>
      <c r="D12" s="18" t="s">
        <v>14</v>
      </c>
      <c r="E12" s="18" t="s">
        <v>15</v>
      </c>
      <c r="F12" s="18" t="s">
        <v>16</v>
      </c>
      <c r="G12" s="18" t="s">
        <v>17</v>
      </c>
      <c r="H12" s="18" t="s">
        <v>18</v>
      </c>
      <c r="I12" s="19" t="s">
        <v>19</v>
      </c>
      <c r="J12" s="19">
        <v>2016</v>
      </c>
      <c r="K12" s="19">
        <v>2017</v>
      </c>
      <c r="L12" s="19">
        <v>2018</v>
      </c>
      <c r="M12" s="19">
        <v>2019</v>
      </c>
      <c r="N12" s="19">
        <v>2020</v>
      </c>
      <c r="O12" s="20" t="s">
        <v>20</v>
      </c>
      <c r="P12" s="20" t="s">
        <v>21</v>
      </c>
      <c r="Q12" s="20" t="s">
        <v>22</v>
      </c>
      <c r="R12" s="20" t="s">
        <v>23</v>
      </c>
      <c r="S12" s="20" t="s">
        <v>24</v>
      </c>
      <c r="T12" s="20" t="s">
        <v>25</v>
      </c>
      <c r="U12" s="20" t="s">
        <v>26</v>
      </c>
      <c r="V12" s="20" t="s">
        <v>27</v>
      </c>
      <c r="W12" s="20" t="s">
        <v>28</v>
      </c>
      <c r="X12" s="20" t="s">
        <v>29</v>
      </c>
      <c r="Y12" s="20" t="s">
        <v>30</v>
      </c>
      <c r="Z12" s="20" t="s">
        <v>31</v>
      </c>
      <c r="AA12" s="20" t="s">
        <v>32</v>
      </c>
      <c r="AB12" s="21" t="s">
        <v>33</v>
      </c>
      <c r="AC12" s="20" t="s">
        <v>34</v>
      </c>
      <c r="AD12" s="22" t="s">
        <v>35</v>
      </c>
      <c r="AE12" s="22" t="s">
        <v>36</v>
      </c>
      <c r="AF12" s="22" t="s">
        <v>37</v>
      </c>
    </row>
    <row r="13" spans="1:67" s="24" customFormat="1" ht="84.75" customHeight="1" x14ac:dyDescent="0.25">
      <c r="A13" s="237" t="s">
        <v>38</v>
      </c>
      <c r="B13" s="237" t="str">
        <f>+'[2]Sección 1. Metas - Magnitud'!I15</f>
        <v>Demarcar 2.600 kilómetro carril de vías</v>
      </c>
      <c r="C13" s="237">
        <v>224</v>
      </c>
      <c r="D13" s="237" t="s">
        <v>39</v>
      </c>
      <c r="E13" s="237">
        <v>171</v>
      </c>
      <c r="F13" s="239" t="s">
        <v>40</v>
      </c>
      <c r="G13" s="237" t="s">
        <v>41</v>
      </c>
      <c r="H13" s="237" t="s">
        <v>42</v>
      </c>
      <c r="I13" s="254" t="e">
        <f>SUM(J13:N14)</f>
        <v>#REF!</v>
      </c>
      <c r="J13" s="260" t="e">
        <f>+#REF!</f>
        <v>#REF!</v>
      </c>
      <c r="K13" s="261" t="e">
        <f>+#REF!</f>
        <v>#REF!</v>
      </c>
      <c r="L13" s="262" t="e">
        <f>+#REF!</f>
        <v>#REF!</v>
      </c>
      <c r="M13" s="260" t="e">
        <f>+#REF!</f>
        <v>#REF!</v>
      </c>
      <c r="N13" s="260" t="e">
        <f>+#REF!</f>
        <v>#REF!</v>
      </c>
      <c r="O13" s="252" t="e">
        <f>+#REF!</f>
        <v>#REF!</v>
      </c>
      <c r="P13" s="252">
        <v>6.45</v>
      </c>
      <c r="Q13" s="252">
        <v>31.03</v>
      </c>
      <c r="R13" s="252"/>
      <c r="S13" s="252" t="e">
        <f>+#REF!</f>
        <v>#REF!</v>
      </c>
      <c r="T13" s="252" t="e">
        <f>+#REF!</f>
        <v>#REF!</v>
      </c>
      <c r="U13" s="252" t="e">
        <f>+#REF!</f>
        <v>#REF!</v>
      </c>
      <c r="V13" s="252" t="e">
        <f>+#REF!</f>
        <v>#REF!</v>
      </c>
      <c r="W13" s="252" t="e">
        <f>+#REF!</f>
        <v>#REF!</v>
      </c>
      <c r="X13" s="252" t="e">
        <f>+#REF!</f>
        <v>#REF!</v>
      </c>
      <c r="Y13" s="252" t="e">
        <f>+#REF!</f>
        <v>#REF!</v>
      </c>
      <c r="Z13" s="252" t="e">
        <f>+#REF!</f>
        <v>#REF!</v>
      </c>
      <c r="AA13" s="253" t="e">
        <f>SUM(O13:Z14)</f>
        <v>#REF!</v>
      </c>
      <c r="AB13" s="246" t="e">
        <f>+AA13/K13</f>
        <v>#REF!</v>
      </c>
      <c r="AC13" s="246" t="e">
        <f>+(J13+AA13)/I13</f>
        <v>#REF!</v>
      </c>
      <c r="AD13" s="248" t="s">
        <v>43</v>
      </c>
      <c r="AE13" s="236" t="s">
        <v>44</v>
      </c>
      <c r="AF13" s="248" t="s">
        <v>45</v>
      </c>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row>
    <row r="14" spans="1:67" ht="195.75" customHeight="1" x14ac:dyDescent="0.25">
      <c r="A14" s="237"/>
      <c r="B14" s="237"/>
      <c r="C14" s="237"/>
      <c r="D14" s="237"/>
      <c r="E14" s="237"/>
      <c r="F14" s="239"/>
      <c r="G14" s="237"/>
      <c r="H14" s="237"/>
      <c r="I14" s="254"/>
      <c r="J14" s="260"/>
      <c r="K14" s="261"/>
      <c r="L14" s="262"/>
      <c r="M14" s="260"/>
      <c r="N14" s="260"/>
      <c r="O14" s="252"/>
      <c r="P14" s="252"/>
      <c r="Q14" s="252"/>
      <c r="R14" s="252"/>
      <c r="S14" s="252"/>
      <c r="T14" s="252"/>
      <c r="U14" s="252"/>
      <c r="V14" s="252"/>
      <c r="W14" s="252"/>
      <c r="X14" s="252"/>
      <c r="Y14" s="252"/>
      <c r="Z14" s="252"/>
      <c r="AA14" s="253"/>
      <c r="AB14" s="246"/>
      <c r="AC14" s="246"/>
      <c r="AD14" s="248"/>
      <c r="AE14" s="236"/>
      <c r="AF14" s="248"/>
    </row>
    <row r="15" spans="1:67" ht="89.25" customHeight="1" x14ac:dyDescent="0.25">
      <c r="A15" s="237" t="s">
        <v>38</v>
      </c>
      <c r="B15" s="237" t="str">
        <f>+'[2]Sección 1. Metas - Magnitud'!I18</f>
        <v>Instalar 35.000 señales verticales de pedestal</v>
      </c>
      <c r="C15" s="237">
        <v>223</v>
      </c>
      <c r="D15" s="237" t="s">
        <v>46</v>
      </c>
      <c r="E15" s="237">
        <v>170</v>
      </c>
      <c r="F15" s="239" t="s">
        <v>47</v>
      </c>
      <c r="G15" s="237" t="s">
        <v>41</v>
      </c>
      <c r="H15" s="237" t="s">
        <v>42</v>
      </c>
      <c r="I15" s="254" t="e">
        <f>SUM(J15:N16)</f>
        <v>#REF!</v>
      </c>
      <c r="J15" s="254" t="e">
        <f>+#REF!</f>
        <v>#REF!</v>
      </c>
      <c r="K15" s="255" t="e">
        <f>+#REF!</f>
        <v>#REF!</v>
      </c>
      <c r="L15" s="256" t="e">
        <f>+#REF!</f>
        <v>#REF!</v>
      </c>
      <c r="M15" s="254" t="e">
        <f>+#REF!</f>
        <v>#REF!</v>
      </c>
      <c r="N15" s="254" t="e">
        <f>+#REF!</f>
        <v>#REF!</v>
      </c>
      <c r="O15" s="252">
        <v>53</v>
      </c>
      <c r="P15" s="252">
        <v>712</v>
      </c>
      <c r="Q15" s="252">
        <v>881</v>
      </c>
      <c r="R15" s="252"/>
      <c r="S15" s="252" t="e">
        <f>+#REF!</f>
        <v>#REF!</v>
      </c>
      <c r="T15" s="252" t="e">
        <f>+#REF!</f>
        <v>#REF!</v>
      </c>
      <c r="U15" s="252" t="e">
        <f>+#REF!</f>
        <v>#REF!</v>
      </c>
      <c r="V15" s="252" t="e">
        <f>+#REF!</f>
        <v>#REF!</v>
      </c>
      <c r="W15" s="252" t="e">
        <f>+#REF!</f>
        <v>#REF!</v>
      </c>
      <c r="X15" s="252" t="e">
        <f>+#REF!</f>
        <v>#REF!</v>
      </c>
      <c r="Y15" s="252" t="e">
        <f>+#REF!</f>
        <v>#REF!</v>
      </c>
      <c r="Z15" s="252" t="e">
        <f>+#REF!</f>
        <v>#REF!</v>
      </c>
      <c r="AA15" s="253" t="e">
        <f>SUM(O15:Z16)</f>
        <v>#REF!</v>
      </c>
      <c r="AB15" s="246" t="e">
        <f>+AA15/K15</f>
        <v>#REF!</v>
      </c>
      <c r="AC15" s="246" t="e">
        <f>+(J15+AA15)/I15</f>
        <v>#REF!</v>
      </c>
      <c r="AD15" s="248" t="s">
        <v>48</v>
      </c>
      <c r="AE15" s="236" t="s">
        <v>44</v>
      </c>
      <c r="AF15" s="248" t="s">
        <v>49</v>
      </c>
    </row>
    <row r="16" spans="1:67" ht="140.25" customHeight="1" x14ac:dyDescent="0.25">
      <c r="A16" s="237"/>
      <c r="B16" s="237"/>
      <c r="C16" s="237"/>
      <c r="D16" s="237"/>
      <c r="E16" s="237"/>
      <c r="F16" s="239"/>
      <c r="G16" s="237"/>
      <c r="H16" s="237"/>
      <c r="I16" s="254"/>
      <c r="J16" s="254"/>
      <c r="K16" s="255"/>
      <c r="L16" s="256"/>
      <c r="M16" s="254"/>
      <c r="N16" s="254"/>
      <c r="O16" s="252"/>
      <c r="P16" s="252"/>
      <c r="Q16" s="252"/>
      <c r="R16" s="252"/>
      <c r="S16" s="252"/>
      <c r="T16" s="252"/>
      <c r="U16" s="252"/>
      <c r="V16" s="252"/>
      <c r="W16" s="252"/>
      <c r="X16" s="252"/>
      <c r="Y16" s="252"/>
      <c r="Z16" s="252"/>
      <c r="AA16" s="253"/>
      <c r="AB16" s="246"/>
      <c r="AC16" s="246"/>
      <c r="AD16" s="248"/>
      <c r="AE16" s="236"/>
      <c r="AF16" s="248"/>
    </row>
    <row r="17" spans="1:32" ht="62.25" customHeight="1" x14ac:dyDescent="0.25">
      <c r="A17" s="237" t="s">
        <v>38</v>
      </c>
      <c r="B17" s="238" t="str">
        <f>+'[2]Sección 1. Metas - Magnitud'!I45</f>
        <v>Realizar el 100% de las actividades para la segunda fase del Sistema Inteligente de Tranporte - SIT</v>
      </c>
      <c r="C17" s="237">
        <v>231</v>
      </c>
      <c r="D17" s="237" t="s">
        <v>50</v>
      </c>
      <c r="E17" s="237">
        <v>178</v>
      </c>
      <c r="F17" s="239" t="s">
        <v>51</v>
      </c>
      <c r="G17" s="237" t="s">
        <v>52</v>
      </c>
      <c r="H17" s="237" t="s">
        <v>42</v>
      </c>
      <c r="I17" s="240">
        <f>SUM(J17:N18)</f>
        <v>1</v>
      </c>
      <c r="J17" s="241">
        <v>0.05</v>
      </c>
      <c r="K17" s="242">
        <v>0.28999999999999998</v>
      </c>
      <c r="L17" s="243">
        <v>0.25</v>
      </c>
      <c r="M17" s="242">
        <v>0.4</v>
      </c>
      <c r="N17" s="242">
        <v>0.01</v>
      </c>
      <c r="O17" s="247">
        <v>0.19</v>
      </c>
      <c r="P17" s="247"/>
      <c r="Q17" s="247"/>
      <c r="R17" s="249">
        <v>0</v>
      </c>
      <c r="S17" s="249"/>
      <c r="T17" s="249"/>
      <c r="U17" s="250">
        <v>0</v>
      </c>
      <c r="V17" s="250"/>
      <c r="W17" s="250"/>
      <c r="X17" s="250">
        <v>0</v>
      </c>
      <c r="Y17" s="250"/>
      <c r="Z17" s="250"/>
      <c r="AA17" s="251">
        <f>+R17+O17+U17+X17</f>
        <v>0.19</v>
      </c>
      <c r="AB17" s="246">
        <f>+AA17/K17</f>
        <v>0.65517241379310354</v>
      </c>
      <c r="AC17" s="246">
        <f>+(J17+AA17)/I17</f>
        <v>0.24</v>
      </c>
      <c r="AD17" s="235" t="s">
        <v>53</v>
      </c>
      <c r="AE17" s="236" t="s">
        <v>44</v>
      </c>
      <c r="AF17" s="235" t="s">
        <v>54</v>
      </c>
    </row>
    <row r="18" spans="1:32" ht="200.25" customHeight="1" x14ac:dyDescent="0.25">
      <c r="A18" s="237"/>
      <c r="B18" s="238"/>
      <c r="C18" s="237"/>
      <c r="D18" s="237"/>
      <c r="E18" s="237"/>
      <c r="F18" s="239"/>
      <c r="G18" s="237"/>
      <c r="H18" s="237"/>
      <c r="I18" s="240"/>
      <c r="J18" s="241"/>
      <c r="K18" s="242"/>
      <c r="L18" s="243"/>
      <c r="M18" s="242"/>
      <c r="N18" s="242"/>
      <c r="O18" s="247"/>
      <c r="P18" s="247"/>
      <c r="Q18" s="247"/>
      <c r="R18" s="249"/>
      <c r="S18" s="249"/>
      <c r="T18" s="249"/>
      <c r="U18" s="250"/>
      <c r="V18" s="250"/>
      <c r="W18" s="250"/>
      <c r="X18" s="250"/>
      <c r="Y18" s="250"/>
      <c r="Z18" s="250"/>
      <c r="AA18" s="251"/>
      <c r="AB18" s="246"/>
      <c r="AC18" s="246"/>
      <c r="AD18" s="235"/>
      <c r="AE18" s="236"/>
      <c r="AF18" s="235"/>
    </row>
    <row r="19" spans="1:32" ht="62.25" customHeight="1" x14ac:dyDescent="0.25">
      <c r="A19" s="237" t="s">
        <v>38</v>
      </c>
      <c r="B19" s="238" t="str">
        <f>+'[2]Sección 1. Metas - Magnitud'!I48</f>
        <v>Realizar el 100% de las actividades para la segunda fase de Semáforos Inteligentes.</v>
      </c>
      <c r="C19" s="237">
        <v>232</v>
      </c>
      <c r="D19" s="237" t="s">
        <v>55</v>
      </c>
      <c r="E19" s="237">
        <v>179</v>
      </c>
      <c r="F19" s="239" t="s">
        <v>56</v>
      </c>
      <c r="G19" s="237" t="s">
        <v>52</v>
      </c>
      <c r="H19" s="237" t="s">
        <v>42</v>
      </c>
      <c r="I19" s="240">
        <f>SUM(J19:N20)</f>
        <v>1</v>
      </c>
      <c r="J19" s="241">
        <v>0.01</v>
      </c>
      <c r="K19" s="242">
        <v>0.15</v>
      </c>
      <c r="L19" s="243">
        <v>0.42</v>
      </c>
      <c r="M19" s="242">
        <v>0.42</v>
      </c>
      <c r="N19" s="242">
        <v>0</v>
      </c>
      <c r="O19" s="244">
        <v>0.35</v>
      </c>
      <c r="P19" s="244"/>
      <c r="Q19" s="244"/>
      <c r="R19" s="247">
        <v>0</v>
      </c>
      <c r="S19" s="247"/>
      <c r="T19" s="247"/>
      <c r="U19" s="244">
        <v>0</v>
      </c>
      <c r="V19" s="244"/>
      <c r="W19" s="244"/>
      <c r="X19" s="244">
        <v>0</v>
      </c>
      <c r="Y19" s="244"/>
      <c r="Z19" s="244"/>
      <c r="AA19" s="245">
        <f>+R19+O19+U19+X19</f>
        <v>0.35</v>
      </c>
      <c r="AB19" s="246">
        <f>+AA19/K19</f>
        <v>2.3333333333333335</v>
      </c>
      <c r="AC19" s="246">
        <f>+(J19+AA19)/I19</f>
        <v>0.36</v>
      </c>
      <c r="AD19" s="235" t="s">
        <v>57</v>
      </c>
      <c r="AE19" s="236" t="s">
        <v>44</v>
      </c>
      <c r="AF19" s="235" t="s">
        <v>54</v>
      </c>
    </row>
    <row r="20" spans="1:32" ht="298.5" customHeight="1" x14ac:dyDescent="0.25">
      <c r="A20" s="237"/>
      <c r="B20" s="238"/>
      <c r="C20" s="237"/>
      <c r="D20" s="237"/>
      <c r="E20" s="237"/>
      <c r="F20" s="239"/>
      <c r="G20" s="237"/>
      <c r="H20" s="237"/>
      <c r="I20" s="240"/>
      <c r="J20" s="241"/>
      <c r="K20" s="242"/>
      <c r="L20" s="243"/>
      <c r="M20" s="242"/>
      <c r="N20" s="242"/>
      <c r="O20" s="244"/>
      <c r="P20" s="244"/>
      <c r="Q20" s="244"/>
      <c r="R20" s="247"/>
      <c r="S20" s="247"/>
      <c r="T20" s="247"/>
      <c r="U20" s="244"/>
      <c r="V20" s="244"/>
      <c r="W20" s="244"/>
      <c r="X20" s="244"/>
      <c r="Y20" s="244"/>
      <c r="Z20" s="244"/>
      <c r="AA20" s="245"/>
      <c r="AB20" s="246"/>
      <c r="AC20" s="246"/>
      <c r="AD20" s="235"/>
      <c r="AE20" s="236"/>
      <c r="AF20" s="235"/>
    </row>
    <row r="21" spans="1:32" ht="62.25" customHeight="1" x14ac:dyDescent="0.25">
      <c r="A21" s="237" t="s">
        <v>38</v>
      </c>
      <c r="B21" s="238" t="str">
        <f>+'[2]Sección 1. Metas - Magnitud'!I51</f>
        <v>Realizar el 100% de las actividades para la primera fase de Detección Electrónica DEI</v>
      </c>
      <c r="C21" s="237">
        <v>233</v>
      </c>
      <c r="D21" s="237" t="s">
        <v>58</v>
      </c>
      <c r="E21" s="237">
        <v>180</v>
      </c>
      <c r="F21" s="239" t="s">
        <v>59</v>
      </c>
      <c r="G21" s="237" t="s">
        <v>52</v>
      </c>
      <c r="H21" s="237" t="s">
        <v>42</v>
      </c>
      <c r="I21" s="240">
        <f>SUM(J21:N22)</f>
        <v>1</v>
      </c>
      <c r="J21" s="241">
        <v>0.01</v>
      </c>
      <c r="K21" s="242">
        <v>0.1</v>
      </c>
      <c r="L21" s="243">
        <v>0.3</v>
      </c>
      <c r="M21" s="242">
        <v>0.55000000000000004</v>
      </c>
      <c r="N21" s="242">
        <v>0.04</v>
      </c>
      <c r="O21" s="244">
        <v>4.4999999999999998E-2</v>
      </c>
      <c r="P21" s="244"/>
      <c r="Q21" s="244"/>
      <c r="R21" s="244">
        <v>0</v>
      </c>
      <c r="S21" s="244"/>
      <c r="T21" s="244"/>
      <c r="U21" s="244">
        <v>0</v>
      </c>
      <c r="V21" s="244"/>
      <c r="W21" s="244"/>
      <c r="X21" s="244">
        <v>0</v>
      </c>
      <c r="Y21" s="244"/>
      <c r="Z21" s="244"/>
      <c r="AA21" s="245">
        <f>+R21+O21+U21+X21</f>
        <v>4.4999999999999998E-2</v>
      </c>
      <c r="AB21" s="246">
        <f>+AA21/K21</f>
        <v>0.44999999999999996</v>
      </c>
      <c r="AC21" s="246">
        <f>+(J21+AA21)/I21</f>
        <v>5.5E-2</v>
      </c>
      <c r="AD21" s="235" t="s">
        <v>60</v>
      </c>
      <c r="AE21" s="236" t="s">
        <v>44</v>
      </c>
      <c r="AF21" s="235" t="s">
        <v>54</v>
      </c>
    </row>
    <row r="22" spans="1:32" ht="124.5" customHeight="1" x14ac:dyDescent="0.25">
      <c r="A22" s="237"/>
      <c r="B22" s="238"/>
      <c r="C22" s="237"/>
      <c r="D22" s="237"/>
      <c r="E22" s="237"/>
      <c r="F22" s="239"/>
      <c r="G22" s="237"/>
      <c r="H22" s="237"/>
      <c r="I22" s="240"/>
      <c r="J22" s="241"/>
      <c r="K22" s="242"/>
      <c r="L22" s="243"/>
      <c r="M22" s="242"/>
      <c r="N22" s="242"/>
      <c r="O22" s="244"/>
      <c r="P22" s="244"/>
      <c r="Q22" s="244"/>
      <c r="R22" s="244"/>
      <c r="S22" s="244"/>
      <c r="T22" s="244"/>
      <c r="U22" s="244"/>
      <c r="V22" s="244"/>
      <c r="W22" s="244"/>
      <c r="X22" s="244"/>
      <c r="Y22" s="244"/>
      <c r="Z22" s="244"/>
      <c r="AA22" s="245"/>
      <c r="AB22" s="246"/>
      <c r="AC22" s="246"/>
      <c r="AD22" s="235"/>
      <c r="AE22" s="236"/>
      <c r="AF22" s="235"/>
    </row>
  </sheetData>
  <mergeCells count="150">
    <mergeCell ref="A2:B5"/>
    <mergeCell ref="C2:AE2"/>
    <mergeCell ref="AF2:AF5"/>
    <mergeCell ref="C3:AE3"/>
    <mergeCell ref="C4:AE4"/>
    <mergeCell ref="C5:Q5"/>
    <mergeCell ref="R5:AE5"/>
    <mergeCell ref="C7:G7"/>
    <mergeCell ref="C8:G8"/>
    <mergeCell ref="C9:G9"/>
    <mergeCell ref="A11:H11"/>
    <mergeCell ref="I11:N11"/>
    <mergeCell ref="O11:AC11"/>
    <mergeCell ref="AD11:AF11"/>
    <mergeCell ref="A13:A14"/>
    <mergeCell ref="B13:B14"/>
    <mergeCell ref="C13:C14"/>
    <mergeCell ref="D13:D14"/>
    <mergeCell ref="E13:E14"/>
    <mergeCell ref="F13:F14"/>
    <mergeCell ref="G13:G14"/>
    <mergeCell ref="H13:H14"/>
    <mergeCell ref="I13:I14"/>
    <mergeCell ref="J13:J14"/>
    <mergeCell ref="K13:K14"/>
    <mergeCell ref="L13:L14"/>
    <mergeCell ref="M13:M14"/>
    <mergeCell ref="N13:N14"/>
    <mergeCell ref="O13:O14"/>
    <mergeCell ref="P13:P14"/>
    <mergeCell ref="Q13:Q14"/>
    <mergeCell ref="R13:R14"/>
    <mergeCell ref="S13:S14"/>
    <mergeCell ref="T13:T14"/>
    <mergeCell ref="U13:U14"/>
    <mergeCell ref="V13:V14"/>
    <mergeCell ref="W13:W14"/>
    <mergeCell ref="X13:X14"/>
    <mergeCell ref="Y13:Y14"/>
    <mergeCell ref="Z13:Z14"/>
    <mergeCell ref="AA13:AA14"/>
    <mergeCell ref="AB13:AB14"/>
    <mergeCell ref="AC13:AC14"/>
    <mergeCell ref="AD13:AD14"/>
    <mergeCell ref="AE13:AE14"/>
    <mergeCell ref="AF13:AF14"/>
    <mergeCell ref="A15:A16"/>
    <mergeCell ref="B15:B16"/>
    <mergeCell ref="C15:C16"/>
    <mergeCell ref="D15:D16"/>
    <mergeCell ref="E15:E16"/>
    <mergeCell ref="F15:F16"/>
    <mergeCell ref="G15:G16"/>
    <mergeCell ref="H15:H16"/>
    <mergeCell ref="I15:I16"/>
    <mergeCell ref="J15:J16"/>
    <mergeCell ref="K15:K16"/>
    <mergeCell ref="L15:L16"/>
    <mergeCell ref="M15:M16"/>
    <mergeCell ref="N15:N16"/>
    <mergeCell ref="O15:O16"/>
    <mergeCell ref="P15:P16"/>
    <mergeCell ref="Q15:Q16"/>
    <mergeCell ref="R15:R16"/>
    <mergeCell ref="S15:S16"/>
    <mergeCell ref="T15:T16"/>
    <mergeCell ref="AA17:AA18"/>
    <mergeCell ref="AB17:AB18"/>
    <mergeCell ref="AC17:AC18"/>
    <mergeCell ref="U15:U16"/>
    <mergeCell ref="V15:V16"/>
    <mergeCell ref="W15:W16"/>
    <mergeCell ref="X15:X16"/>
    <mergeCell ref="Y15:Y16"/>
    <mergeCell ref="Z15:Z16"/>
    <mergeCell ref="AA15:AA16"/>
    <mergeCell ref="AB15:AB16"/>
    <mergeCell ref="AC15:AC16"/>
    <mergeCell ref="AA19:AA20"/>
    <mergeCell ref="AB19:AB20"/>
    <mergeCell ref="AC19:AC20"/>
    <mergeCell ref="AD15:AD16"/>
    <mergeCell ref="AE15:AE16"/>
    <mergeCell ref="AF15:AF16"/>
    <mergeCell ref="A17:A18"/>
    <mergeCell ref="B17:B18"/>
    <mergeCell ref="C17:C18"/>
    <mergeCell ref="D17:D18"/>
    <mergeCell ref="E17:E18"/>
    <mergeCell ref="F17:F18"/>
    <mergeCell ref="G17:G18"/>
    <mergeCell ref="H17:H18"/>
    <mergeCell ref="I17:I18"/>
    <mergeCell ref="J17:J18"/>
    <mergeCell ref="K17:K18"/>
    <mergeCell ref="L17:L18"/>
    <mergeCell ref="M17:M18"/>
    <mergeCell ref="N17:N18"/>
    <mergeCell ref="O17:Q18"/>
    <mergeCell ref="R17:T18"/>
    <mergeCell ref="U17:W18"/>
    <mergeCell ref="X17:Z18"/>
    <mergeCell ref="AA21:AA22"/>
    <mergeCell ref="AB21:AB22"/>
    <mergeCell ref="AC21:AC22"/>
    <mergeCell ref="AD17:AD18"/>
    <mergeCell ref="AE17:AE18"/>
    <mergeCell ref="AF17:AF18"/>
    <mergeCell ref="A19:A20"/>
    <mergeCell ref="B19:B20"/>
    <mergeCell ref="C19:C20"/>
    <mergeCell ref="D19:D20"/>
    <mergeCell ref="E19:E20"/>
    <mergeCell ref="F19:F20"/>
    <mergeCell ref="G19:G20"/>
    <mergeCell ref="H19:H20"/>
    <mergeCell ref="I19:I20"/>
    <mergeCell ref="J19:J20"/>
    <mergeCell ref="K19:K20"/>
    <mergeCell ref="L19:L20"/>
    <mergeCell ref="M19:M20"/>
    <mergeCell ref="N19:N20"/>
    <mergeCell ref="O19:Q20"/>
    <mergeCell ref="R19:T20"/>
    <mergeCell ref="U19:W20"/>
    <mergeCell ref="X19:Z20"/>
    <mergeCell ref="AD21:AD22"/>
    <mergeCell ref="AE21:AE22"/>
    <mergeCell ref="AF21:AF22"/>
    <mergeCell ref="AD19:AD20"/>
    <mergeCell ref="AE19:AE20"/>
    <mergeCell ref="AF19:AF20"/>
    <mergeCell ref="A21:A22"/>
    <mergeCell ref="B21:B22"/>
    <mergeCell ref="C21:C22"/>
    <mergeCell ref="D21:D22"/>
    <mergeCell ref="E21:E22"/>
    <mergeCell ref="F21:F22"/>
    <mergeCell ref="G21:G22"/>
    <mergeCell ref="H21:H22"/>
    <mergeCell ref="I21:I22"/>
    <mergeCell ref="J21:J22"/>
    <mergeCell ref="K21:K22"/>
    <mergeCell ref="L21:L22"/>
    <mergeCell ref="M21:M22"/>
    <mergeCell ref="N21:N22"/>
    <mergeCell ref="O21:Q22"/>
    <mergeCell ref="R21:T22"/>
    <mergeCell ref="U21:W22"/>
    <mergeCell ref="X21:Z22"/>
  </mergeCells>
  <printOptions horizontalCentered="1"/>
  <pageMargins left="0.23611111111111099" right="0.23611111111111099" top="0.74791666666666701" bottom="0.74861111111111101" header="0.51180555555555496" footer="0.31527777777777799"/>
  <pageSetup scale="30" firstPageNumber="0" orientation="landscape" horizontalDpi="300" verticalDpi="300"/>
  <headerFooter>
    <oddFooter>&amp;L&amp;"Arial,Normal"&amp;7PE01-PR01-F01&amp;C&amp;"Arial,Normal"&amp;7Versión Impresa no controlada, verificar su vigencia en el listado Maestro de Documentos&amp;R&amp;"Arial,Normal"Pag &amp;P de  &amp;N</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0"/>
  <sheetViews>
    <sheetView topLeftCell="A7" zoomScale="65" zoomScaleNormal="65" workbookViewId="0">
      <selection activeCell="B14" sqref="B14"/>
    </sheetView>
  </sheetViews>
  <sheetFormatPr baseColWidth="10" defaultColWidth="10.7109375" defaultRowHeight="15" x14ac:dyDescent="0.25"/>
  <cols>
    <col min="1" max="1" width="1.28515625" customWidth="1"/>
    <col min="2" max="2" width="20.140625" style="91" customWidth="1"/>
    <col min="3" max="3" width="34.42578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customWidth="1"/>
    <col min="108" max="108" width="11.42578125" customWidth="1"/>
    <col min="198" max="198" width="1.42578125" customWidth="1"/>
  </cols>
  <sheetData>
    <row r="1" spans="2:11" ht="18" customHeight="1" x14ac:dyDescent="0.25">
      <c r="B1" s="322"/>
      <c r="C1" s="323" t="s">
        <v>0</v>
      </c>
      <c r="D1" s="323"/>
      <c r="E1" s="323"/>
      <c r="F1" s="323"/>
      <c r="G1" s="323"/>
      <c r="H1" s="323"/>
      <c r="I1" s="323"/>
      <c r="J1" s="323"/>
    </row>
    <row r="2" spans="2:11" ht="18" customHeight="1" x14ac:dyDescent="0.25">
      <c r="B2" s="322"/>
      <c r="C2" s="323" t="s">
        <v>1</v>
      </c>
      <c r="D2" s="323"/>
      <c r="E2" s="323"/>
      <c r="F2" s="323"/>
      <c r="G2" s="323"/>
      <c r="H2" s="323"/>
      <c r="I2" s="323"/>
      <c r="J2" s="323"/>
    </row>
    <row r="3" spans="2:11" ht="18" customHeight="1" x14ac:dyDescent="0.25">
      <c r="B3" s="322"/>
      <c r="C3" s="323" t="s">
        <v>332</v>
      </c>
      <c r="D3" s="323"/>
      <c r="E3" s="323"/>
      <c r="F3" s="323"/>
      <c r="G3" s="323"/>
      <c r="H3" s="323"/>
      <c r="I3" s="323"/>
      <c r="J3" s="323"/>
    </row>
    <row r="4" spans="2:11" ht="18" customHeight="1" x14ac:dyDescent="0.25">
      <c r="B4" s="322"/>
      <c r="C4" s="323" t="s">
        <v>183</v>
      </c>
      <c r="D4" s="323"/>
      <c r="E4" s="323"/>
      <c r="F4" s="323"/>
      <c r="G4" s="324" t="s">
        <v>184</v>
      </c>
      <c r="H4" s="324"/>
      <c r="I4" s="323"/>
      <c r="J4" s="323"/>
    </row>
    <row r="5" spans="2:11" ht="18" customHeight="1" x14ac:dyDescent="0.25">
      <c r="B5" s="92"/>
      <c r="C5" s="29"/>
      <c r="D5" s="29"/>
      <c r="E5" s="29"/>
      <c r="F5" s="29"/>
      <c r="G5" s="29"/>
      <c r="H5" s="29"/>
      <c r="I5" s="29"/>
      <c r="J5" s="93"/>
    </row>
    <row r="6" spans="2:11" ht="51.75" customHeight="1" x14ac:dyDescent="0.25">
      <c r="B6" s="94" t="s">
        <v>333</v>
      </c>
      <c r="C6" s="321" t="str">
        <f>+'[5]Sección 1. Metas - Magnitud'!C7</f>
        <v>1032 - Gestión y control de tránsito y transporte</v>
      </c>
      <c r="D6" s="321"/>
      <c r="E6" s="321"/>
      <c r="F6" s="95"/>
      <c r="G6" s="29"/>
      <c r="H6" s="29"/>
      <c r="I6" s="29"/>
      <c r="J6" s="93"/>
    </row>
    <row r="7" spans="2:11" ht="32.25" customHeight="1" x14ac:dyDescent="0.25">
      <c r="B7" s="96" t="s">
        <v>186</v>
      </c>
      <c r="C7" s="321" t="str">
        <f>+'[5]Sección 1. Metas - Magnitud'!C8:F8</f>
        <v>Dirección de Control y Vigilancia</v>
      </c>
      <c r="D7" s="321"/>
      <c r="E7" s="321"/>
      <c r="F7" s="95"/>
      <c r="G7" s="29"/>
      <c r="H7" s="29"/>
      <c r="I7" s="29"/>
      <c r="J7" s="93"/>
    </row>
    <row r="8" spans="2:11" ht="32.25" customHeight="1" x14ac:dyDescent="0.25">
      <c r="B8" s="96" t="s">
        <v>187</v>
      </c>
      <c r="C8" s="321" t="str">
        <f>+'[5]Sección 1. Metas - Magnitud'!C9:F9</f>
        <v>Subsecretaría de Servicios de la Movilidad</v>
      </c>
      <c r="D8" s="321"/>
      <c r="E8" s="321"/>
      <c r="F8" s="97"/>
      <c r="G8" s="29"/>
      <c r="H8" s="29"/>
      <c r="I8" s="29"/>
      <c r="J8" s="93"/>
    </row>
    <row r="9" spans="2:11" ht="33.75" customHeight="1" x14ac:dyDescent="0.25">
      <c r="B9" s="96" t="s">
        <v>188</v>
      </c>
      <c r="C9" s="321" t="s">
        <v>189</v>
      </c>
      <c r="D9" s="321"/>
      <c r="E9" s="321"/>
      <c r="F9" s="95"/>
      <c r="G9" s="29"/>
      <c r="H9" s="29"/>
      <c r="I9" s="29"/>
      <c r="J9" s="93"/>
    </row>
    <row r="10" spans="2:11" ht="33.75" customHeight="1" x14ac:dyDescent="0.25">
      <c r="B10" s="128" t="s">
        <v>190</v>
      </c>
      <c r="C10" s="321" t="str">
        <f>+'[7]HV 14'!F9</f>
        <v>14. Realizar 241 visitas administrativas y de seguimiento a empresas prestadoras del servicio público de transporte.</v>
      </c>
      <c r="D10" s="321"/>
      <c r="E10" s="321"/>
      <c r="F10" s="95"/>
      <c r="G10" s="29"/>
      <c r="H10" s="29"/>
      <c r="I10" s="29"/>
      <c r="J10" s="93"/>
    </row>
    <row r="11" spans="2:11" ht="34.5" customHeight="1" x14ac:dyDescent="0.25"/>
    <row r="12" spans="2:11" ht="21.75" customHeight="1" x14ac:dyDescent="0.25">
      <c r="B12" s="317" t="s">
        <v>334</v>
      </c>
      <c r="C12" s="317"/>
      <c r="D12" s="317"/>
      <c r="E12" s="317"/>
      <c r="F12" s="317"/>
      <c r="G12" s="317"/>
      <c r="H12" s="317"/>
      <c r="I12" s="406" t="s">
        <v>192</v>
      </c>
      <c r="J12" s="406"/>
      <c r="K12" s="406"/>
    </row>
    <row r="13" spans="2:11" s="98" customFormat="1" ht="30" customHeight="1" x14ac:dyDescent="0.25">
      <c r="B13" s="129" t="s">
        <v>193</v>
      </c>
      <c r="C13" s="129" t="s">
        <v>194</v>
      </c>
      <c r="D13" s="129" t="s">
        <v>195</v>
      </c>
      <c r="E13" s="129" t="s">
        <v>196</v>
      </c>
      <c r="F13" s="129" t="s">
        <v>197</v>
      </c>
      <c r="G13" s="129" t="s">
        <v>198</v>
      </c>
      <c r="H13" s="129" t="s">
        <v>199</v>
      </c>
      <c r="I13" s="99" t="s">
        <v>200</v>
      </c>
      <c r="J13" s="99" t="s">
        <v>201</v>
      </c>
      <c r="K13" s="99" t="s">
        <v>202</v>
      </c>
    </row>
    <row r="14" spans="2:11" s="98" customFormat="1" x14ac:dyDescent="0.25">
      <c r="B14" s="130"/>
      <c r="C14" s="131"/>
      <c r="D14" s="132"/>
      <c r="E14" s="133"/>
      <c r="F14" s="131"/>
      <c r="G14" s="132"/>
      <c r="H14" s="134"/>
      <c r="I14" s="135"/>
      <c r="J14" s="136"/>
      <c r="K14" s="133"/>
    </row>
    <row r="15" spans="2:11" ht="165" customHeight="1" x14ac:dyDescent="0.25">
      <c r="B15" s="130"/>
      <c r="C15" s="137"/>
      <c r="D15" s="132"/>
      <c r="E15" s="138"/>
      <c r="F15" s="139"/>
      <c r="G15" s="132"/>
      <c r="H15" s="134"/>
      <c r="I15" s="135"/>
      <c r="J15" s="136"/>
      <c r="K15" s="407"/>
    </row>
    <row r="16" spans="2:11" x14ac:dyDescent="0.25">
      <c r="B16" s="130"/>
      <c r="C16" s="131"/>
      <c r="D16" s="132"/>
      <c r="E16" s="133"/>
      <c r="F16" s="131"/>
      <c r="G16" s="132"/>
      <c r="H16" s="134"/>
      <c r="I16" s="135"/>
      <c r="J16" s="136"/>
      <c r="K16" s="407"/>
    </row>
    <row r="17" spans="2:12" x14ac:dyDescent="0.25">
      <c r="B17" s="130"/>
      <c r="C17" s="140"/>
      <c r="D17" s="132"/>
      <c r="E17" s="133"/>
      <c r="F17" s="140"/>
      <c r="G17" s="132"/>
      <c r="H17" s="141"/>
      <c r="I17" s="135"/>
      <c r="J17" s="136"/>
      <c r="K17" s="133"/>
    </row>
    <row r="18" spans="2:12" x14ac:dyDescent="0.25">
      <c r="B18" s="130"/>
      <c r="C18" s="140"/>
      <c r="D18" s="132"/>
      <c r="E18" s="133"/>
      <c r="F18" s="140"/>
      <c r="G18" s="132"/>
      <c r="H18" s="141"/>
      <c r="I18" s="142"/>
      <c r="J18" s="136"/>
      <c r="K18" s="143"/>
    </row>
    <row r="19" spans="2:12" ht="15" customHeight="1" x14ac:dyDescent="0.25">
      <c r="B19" s="408" t="s">
        <v>209</v>
      </c>
      <c r="C19" s="408"/>
      <c r="D19" s="144">
        <f>SUM(D15:D16)</f>
        <v>0</v>
      </c>
      <c r="E19" s="409" t="s">
        <v>209</v>
      </c>
      <c r="F19" s="409"/>
      <c r="G19" s="144">
        <v>1</v>
      </c>
      <c r="H19" s="145"/>
      <c r="I19" s="146">
        <f>SUM(I14:I18)</f>
        <v>0</v>
      </c>
      <c r="J19" s="147"/>
      <c r="K19" s="147"/>
    </row>
    <row r="23" spans="2:12" x14ac:dyDescent="0.25">
      <c r="L23" s="148"/>
    </row>
    <row r="24" spans="2:12" x14ac:dyDescent="0.25">
      <c r="L24" s="148"/>
    </row>
    <row r="25" spans="2:12" x14ac:dyDescent="0.25">
      <c r="L25" s="148"/>
    </row>
    <row r="26" spans="2:12" x14ac:dyDescent="0.25">
      <c r="L26" s="148"/>
    </row>
    <row r="27" spans="2:12" x14ac:dyDescent="0.25">
      <c r="L27" s="148"/>
    </row>
    <row r="28" spans="2:12" x14ac:dyDescent="0.25">
      <c r="L28" s="148"/>
    </row>
    <row r="30" spans="2:12" x14ac:dyDescent="0.25">
      <c r="L30" s="148"/>
    </row>
  </sheetData>
  <mergeCells count="17">
    <mergeCell ref="B1:B4"/>
    <mergeCell ref="C1:H1"/>
    <mergeCell ref="I1:J4"/>
    <mergeCell ref="C2:H2"/>
    <mergeCell ref="C3:H3"/>
    <mergeCell ref="C4:F4"/>
    <mergeCell ref="G4:H4"/>
    <mergeCell ref="C6:E6"/>
    <mergeCell ref="C7:E7"/>
    <mergeCell ref="C8:E8"/>
    <mergeCell ref="C9:E9"/>
    <mergeCell ref="C10:E10"/>
    <mergeCell ref="B12:H12"/>
    <mergeCell ref="I12:K12"/>
    <mergeCell ref="K15:K16"/>
    <mergeCell ref="B19:C19"/>
    <mergeCell ref="E19:F19"/>
  </mergeCells>
  <pageMargins left="0.7" right="0.7" top="0.75" bottom="0.75" header="0.51180555555555496" footer="0.51180555555555496"/>
  <pageSetup firstPageNumber="0"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9:N27"/>
  <sheetViews>
    <sheetView zoomScale="65" zoomScaleNormal="65" workbookViewId="0">
      <selection activeCell="G36" sqref="G36"/>
    </sheetView>
  </sheetViews>
  <sheetFormatPr baseColWidth="10" defaultColWidth="10.7109375" defaultRowHeight="15" x14ac:dyDescent="0.25"/>
  <sheetData>
    <row r="9" spans="10:12" x14ac:dyDescent="0.25">
      <c r="K9" s="149" t="s">
        <v>335</v>
      </c>
      <c r="L9" s="149" t="s">
        <v>336</v>
      </c>
    </row>
    <row r="10" spans="10:12" x14ac:dyDescent="0.25">
      <c r="J10" s="150" t="s">
        <v>337</v>
      </c>
      <c r="K10" s="150">
        <v>77</v>
      </c>
      <c r="L10" s="150">
        <v>2</v>
      </c>
    </row>
    <row r="11" spans="10:12" x14ac:dyDescent="0.25">
      <c r="J11" s="112"/>
      <c r="K11" s="112"/>
      <c r="L11" s="112">
        <v>37</v>
      </c>
    </row>
    <row r="12" spans="10:12" x14ac:dyDescent="0.25">
      <c r="J12" s="112"/>
      <c r="K12" s="112"/>
      <c r="L12" s="112">
        <v>43</v>
      </c>
    </row>
    <row r="13" spans="10:12" x14ac:dyDescent="0.25">
      <c r="K13" s="112" t="s">
        <v>338</v>
      </c>
      <c r="L13" s="151">
        <f>SUM(L10:L12)</f>
        <v>82</v>
      </c>
    </row>
    <row r="14" spans="10:12" x14ac:dyDescent="0.25">
      <c r="J14" s="150" t="s">
        <v>339</v>
      </c>
      <c r="K14" s="150">
        <v>115</v>
      </c>
      <c r="L14" s="150">
        <v>16</v>
      </c>
    </row>
    <row r="15" spans="10:12" x14ac:dyDescent="0.25">
      <c r="J15" s="112"/>
      <c r="K15" s="112"/>
      <c r="L15" s="112">
        <v>27</v>
      </c>
    </row>
    <row r="16" spans="10:12" x14ac:dyDescent="0.25">
      <c r="J16" s="112"/>
      <c r="K16" s="112"/>
      <c r="L16" s="112">
        <v>10</v>
      </c>
    </row>
    <row r="17" spans="10:14" x14ac:dyDescent="0.25">
      <c r="J17" s="112"/>
      <c r="K17" s="112" t="s">
        <v>338</v>
      </c>
      <c r="L17" s="151">
        <f>SUM(L14:L16)</f>
        <v>53</v>
      </c>
    </row>
    <row r="18" spans="10:14" x14ac:dyDescent="0.25">
      <c r="J18" s="150" t="s">
        <v>340</v>
      </c>
      <c r="K18" s="150">
        <v>7</v>
      </c>
      <c r="L18" s="150">
        <v>13</v>
      </c>
    </row>
    <row r="19" spans="10:14" x14ac:dyDescent="0.25">
      <c r="J19" s="112"/>
      <c r="K19" s="112"/>
      <c r="L19" s="112">
        <v>14</v>
      </c>
    </row>
    <row r="20" spans="10:14" x14ac:dyDescent="0.25">
      <c r="J20" s="112"/>
      <c r="K20" s="112"/>
      <c r="L20" s="112">
        <v>10</v>
      </c>
    </row>
    <row r="21" spans="10:14" x14ac:dyDescent="0.25">
      <c r="J21" s="112"/>
      <c r="K21" s="112" t="s">
        <v>338</v>
      </c>
      <c r="L21" s="151">
        <f>SUM(L18:L20)</f>
        <v>37</v>
      </c>
    </row>
    <row r="22" spans="10:14" x14ac:dyDescent="0.25">
      <c r="J22" s="150" t="s">
        <v>341</v>
      </c>
      <c r="K22" s="150">
        <v>52</v>
      </c>
      <c r="L22" s="150">
        <v>10</v>
      </c>
    </row>
    <row r="23" spans="10:14" x14ac:dyDescent="0.25">
      <c r="J23" s="112"/>
      <c r="K23" s="112"/>
      <c r="L23" s="112">
        <v>0</v>
      </c>
    </row>
    <row r="24" spans="10:14" x14ac:dyDescent="0.25">
      <c r="J24" s="112"/>
      <c r="K24" s="112"/>
      <c r="L24" s="112">
        <v>59</v>
      </c>
    </row>
    <row r="25" spans="10:14" x14ac:dyDescent="0.25">
      <c r="J25" s="112"/>
      <c r="K25" s="112" t="s">
        <v>338</v>
      </c>
      <c r="L25" s="151">
        <f>SUM(L22:L24)</f>
        <v>69</v>
      </c>
    </row>
    <row r="27" spans="10:14" x14ac:dyDescent="0.25">
      <c r="J27" s="152" t="s">
        <v>342</v>
      </c>
      <c r="K27" s="152">
        <f>SUM(K10:K22)</f>
        <v>251</v>
      </c>
      <c r="L27" s="152">
        <f>+L13+L17+L21+L25</f>
        <v>241</v>
      </c>
      <c r="M27" s="153">
        <f>+L27/K27</f>
        <v>0.96015936254980083</v>
      </c>
      <c r="N27" s="154"/>
    </row>
  </sheetData>
  <pageMargins left="0.7" right="0.7" top="0.75" bottom="0.75" header="0.51180555555555496" footer="0.51180555555555496"/>
  <pageSetup firstPageNumber="0"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5" zoomScaleNormal="65" workbookViewId="0">
      <selection activeCell="D15" sqref="D15"/>
    </sheetView>
  </sheetViews>
  <sheetFormatPr baseColWidth="10" defaultColWidth="10.7109375" defaultRowHeight="15" x14ac:dyDescent="0.25"/>
  <sheetData/>
  <pageMargins left="0.7" right="0.7" top="0.75" bottom="0.75" header="0.51180555555555496" footer="0.51180555555555496"/>
  <pageSetup firstPageNumber="0" orientation="portrait" horizontalDpi="300" verticalDpi="30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zoomScale="80" zoomScaleNormal="80" workbookViewId="0">
      <selection activeCell="J7" sqref="J7"/>
    </sheetView>
  </sheetViews>
  <sheetFormatPr baseColWidth="10" defaultColWidth="0" defaultRowHeight="15" zeroHeight="1" x14ac:dyDescent="0.25"/>
  <cols>
    <col min="1" max="1" width="1" style="213" customWidth="1"/>
    <col min="2" max="2" width="25.42578125" style="227" customWidth="1"/>
    <col min="3" max="3" width="14.42578125" style="213" customWidth="1"/>
    <col min="4" max="4" width="20.140625" style="213" customWidth="1"/>
    <col min="5" max="5" width="16.42578125" style="213" customWidth="1"/>
    <col min="6" max="6" width="25" style="213" customWidth="1"/>
    <col min="7" max="7" width="22" style="228" customWidth="1"/>
    <col min="8" max="8" width="20.42578125" style="213" customWidth="1"/>
    <col min="9" max="11" width="22.42578125" style="213" customWidth="1"/>
    <col min="12" max="24" width="9.140625" style="214" hidden="1" customWidth="1"/>
    <col min="25" max="1024" width="9.140625" style="213" hidden="1" customWidth="1"/>
    <col min="1025" max="16384" width="9.140625" style="160" hidden="1"/>
  </cols>
  <sheetData>
    <row r="1" spans="2:14" ht="37.5" customHeight="1" x14ac:dyDescent="0.25">
      <c r="B1" s="394"/>
      <c r="C1" s="380" t="s">
        <v>1</v>
      </c>
      <c r="D1" s="380"/>
      <c r="E1" s="380"/>
      <c r="F1" s="380"/>
      <c r="G1" s="380"/>
      <c r="H1" s="380"/>
      <c r="I1" s="381"/>
      <c r="J1" s="158"/>
      <c r="K1" s="158"/>
      <c r="M1" s="215" t="s">
        <v>61</v>
      </c>
    </row>
    <row r="2" spans="2:14" ht="37.5" customHeight="1" x14ac:dyDescent="0.25">
      <c r="B2" s="395"/>
      <c r="C2" s="383" t="s">
        <v>210</v>
      </c>
      <c r="D2" s="383"/>
      <c r="E2" s="383"/>
      <c r="F2" s="383"/>
      <c r="G2" s="383"/>
      <c r="H2" s="383"/>
      <c r="I2" s="382"/>
      <c r="J2" s="158"/>
      <c r="K2" s="158"/>
      <c r="M2" s="215" t="s">
        <v>62</v>
      </c>
    </row>
    <row r="3" spans="2:14" ht="37.5" customHeight="1" x14ac:dyDescent="0.25">
      <c r="B3" s="395"/>
      <c r="C3" s="383" t="s">
        <v>211</v>
      </c>
      <c r="D3" s="383"/>
      <c r="E3" s="383"/>
      <c r="F3" s="383" t="s">
        <v>212</v>
      </c>
      <c r="G3" s="383"/>
      <c r="H3" s="383"/>
      <c r="I3" s="382"/>
      <c r="J3" s="158"/>
      <c r="K3" s="158"/>
      <c r="M3" s="215" t="s">
        <v>64</v>
      </c>
    </row>
    <row r="4" spans="2:14" ht="23.25" customHeight="1" x14ac:dyDescent="0.25">
      <c r="B4" s="372"/>
      <c r="C4" s="373"/>
      <c r="D4" s="373"/>
      <c r="E4" s="373"/>
      <c r="F4" s="373"/>
      <c r="G4" s="373"/>
      <c r="H4" s="373"/>
      <c r="I4" s="374"/>
      <c r="J4" s="161"/>
      <c r="K4" s="161"/>
    </row>
    <row r="5" spans="2:14" ht="24" customHeight="1" x14ac:dyDescent="0.25">
      <c r="B5" s="375" t="s">
        <v>213</v>
      </c>
      <c r="C5" s="376"/>
      <c r="D5" s="376"/>
      <c r="E5" s="376"/>
      <c r="F5" s="376"/>
      <c r="G5" s="376"/>
      <c r="H5" s="376"/>
      <c r="I5" s="377"/>
      <c r="J5" s="162"/>
      <c r="K5" s="162"/>
      <c r="N5" s="216" t="s">
        <v>71</v>
      </c>
    </row>
    <row r="6" spans="2:14" ht="30.75" customHeight="1" x14ac:dyDescent="0.25">
      <c r="B6" s="164" t="s">
        <v>214</v>
      </c>
      <c r="C6" s="165">
        <v>6</v>
      </c>
      <c r="D6" s="338" t="s">
        <v>215</v>
      </c>
      <c r="E6" s="338"/>
      <c r="F6" s="332" t="s">
        <v>343</v>
      </c>
      <c r="G6" s="332"/>
      <c r="H6" s="332"/>
      <c r="I6" s="333"/>
      <c r="J6" s="173"/>
      <c r="K6" s="173"/>
      <c r="M6" s="215" t="s">
        <v>75</v>
      </c>
      <c r="N6" s="216" t="s">
        <v>76</v>
      </c>
    </row>
    <row r="7" spans="2:14" ht="30.75" customHeight="1" x14ac:dyDescent="0.25">
      <c r="B7" s="164" t="s">
        <v>217</v>
      </c>
      <c r="C7" s="165" t="s">
        <v>78</v>
      </c>
      <c r="D7" s="413" t="s">
        <v>218</v>
      </c>
      <c r="E7" s="413"/>
      <c r="F7" s="332" t="s">
        <v>219</v>
      </c>
      <c r="G7" s="332"/>
      <c r="H7" s="167" t="s">
        <v>220</v>
      </c>
      <c r="I7" s="168" t="s">
        <v>78</v>
      </c>
      <c r="J7" s="169"/>
      <c r="K7" s="169"/>
      <c r="M7" s="215" t="s">
        <v>82</v>
      </c>
      <c r="N7" s="216" t="s">
        <v>83</v>
      </c>
    </row>
    <row r="8" spans="2:14" ht="30.75" customHeight="1" x14ac:dyDescent="0.25">
      <c r="B8" s="164" t="s">
        <v>221</v>
      </c>
      <c r="C8" s="332" t="s">
        <v>222</v>
      </c>
      <c r="D8" s="332"/>
      <c r="E8" s="332"/>
      <c r="F8" s="332"/>
      <c r="G8" s="167" t="s">
        <v>223</v>
      </c>
      <c r="H8" s="367">
        <v>7555</v>
      </c>
      <c r="I8" s="368"/>
      <c r="J8" s="170"/>
      <c r="K8" s="170"/>
      <c r="M8" s="215" t="s">
        <v>87</v>
      </c>
      <c r="N8" s="216" t="s">
        <v>42</v>
      </c>
    </row>
    <row r="9" spans="2:14" ht="30.75" customHeight="1" x14ac:dyDescent="0.25">
      <c r="B9" s="164" t="s">
        <v>62</v>
      </c>
      <c r="C9" s="369" t="s">
        <v>82</v>
      </c>
      <c r="D9" s="369"/>
      <c r="E9" s="369"/>
      <c r="F9" s="369"/>
      <c r="G9" s="167" t="s">
        <v>224</v>
      </c>
      <c r="H9" s="370" t="s">
        <v>90</v>
      </c>
      <c r="I9" s="371"/>
      <c r="J9" s="171"/>
      <c r="K9" s="171"/>
      <c r="M9" s="217" t="s">
        <v>91</v>
      </c>
    </row>
    <row r="10" spans="2:14" ht="30.75" customHeight="1" x14ac:dyDescent="0.25">
      <c r="B10" s="164" t="s">
        <v>225</v>
      </c>
      <c r="C10" s="340" t="s">
        <v>226</v>
      </c>
      <c r="D10" s="340"/>
      <c r="E10" s="340"/>
      <c r="F10" s="340"/>
      <c r="G10" s="340"/>
      <c r="H10" s="340"/>
      <c r="I10" s="341"/>
      <c r="J10" s="172"/>
      <c r="K10" s="172"/>
      <c r="M10" s="217"/>
    </row>
    <row r="11" spans="2:14" ht="30.75" customHeight="1" x14ac:dyDescent="0.25">
      <c r="B11" s="164" t="s">
        <v>227</v>
      </c>
      <c r="C11" s="354" t="s">
        <v>228</v>
      </c>
      <c r="D11" s="354"/>
      <c r="E11" s="354"/>
      <c r="F11" s="354"/>
      <c r="G11" s="354"/>
      <c r="H11" s="354"/>
      <c r="I11" s="361"/>
      <c r="J11" s="169"/>
      <c r="K11" s="169"/>
      <c r="M11" s="217"/>
      <c r="N11" s="216" t="s">
        <v>96</v>
      </c>
    </row>
    <row r="12" spans="2:14" ht="30.75" customHeight="1" x14ac:dyDescent="0.25">
      <c r="B12" s="164" t="s">
        <v>229</v>
      </c>
      <c r="C12" s="393" t="s">
        <v>344</v>
      </c>
      <c r="D12" s="393"/>
      <c r="E12" s="393"/>
      <c r="F12" s="393"/>
      <c r="G12" s="167" t="s">
        <v>231</v>
      </c>
      <c r="H12" s="365" t="s">
        <v>100</v>
      </c>
      <c r="I12" s="355"/>
      <c r="J12" s="169"/>
      <c r="K12" s="169"/>
      <c r="M12" s="217" t="s">
        <v>101</v>
      </c>
      <c r="N12" s="216" t="s">
        <v>78</v>
      </c>
    </row>
    <row r="13" spans="2:14" ht="30.75" customHeight="1" x14ac:dyDescent="0.25">
      <c r="B13" s="164" t="s">
        <v>232</v>
      </c>
      <c r="C13" s="366" t="s">
        <v>233</v>
      </c>
      <c r="D13" s="366"/>
      <c r="E13" s="366"/>
      <c r="F13" s="366"/>
      <c r="G13" s="167" t="s">
        <v>234</v>
      </c>
      <c r="H13" s="354" t="s">
        <v>71</v>
      </c>
      <c r="I13" s="361"/>
      <c r="J13" s="169"/>
      <c r="K13" s="169"/>
      <c r="M13" s="217" t="s">
        <v>105</v>
      </c>
    </row>
    <row r="14" spans="2:14" ht="42.75" customHeight="1" x14ac:dyDescent="0.25">
      <c r="B14" s="164" t="s">
        <v>235</v>
      </c>
      <c r="C14" s="393" t="s">
        <v>345</v>
      </c>
      <c r="D14" s="393"/>
      <c r="E14" s="393"/>
      <c r="F14" s="393"/>
      <c r="G14" s="393"/>
      <c r="H14" s="393"/>
      <c r="I14" s="412"/>
      <c r="J14" s="172"/>
      <c r="K14" s="172"/>
      <c r="M14" s="217" t="s">
        <v>108</v>
      </c>
      <c r="N14" s="216"/>
    </row>
    <row r="15" spans="2:14" ht="30.75" customHeight="1" x14ac:dyDescent="0.25">
      <c r="B15" s="164" t="s">
        <v>237</v>
      </c>
      <c r="C15" s="359" t="s">
        <v>294</v>
      </c>
      <c r="D15" s="359"/>
      <c r="E15" s="359"/>
      <c r="F15" s="359"/>
      <c r="G15" s="359"/>
      <c r="H15" s="359"/>
      <c r="I15" s="360"/>
      <c r="J15" s="173"/>
      <c r="K15" s="173"/>
      <c r="M15" s="217" t="s">
        <v>112</v>
      </c>
      <c r="N15" s="216"/>
    </row>
    <row r="16" spans="2:14" ht="30.75" customHeight="1" x14ac:dyDescent="0.25">
      <c r="B16" s="164" t="s">
        <v>239</v>
      </c>
      <c r="C16" s="340" t="s">
        <v>346</v>
      </c>
      <c r="D16" s="340"/>
      <c r="E16" s="340"/>
      <c r="F16" s="340"/>
      <c r="G16" s="340"/>
      <c r="H16" s="340"/>
      <c r="I16" s="341"/>
      <c r="J16" s="174"/>
      <c r="K16" s="174"/>
      <c r="M16" s="217"/>
      <c r="N16" s="216"/>
    </row>
    <row r="17" spans="2:14" ht="30.75" customHeight="1" x14ac:dyDescent="0.25">
      <c r="B17" s="164" t="s">
        <v>241</v>
      </c>
      <c r="C17" s="354" t="s">
        <v>347</v>
      </c>
      <c r="D17" s="354"/>
      <c r="E17" s="354"/>
      <c r="F17" s="354"/>
      <c r="G17" s="354"/>
      <c r="H17" s="354"/>
      <c r="I17" s="361"/>
      <c r="J17" s="175"/>
      <c r="K17" s="175"/>
      <c r="M17" s="217" t="s">
        <v>100</v>
      </c>
      <c r="N17" s="216"/>
    </row>
    <row r="18" spans="2:14" ht="18" customHeight="1" x14ac:dyDescent="0.25">
      <c r="B18" s="337" t="s">
        <v>243</v>
      </c>
      <c r="C18" s="362" t="s">
        <v>244</v>
      </c>
      <c r="D18" s="362"/>
      <c r="E18" s="362"/>
      <c r="F18" s="363" t="s">
        <v>245</v>
      </c>
      <c r="G18" s="363"/>
      <c r="H18" s="363"/>
      <c r="I18" s="364"/>
      <c r="J18" s="176"/>
      <c r="K18" s="176"/>
      <c r="M18" s="217" t="s">
        <v>122</v>
      </c>
      <c r="N18" s="216"/>
    </row>
    <row r="19" spans="2:14" ht="39.75" customHeight="1" x14ac:dyDescent="0.25">
      <c r="B19" s="337"/>
      <c r="C19" s="340" t="s">
        <v>348</v>
      </c>
      <c r="D19" s="340"/>
      <c r="E19" s="340"/>
      <c r="F19" s="340" t="s">
        <v>349</v>
      </c>
      <c r="G19" s="340"/>
      <c r="H19" s="340"/>
      <c r="I19" s="341"/>
      <c r="J19" s="174"/>
      <c r="K19" s="174"/>
      <c r="M19" s="217" t="s">
        <v>126</v>
      </c>
      <c r="N19" s="216"/>
    </row>
    <row r="20" spans="2:14" ht="39.75" customHeight="1" x14ac:dyDescent="0.25">
      <c r="B20" s="164" t="s">
        <v>248</v>
      </c>
      <c r="C20" s="340" t="s">
        <v>350</v>
      </c>
      <c r="D20" s="340"/>
      <c r="E20" s="340"/>
      <c r="F20" s="355" t="s">
        <v>351</v>
      </c>
      <c r="G20" s="355"/>
      <c r="H20" s="355"/>
      <c r="I20" s="355"/>
      <c r="J20" s="169"/>
      <c r="K20" s="169"/>
      <c r="M20" s="217"/>
      <c r="N20" s="216"/>
    </row>
    <row r="21" spans="2:14" ht="74.25" customHeight="1" x14ac:dyDescent="0.25">
      <c r="B21" s="164" t="s">
        <v>251</v>
      </c>
      <c r="C21" s="332" t="s">
        <v>366</v>
      </c>
      <c r="D21" s="332"/>
      <c r="E21" s="332"/>
      <c r="F21" s="356" t="s">
        <v>358</v>
      </c>
      <c r="G21" s="356"/>
      <c r="H21" s="356"/>
      <c r="I21" s="356"/>
      <c r="J21" s="173"/>
      <c r="K21" s="173"/>
      <c r="M21" s="218"/>
      <c r="N21" s="216"/>
    </row>
    <row r="22" spans="2:14" ht="23.25" customHeight="1" x14ac:dyDescent="0.25">
      <c r="B22" s="164" t="s">
        <v>253</v>
      </c>
      <c r="C22" s="350">
        <v>44927</v>
      </c>
      <c r="D22" s="350"/>
      <c r="E22" s="350"/>
      <c r="F22" s="167" t="s">
        <v>254</v>
      </c>
      <c r="G22" s="177">
        <v>1</v>
      </c>
      <c r="H22" s="167" t="s">
        <v>255</v>
      </c>
      <c r="I22" s="219">
        <v>1</v>
      </c>
      <c r="J22" s="220"/>
      <c r="K22" s="220"/>
      <c r="M22" s="218"/>
    </row>
    <row r="23" spans="2:14" ht="27" customHeight="1" x14ac:dyDescent="0.25">
      <c r="B23" s="164" t="s">
        <v>256</v>
      </c>
      <c r="C23" s="350">
        <v>45291</v>
      </c>
      <c r="D23" s="350"/>
      <c r="E23" s="350"/>
      <c r="F23" s="167" t="s">
        <v>257</v>
      </c>
      <c r="G23" s="391">
        <v>1</v>
      </c>
      <c r="H23" s="391"/>
      <c r="I23" s="391"/>
      <c r="J23" s="221"/>
      <c r="K23" s="221"/>
      <c r="M23" s="218"/>
    </row>
    <row r="24" spans="2:14" ht="30.75" customHeight="1" x14ac:dyDescent="0.25">
      <c r="B24" s="181" t="s">
        <v>258</v>
      </c>
      <c r="C24" s="352" t="s">
        <v>112</v>
      </c>
      <c r="D24" s="352"/>
      <c r="E24" s="352"/>
      <c r="F24" s="222" t="s">
        <v>259</v>
      </c>
      <c r="G24" s="340" t="s">
        <v>260</v>
      </c>
      <c r="H24" s="340"/>
      <c r="I24" s="341"/>
      <c r="J24" s="176"/>
      <c r="K24" s="176"/>
      <c r="M24" s="218"/>
    </row>
    <row r="25" spans="2:14" ht="22.5" customHeight="1" x14ac:dyDescent="0.25">
      <c r="B25" s="353" t="s">
        <v>261</v>
      </c>
      <c r="C25" s="353"/>
      <c r="D25" s="353"/>
      <c r="E25" s="353"/>
      <c r="F25" s="353"/>
      <c r="G25" s="353"/>
      <c r="H25" s="353"/>
      <c r="I25" s="353"/>
      <c r="J25" s="162"/>
      <c r="K25" s="162"/>
      <c r="M25" s="218"/>
    </row>
    <row r="26" spans="2:14" ht="43.5" customHeight="1" x14ac:dyDescent="0.25">
      <c r="B26" s="183" t="s">
        <v>142</v>
      </c>
      <c r="C26" s="184" t="s">
        <v>262</v>
      </c>
      <c r="D26" s="184" t="s">
        <v>263</v>
      </c>
      <c r="E26" s="185" t="s">
        <v>264</v>
      </c>
      <c r="F26" s="184" t="s">
        <v>265</v>
      </c>
      <c r="G26" s="184" t="s">
        <v>266</v>
      </c>
      <c r="H26" s="185" t="s">
        <v>267</v>
      </c>
      <c r="I26" s="186" t="s">
        <v>268</v>
      </c>
      <c r="J26" s="174"/>
      <c r="K26" s="174"/>
      <c r="M26" s="218"/>
    </row>
    <row r="27" spans="2:14" ht="19.5" customHeight="1" x14ac:dyDescent="0.25">
      <c r="B27" s="187" t="s">
        <v>151</v>
      </c>
      <c r="C27" s="230">
        <v>5.8799999999999998E-2</v>
      </c>
      <c r="D27" s="232">
        <v>5.8799999999999998E-2</v>
      </c>
      <c r="E27" s="156">
        <f t="shared" ref="E27:E38" si="0">IF(OR(C27=0,C27=""),0,D27/C27)</f>
        <v>1</v>
      </c>
      <c r="F27" s="342">
        <v>1</v>
      </c>
      <c r="G27" s="410">
        <v>1</v>
      </c>
      <c r="H27" s="190">
        <f>+(D27*100%)/$G$23</f>
        <v>5.8799999999999998E-2</v>
      </c>
      <c r="I27" s="411">
        <v>1</v>
      </c>
      <c r="J27" s="191"/>
      <c r="K27" s="191"/>
      <c r="M27" s="218"/>
    </row>
    <row r="28" spans="2:14" ht="19.5" customHeight="1" x14ac:dyDescent="0.25">
      <c r="B28" s="187" t="s">
        <v>152</v>
      </c>
      <c r="C28" s="230">
        <v>1</v>
      </c>
      <c r="D28" s="233">
        <v>1</v>
      </c>
      <c r="E28" s="156">
        <f t="shared" si="0"/>
        <v>1</v>
      </c>
      <c r="F28" s="342"/>
      <c r="G28" s="410"/>
      <c r="H28" s="190">
        <f t="shared" ref="H28:H38" si="1">+IF(D28="","",((D28*100%)/$G$23))</f>
        <v>1</v>
      </c>
      <c r="I28" s="411"/>
      <c r="J28" s="191"/>
      <c r="K28" s="191"/>
      <c r="M28" s="218"/>
    </row>
    <row r="29" spans="2:14" ht="19.5" customHeight="1" x14ac:dyDescent="0.25">
      <c r="B29" s="187" t="s">
        <v>153</v>
      </c>
      <c r="C29" s="230">
        <v>1</v>
      </c>
      <c r="D29" s="234">
        <v>1</v>
      </c>
      <c r="E29" s="156">
        <f t="shared" si="0"/>
        <v>1</v>
      </c>
      <c r="F29" s="342"/>
      <c r="G29" s="410"/>
      <c r="H29" s="190">
        <f t="shared" si="1"/>
        <v>1</v>
      </c>
      <c r="I29" s="411"/>
      <c r="J29" s="191"/>
      <c r="K29" s="191"/>
      <c r="M29" s="218"/>
    </row>
    <row r="30" spans="2:14" ht="19.5" customHeight="1" x14ac:dyDescent="0.25">
      <c r="B30" s="187" t="s">
        <v>154</v>
      </c>
      <c r="C30" s="230">
        <v>1</v>
      </c>
      <c r="D30" s="234"/>
      <c r="E30" s="156">
        <f t="shared" si="0"/>
        <v>0</v>
      </c>
      <c r="F30" s="342"/>
      <c r="G30" s="410"/>
      <c r="H30" s="190" t="str">
        <f t="shared" si="1"/>
        <v/>
      </c>
      <c r="I30" s="411"/>
      <c r="J30" s="191"/>
      <c r="K30" s="191"/>
    </row>
    <row r="31" spans="2:14" ht="19.5" customHeight="1" x14ac:dyDescent="0.25">
      <c r="B31" s="187" t="s">
        <v>155</v>
      </c>
      <c r="C31" s="230">
        <v>1</v>
      </c>
      <c r="D31" s="234"/>
      <c r="E31" s="156">
        <f t="shared" si="0"/>
        <v>0</v>
      </c>
      <c r="F31" s="342"/>
      <c r="G31" s="410"/>
      <c r="H31" s="190" t="str">
        <f t="shared" si="1"/>
        <v/>
      </c>
      <c r="I31" s="411"/>
      <c r="J31" s="191"/>
      <c r="K31" s="191"/>
    </row>
    <row r="32" spans="2:14" ht="19.5" customHeight="1" x14ac:dyDescent="0.25">
      <c r="B32" s="187" t="s">
        <v>156</v>
      </c>
      <c r="C32" s="230">
        <v>1</v>
      </c>
      <c r="D32" s="234"/>
      <c r="E32" s="156">
        <f t="shared" si="0"/>
        <v>0</v>
      </c>
      <c r="F32" s="342"/>
      <c r="G32" s="410"/>
      <c r="H32" s="190" t="str">
        <f t="shared" si="1"/>
        <v/>
      </c>
      <c r="I32" s="411"/>
      <c r="J32" s="191"/>
      <c r="K32" s="191"/>
    </row>
    <row r="33" spans="2:11" ht="19.5" customHeight="1" x14ac:dyDescent="0.25">
      <c r="B33" s="187" t="s">
        <v>157</v>
      </c>
      <c r="C33" s="230">
        <v>1</v>
      </c>
      <c r="D33" s="234"/>
      <c r="E33" s="156">
        <f t="shared" si="0"/>
        <v>0</v>
      </c>
      <c r="F33" s="342"/>
      <c r="G33" s="410"/>
      <c r="H33" s="190" t="str">
        <f t="shared" si="1"/>
        <v/>
      </c>
      <c r="I33" s="411"/>
      <c r="J33" s="191"/>
      <c r="K33" s="191"/>
    </row>
    <row r="34" spans="2:11" ht="19.5" customHeight="1" x14ac:dyDescent="0.25">
      <c r="B34" s="187" t="s">
        <v>158</v>
      </c>
      <c r="C34" s="230">
        <v>1</v>
      </c>
      <c r="D34" s="234"/>
      <c r="E34" s="156">
        <f t="shared" si="0"/>
        <v>0</v>
      </c>
      <c r="F34" s="342"/>
      <c r="G34" s="410"/>
      <c r="H34" s="190" t="str">
        <f t="shared" si="1"/>
        <v/>
      </c>
      <c r="I34" s="411"/>
      <c r="J34" s="191"/>
      <c r="K34" s="191"/>
    </row>
    <row r="35" spans="2:11" ht="19.5" customHeight="1" x14ac:dyDescent="0.25">
      <c r="B35" s="187" t="s">
        <v>159</v>
      </c>
      <c r="C35" s="230">
        <v>1</v>
      </c>
      <c r="D35" s="234"/>
      <c r="E35" s="156">
        <f t="shared" si="0"/>
        <v>0</v>
      </c>
      <c r="F35" s="342"/>
      <c r="G35" s="410"/>
      <c r="H35" s="190" t="str">
        <f t="shared" si="1"/>
        <v/>
      </c>
      <c r="I35" s="411"/>
      <c r="J35" s="191"/>
      <c r="K35" s="191"/>
    </row>
    <row r="36" spans="2:11" ht="19.5" customHeight="1" x14ac:dyDescent="0.25">
      <c r="B36" s="187" t="s">
        <v>160</v>
      </c>
      <c r="C36" s="230">
        <v>1</v>
      </c>
      <c r="D36" s="234"/>
      <c r="E36" s="156">
        <f t="shared" si="0"/>
        <v>0</v>
      </c>
      <c r="F36" s="342"/>
      <c r="G36" s="410"/>
      <c r="H36" s="190" t="str">
        <f t="shared" si="1"/>
        <v/>
      </c>
      <c r="I36" s="411"/>
      <c r="J36" s="191"/>
      <c r="K36" s="191"/>
    </row>
    <row r="37" spans="2:11" ht="19.5" customHeight="1" x14ac:dyDescent="0.25">
      <c r="B37" s="187" t="s">
        <v>161</v>
      </c>
      <c r="C37" s="230">
        <v>1</v>
      </c>
      <c r="D37" s="234"/>
      <c r="E37" s="156">
        <f t="shared" si="0"/>
        <v>0</v>
      </c>
      <c r="F37" s="342"/>
      <c r="G37" s="410"/>
      <c r="H37" s="190" t="str">
        <f t="shared" si="1"/>
        <v/>
      </c>
      <c r="I37" s="411"/>
      <c r="J37" s="191"/>
      <c r="K37" s="191"/>
    </row>
    <row r="38" spans="2:11" ht="19.5" customHeight="1" x14ac:dyDescent="0.25">
      <c r="B38" s="187" t="s">
        <v>162</v>
      </c>
      <c r="C38" s="230">
        <v>1</v>
      </c>
      <c r="D38" s="234"/>
      <c r="E38" s="156">
        <f t="shared" si="0"/>
        <v>0</v>
      </c>
      <c r="F38" s="342"/>
      <c r="G38" s="410"/>
      <c r="H38" s="190" t="str">
        <f t="shared" si="1"/>
        <v/>
      </c>
      <c r="I38" s="411"/>
      <c r="J38" s="191"/>
      <c r="K38" s="191"/>
    </row>
    <row r="39" spans="2:11" ht="87" customHeight="1" x14ac:dyDescent="0.25">
      <c r="B39" s="193" t="s">
        <v>269</v>
      </c>
      <c r="C39" s="333" t="s">
        <v>379</v>
      </c>
      <c r="D39" s="333"/>
      <c r="E39" s="333"/>
      <c r="F39" s="333"/>
      <c r="G39" s="333"/>
      <c r="H39" s="333"/>
      <c r="I39" s="333"/>
      <c r="J39" s="194"/>
      <c r="K39" s="194"/>
    </row>
    <row r="40" spans="2:11" ht="36.6" customHeight="1" x14ac:dyDescent="0.25">
      <c r="B40" s="347"/>
      <c r="C40" s="348"/>
      <c r="D40" s="348"/>
      <c r="E40" s="348"/>
      <c r="F40" s="348"/>
      <c r="G40" s="348"/>
      <c r="H40" s="348"/>
      <c r="I40" s="349"/>
      <c r="J40" s="162"/>
      <c r="K40" s="162"/>
    </row>
    <row r="41" spans="2:11" ht="36.6" customHeight="1" x14ac:dyDescent="0.25">
      <c r="B41" s="347"/>
      <c r="C41" s="348"/>
      <c r="D41" s="348"/>
      <c r="E41" s="348"/>
      <c r="F41" s="348"/>
      <c r="G41" s="348"/>
      <c r="H41" s="348"/>
      <c r="I41" s="349"/>
      <c r="J41" s="194"/>
      <c r="K41" s="194"/>
    </row>
    <row r="42" spans="2:11" ht="36.6" customHeight="1" x14ac:dyDescent="0.25">
      <c r="B42" s="347"/>
      <c r="C42" s="348"/>
      <c r="D42" s="348"/>
      <c r="E42" s="348"/>
      <c r="F42" s="348"/>
      <c r="G42" s="348"/>
      <c r="H42" s="348"/>
      <c r="I42" s="349"/>
      <c r="J42" s="194"/>
      <c r="K42" s="194"/>
    </row>
    <row r="43" spans="2:11" ht="36.6" customHeight="1" x14ac:dyDescent="0.25">
      <c r="B43" s="347"/>
      <c r="C43" s="348"/>
      <c r="D43" s="348"/>
      <c r="E43" s="348"/>
      <c r="F43" s="348"/>
      <c r="G43" s="348"/>
      <c r="H43" s="348"/>
      <c r="I43" s="349"/>
      <c r="J43" s="194"/>
      <c r="K43" s="194"/>
    </row>
    <row r="44" spans="2:11" ht="36.6" customHeight="1" x14ac:dyDescent="0.25">
      <c r="B44" s="347"/>
      <c r="C44" s="348"/>
      <c r="D44" s="348"/>
      <c r="E44" s="348"/>
      <c r="F44" s="348"/>
      <c r="G44" s="348"/>
      <c r="H44" s="348"/>
      <c r="I44" s="349"/>
      <c r="J44" s="161"/>
      <c r="K44" s="161"/>
    </row>
    <row r="45" spans="2:11" ht="81.2" customHeight="1" x14ac:dyDescent="0.25">
      <c r="B45" s="164" t="s">
        <v>270</v>
      </c>
      <c r="C45" s="387" t="s">
        <v>373</v>
      </c>
      <c r="D45" s="387"/>
      <c r="E45" s="387"/>
      <c r="F45" s="387"/>
      <c r="G45" s="387"/>
      <c r="H45" s="387"/>
      <c r="I45" s="387"/>
      <c r="J45" s="196"/>
      <c r="K45" s="196"/>
    </row>
    <row r="46" spans="2:11" ht="48.75" customHeight="1" x14ac:dyDescent="0.25">
      <c r="B46" s="164" t="s">
        <v>271</v>
      </c>
      <c r="C46" s="386" t="s">
        <v>359</v>
      </c>
      <c r="D46" s="386"/>
      <c r="E46" s="386"/>
      <c r="F46" s="386"/>
      <c r="G46" s="386"/>
      <c r="H46" s="386"/>
      <c r="I46" s="387"/>
      <c r="J46" s="196"/>
      <c r="K46" s="196"/>
    </row>
    <row r="47" spans="2:11" ht="66" customHeight="1" x14ac:dyDescent="0.25">
      <c r="B47" s="193" t="s">
        <v>272</v>
      </c>
      <c r="C47" s="333" t="s">
        <v>363</v>
      </c>
      <c r="D47" s="333"/>
      <c r="E47" s="333"/>
      <c r="F47" s="333"/>
      <c r="G47" s="333"/>
      <c r="H47" s="333"/>
      <c r="I47" s="333"/>
      <c r="J47" s="196"/>
      <c r="K47" s="196"/>
    </row>
    <row r="48" spans="2:11" ht="22.5" customHeight="1" x14ac:dyDescent="0.25">
      <c r="B48" s="334" t="s">
        <v>273</v>
      </c>
      <c r="C48" s="335"/>
      <c r="D48" s="335"/>
      <c r="E48" s="335"/>
      <c r="F48" s="335"/>
      <c r="G48" s="335"/>
      <c r="H48" s="335"/>
      <c r="I48" s="336"/>
      <c r="J48" s="196"/>
      <c r="K48" s="196"/>
    </row>
    <row r="49" spans="2:11" ht="22.5" customHeight="1" x14ac:dyDescent="0.25">
      <c r="B49" s="337" t="s">
        <v>274</v>
      </c>
      <c r="C49" s="184" t="s">
        <v>275</v>
      </c>
      <c r="D49" s="338" t="s">
        <v>276</v>
      </c>
      <c r="E49" s="338"/>
      <c r="F49" s="338"/>
      <c r="G49" s="338" t="s">
        <v>277</v>
      </c>
      <c r="H49" s="338"/>
      <c r="I49" s="339"/>
      <c r="J49" s="198"/>
      <c r="K49" s="198"/>
    </row>
    <row r="50" spans="2:11" ht="69.75" customHeight="1" x14ac:dyDescent="0.25">
      <c r="B50" s="337"/>
      <c r="C50" s="199">
        <v>44992</v>
      </c>
      <c r="D50" s="332" t="s">
        <v>371</v>
      </c>
      <c r="E50" s="332"/>
      <c r="F50" s="332"/>
      <c r="G50" s="332" t="s">
        <v>372</v>
      </c>
      <c r="H50" s="332"/>
      <c r="I50" s="333"/>
      <c r="J50" s="198"/>
      <c r="K50" s="198"/>
    </row>
    <row r="51" spans="2:11" ht="32.25" customHeight="1" x14ac:dyDescent="0.25">
      <c r="B51" s="200" t="s">
        <v>278</v>
      </c>
      <c r="C51" s="340" t="s">
        <v>368</v>
      </c>
      <c r="D51" s="340"/>
      <c r="E51" s="340"/>
      <c r="F51" s="340"/>
      <c r="G51" s="340"/>
      <c r="H51" s="340"/>
      <c r="I51" s="341"/>
      <c r="J51" s="201"/>
      <c r="K51" s="201"/>
    </row>
    <row r="52" spans="2:11" ht="28.5" customHeight="1" x14ac:dyDescent="0.25">
      <c r="B52" s="202" t="s">
        <v>279</v>
      </c>
      <c r="C52" s="340" t="s">
        <v>368</v>
      </c>
      <c r="D52" s="340"/>
      <c r="E52" s="340"/>
      <c r="F52" s="340"/>
      <c r="G52" s="340"/>
      <c r="H52" s="340"/>
      <c r="I52" s="341"/>
      <c r="J52" s="201"/>
      <c r="K52" s="201"/>
    </row>
    <row r="53" spans="2:11" ht="30" customHeight="1" x14ac:dyDescent="0.25">
      <c r="B53" s="193" t="s">
        <v>280</v>
      </c>
      <c r="C53" s="340" t="s">
        <v>383</v>
      </c>
      <c r="D53" s="340"/>
      <c r="E53" s="340"/>
      <c r="F53" s="340"/>
      <c r="G53" s="340"/>
      <c r="H53" s="340"/>
      <c r="I53" s="341"/>
      <c r="J53" s="225"/>
      <c r="K53" s="225"/>
    </row>
    <row r="54" spans="2:11" ht="31.5" customHeight="1" thickBot="1" x14ac:dyDescent="0.3">
      <c r="B54" s="204" t="s">
        <v>281</v>
      </c>
      <c r="C54" s="384" t="s">
        <v>352</v>
      </c>
      <c r="D54" s="384"/>
      <c r="E54" s="384"/>
      <c r="F54" s="384"/>
      <c r="G54" s="384"/>
      <c r="H54" s="384"/>
      <c r="I54" s="385"/>
      <c r="J54" s="205"/>
      <c r="K54" s="205"/>
    </row>
    <row r="55" spans="2:11" x14ac:dyDescent="0.25">
      <c r="B55" s="206"/>
      <c r="C55" s="207"/>
      <c r="D55" s="207"/>
      <c r="E55" s="226"/>
      <c r="F55" s="226"/>
      <c r="G55" s="209"/>
      <c r="H55" s="210"/>
      <c r="I55" s="207"/>
      <c r="J55" s="205"/>
      <c r="K55" s="205"/>
    </row>
    <row r="56" spans="2:11" x14ac:dyDescent="0.25">
      <c r="B56" s="206"/>
      <c r="C56" s="207"/>
      <c r="D56" s="207"/>
      <c r="E56" s="226"/>
      <c r="F56" s="226"/>
      <c r="G56" s="209"/>
      <c r="H56" s="210"/>
      <c r="I56" s="207"/>
      <c r="J56" s="205"/>
      <c r="K56" s="205"/>
    </row>
    <row r="57" spans="2:11" x14ac:dyDescent="0.25">
      <c r="B57" s="206"/>
      <c r="C57" s="207"/>
      <c r="D57" s="207"/>
      <c r="E57" s="226"/>
      <c r="F57" s="226"/>
      <c r="G57" s="209"/>
      <c r="H57" s="210"/>
      <c r="I57" s="207"/>
      <c r="J57" s="205"/>
      <c r="K57" s="205"/>
    </row>
    <row r="58" spans="2:11" x14ac:dyDescent="0.25">
      <c r="B58" s="206"/>
      <c r="C58" s="207"/>
      <c r="D58" s="207"/>
      <c r="E58" s="226"/>
      <c r="F58" s="226"/>
      <c r="G58" s="209"/>
      <c r="H58" s="210"/>
      <c r="I58" s="207"/>
      <c r="J58" s="205"/>
      <c r="K58" s="205"/>
    </row>
    <row r="59" spans="2:11" hidden="1" x14ac:dyDescent="0.25">
      <c r="B59" s="206"/>
      <c r="C59" s="207"/>
      <c r="D59" s="207"/>
      <c r="E59" s="226"/>
      <c r="F59" s="226"/>
      <c r="G59" s="209"/>
      <c r="H59" s="210"/>
      <c r="I59" s="207"/>
      <c r="J59" s="205"/>
      <c r="K59" s="205"/>
    </row>
    <row r="60" spans="2:11" ht="25.5" hidden="1" customHeight="1" x14ac:dyDescent="0.25">
      <c r="B60" s="206"/>
      <c r="C60" s="207"/>
      <c r="D60" s="207"/>
      <c r="E60" s="226"/>
      <c r="F60" s="226"/>
      <c r="G60" s="209"/>
      <c r="H60" s="210"/>
      <c r="I60" s="207"/>
      <c r="J60" s="205"/>
      <c r="K60" s="205"/>
    </row>
  </sheetData>
  <sheetProtection algorithmName="SHA-512" hashValue="KR3BiVlPg6x5L/rHPmqjnxv+62EoXT/v+G1eW/F2XOpeEKNHXlk/tp0lQDKeR1GGYv68jUoGviO2x/cFP2G0Gw==" saltValue="X60Xn6kocV2ZepOcrvMS4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H9:I9"/>
    <mergeCell ref="C10:I10"/>
    <mergeCell ref="C11:I11"/>
    <mergeCell ref="C12:F12"/>
    <mergeCell ref="H12:I12"/>
    <mergeCell ref="C13:F13"/>
    <mergeCell ref="H13:I13"/>
    <mergeCell ref="C14:I14"/>
    <mergeCell ref="C15:I15"/>
    <mergeCell ref="C16:I16"/>
    <mergeCell ref="C17:I17"/>
    <mergeCell ref="B18:B19"/>
    <mergeCell ref="C18:E18"/>
    <mergeCell ref="F18:I18"/>
    <mergeCell ref="C19:E19"/>
    <mergeCell ref="F19:I19"/>
    <mergeCell ref="C20:E20"/>
    <mergeCell ref="F20:I20"/>
    <mergeCell ref="C21:E21"/>
    <mergeCell ref="F21:I21"/>
    <mergeCell ref="C22:E22"/>
    <mergeCell ref="C23:E23"/>
    <mergeCell ref="G23:I23"/>
    <mergeCell ref="C24:E24"/>
    <mergeCell ref="G24:I24"/>
    <mergeCell ref="B25:I25"/>
    <mergeCell ref="F27:F38"/>
    <mergeCell ref="G27:G38"/>
    <mergeCell ref="I27:I38"/>
    <mergeCell ref="C39:I39"/>
    <mergeCell ref="B40:I44"/>
    <mergeCell ref="C51:I51"/>
    <mergeCell ref="C52:I52"/>
    <mergeCell ref="C53:I53"/>
    <mergeCell ref="C54:I54"/>
    <mergeCell ref="C45:I45"/>
    <mergeCell ref="C46:I46"/>
    <mergeCell ref="C47:I47"/>
    <mergeCell ref="B48:I48"/>
    <mergeCell ref="B49:B50"/>
    <mergeCell ref="D49:F49"/>
    <mergeCell ref="G49:I49"/>
    <mergeCell ref="D50:F50"/>
    <mergeCell ref="G50:I50"/>
  </mergeCells>
  <dataValidations count="7">
    <dataValidation type="list" showDropDown="1" showInputMessage="1" showErrorMessage="1" sqref="K12">
      <formula1>O17:O19</formula1>
      <formula2>0</formula2>
    </dataValidation>
    <dataValidation type="list" allowBlank="1" showInputMessage="1" showErrorMessage="1" sqref="H12:I12">
      <formula1>M17:M19</formula1>
      <formula2>0</formula2>
    </dataValidation>
    <dataValidation type="list" allowBlank="1" showInputMessage="1" showErrorMessage="1" sqref="C24:E24">
      <formula1>$M$12:$M$15</formula1>
      <formula2>0</formula2>
    </dataValidation>
    <dataValidation type="list" allowBlank="1" showInputMessage="1" showErrorMessage="1" sqref="C9:F9">
      <formula1>$M$6:$M$9</formula1>
      <formula2>0</formula2>
    </dataValidation>
    <dataValidation type="list" allowBlank="1" showInputMessage="1" showErrorMessage="1" sqref="J10:K10">
      <formula1>$M$21:$M$28</formula1>
      <formula2>0</formula2>
    </dataValidation>
    <dataValidation type="list" allowBlank="1" showInputMessage="1" showErrorMessage="1" sqref="H13:I13">
      <formula1>$N$5:$N$8</formula1>
      <formula2>0</formula2>
    </dataValidation>
    <dataValidation type="list" allowBlank="1" showInputMessage="1" showErrorMessage="1" sqref="C7 I7">
      <formula1>$N$11:$N$12</formula1>
      <formula2>0</formula2>
    </dataValidation>
  </dataValidations>
  <pageMargins left="0.7" right="0.7" top="0.75" bottom="0.75" header="0.51180555555555496" footer="0.51180555555555496"/>
  <pageSetup firstPageNumber="0"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6C0A"/>
  </sheetPr>
  <dimension ref="A1:AMJ68"/>
  <sheetViews>
    <sheetView topLeftCell="A37" zoomScale="65" zoomScaleNormal="65" workbookViewId="0">
      <selection activeCell="C51" sqref="C51"/>
    </sheetView>
  </sheetViews>
  <sheetFormatPr baseColWidth="10" defaultColWidth="11.42578125" defaultRowHeight="15" x14ac:dyDescent="0.25"/>
  <cols>
    <col min="1" max="1" width="1" style="25" customWidth="1"/>
    <col min="2" max="2" width="25.42578125" style="26" customWidth="1"/>
    <col min="3" max="3" width="14.42578125" style="25" customWidth="1"/>
    <col min="4" max="4" width="20.140625" style="25" customWidth="1"/>
    <col min="5" max="5" width="16.42578125" style="25" customWidth="1"/>
    <col min="6" max="6" width="25" style="25" customWidth="1"/>
    <col min="7" max="7" width="22" style="27" customWidth="1"/>
    <col min="8" max="8" width="20.42578125" style="25" customWidth="1"/>
    <col min="9" max="11" width="22.42578125" style="25" customWidth="1"/>
    <col min="12" max="24" width="11.42578125" style="28"/>
    <col min="25" max="1024" width="11.42578125" style="25"/>
  </cols>
  <sheetData>
    <row r="1" spans="2:14" ht="6" customHeight="1" x14ac:dyDescent="0.25"/>
    <row r="2" spans="2:14" ht="25.5" customHeight="1" x14ac:dyDescent="0.25">
      <c r="B2" s="310"/>
      <c r="C2" s="311" t="s">
        <v>0</v>
      </c>
      <c r="D2" s="311"/>
      <c r="E2" s="311"/>
      <c r="F2" s="311"/>
      <c r="G2" s="311"/>
      <c r="H2" s="311"/>
      <c r="I2" s="312"/>
      <c r="J2" s="29"/>
      <c r="K2" s="29"/>
      <c r="M2" s="30" t="s">
        <v>61</v>
      </c>
    </row>
    <row r="3" spans="2:14" ht="25.5" customHeight="1" x14ac:dyDescent="0.25">
      <c r="B3" s="310"/>
      <c r="C3" s="313" t="s">
        <v>1</v>
      </c>
      <c r="D3" s="313"/>
      <c r="E3" s="313"/>
      <c r="F3" s="313"/>
      <c r="G3" s="313"/>
      <c r="H3" s="313"/>
      <c r="I3" s="312"/>
      <c r="J3" s="29"/>
      <c r="K3" s="29"/>
      <c r="M3" s="30" t="s">
        <v>62</v>
      </c>
    </row>
    <row r="4" spans="2:14" ht="25.5" customHeight="1" x14ac:dyDescent="0.25">
      <c r="B4" s="310"/>
      <c r="C4" s="313" t="s">
        <v>63</v>
      </c>
      <c r="D4" s="313"/>
      <c r="E4" s="313"/>
      <c r="F4" s="313"/>
      <c r="G4" s="313"/>
      <c r="H4" s="313"/>
      <c r="I4" s="312"/>
      <c r="J4" s="29"/>
      <c r="K4" s="29"/>
      <c r="M4" s="30" t="s">
        <v>64</v>
      </c>
    </row>
    <row r="5" spans="2:14" ht="25.5" customHeight="1" x14ac:dyDescent="0.25">
      <c r="B5" s="310"/>
      <c r="C5" s="313" t="s">
        <v>65</v>
      </c>
      <c r="D5" s="313"/>
      <c r="E5" s="313"/>
      <c r="F5" s="313"/>
      <c r="G5" s="314" t="s">
        <v>66</v>
      </c>
      <c r="H5" s="314"/>
      <c r="I5" s="312"/>
      <c r="J5" s="29"/>
      <c r="K5" s="29"/>
      <c r="M5" s="30" t="s">
        <v>67</v>
      </c>
    </row>
    <row r="6" spans="2:14" ht="23.25" customHeight="1" x14ac:dyDescent="0.25">
      <c r="B6" s="306" t="s">
        <v>68</v>
      </c>
      <c r="C6" s="306"/>
      <c r="D6" s="306"/>
      <c r="E6" s="306"/>
      <c r="F6" s="306"/>
      <c r="G6" s="306"/>
      <c r="H6" s="306"/>
      <c r="I6" s="306"/>
      <c r="J6" s="31"/>
      <c r="K6" s="31"/>
    </row>
    <row r="7" spans="2:14" ht="24" customHeight="1" x14ac:dyDescent="0.25">
      <c r="B7" s="307" t="s">
        <v>69</v>
      </c>
      <c r="C7" s="307"/>
      <c r="D7" s="307"/>
      <c r="E7" s="307"/>
      <c r="F7" s="307"/>
      <c r="G7" s="307"/>
      <c r="H7" s="307"/>
      <c r="I7" s="307"/>
      <c r="J7" s="32"/>
      <c r="K7" s="32"/>
    </row>
    <row r="8" spans="2:14" ht="24" customHeight="1" x14ac:dyDescent="0.25">
      <c r="B8" s="308" t="s">
        <v>70</v>
      </c>
      <c r="C8" s="308"/>
      <c r="D8" s="308"/>
      <c r="E8" s="308"/>
      <c r="F8" s="308"/>
      <c r="G8" s="308"/>
      <c r="H8" s="308"/>
      <c r="I8" s="308"/>
      <c r="J8" s="33"/>
      <c r="K8" s="33"/>
      <c r="N8" s="34" t="s">
        <v>71</v>
      </c>
    </row>
    <row r="9" spans="2:14" ht="30.75" customHeight="1" x14ac:dyDescent="0.25">
      <c r="B9" s="35" t="s">
        <v>72</v>
      </c>
      <c r="C9" s="36">
        <v>231</v>
      </c>
      <c r="D9" s="309" t="s">
        <v>73</v>
      </c>
      <c r="E9" s="309"/>
      <c r="F9" s="291" t="s">
        <v>74</v>
      </c>
      <c r="G9" s="291"/>
      <c r="H9" s="291"/>
      <c r="I9" s="291"/>
      <c r="J9" s="37"/>
      <c r="K9" s="37"/>
      <c r="M9" s="30" t="s">
        <v>75</v>
      </c>
      <c r="N9" s="34" t="s">
        <v>76</v>
      </c>
    </row>
    <row r="10" spans="2:14" ht="30.75" customHeight="1" x14ac:dyDescent="0.25">
      <c r="B10" s="38" t="s">
        <v>77</v>
      </c>
      <c r="C10" s="39" t="s">
        <v>78</v>
      </c>
      <c r="D10" s="300" t="s">
        <v>79</v>
      </c>
      <c r="E10" s="300"/>
      <c r="F10" s="301" t="s">
        <v>80</v>
      </c>
      <c r="G10" s="301"/>
      <c r="H10" s="41" t="s">
        <v>81</v>
      </c>
      <c r="I10" s="42" t="s">
        <v>78</v>
      </c>
      <c r="J10" s="43"/>
      <c r="K10" s="43"/>
      <c r="M10" s="30" t="s">
        <v>82</v>
      </c>
      <c r="N10" s="34" t="s">
        <v>83</v>
      </c>
    </row>
    <row r="11" spans="2:14" ht="30.75" customHeight="1" x14ac:dyDescent="0.25">
      <c r="B11" s="38" t="s">
        <v>84</v>
      </c>
      <c r="C11" s="302" t="s">
        <v>85</v>
      </c>
      <c r="D11" s="302"/>
      <c r="E11" s="302"/>
      <c r="F11" s="302"/>
      <c r="G11" s="41" t="s">
        <v>86</v>
      </c>
      <c r="H11" s="303">
        <v>1032</v>
      </c>
      <c r="I11" s="303"/>
      <c r="J11" s="44"/>
      <c r="K11" s="44"/>
      <c r="M11" s="30" t="s">
        <v>87</v>
      </c>
      <c r="N11" s="34" t="s">
        <v>42</v>
      </c>
    </row>
    <row r="12" spans="2:14" ht="30.75" customHeight="1" x14ac:dyDescent="0.25">
      <c r="B12" s="38" t="s">
        <v>88</v>
      </c>
      <c r="C12" s="304" t="s">
        <v>82</v>
      </c>
      <c r="D12" s="304"/>
      <c r="E12" s="304"/>
      <c r="F12" s="304"/>
      <c r="G12" s="41" t="s">
        <v>89</v>
      </c>
      <c r="H12" s="305" t="s">
        <v>90</v>
      </c>
      <c r="I12" s="305"/>
      <c r="J12" s="45"/>
      <c r="K12" s="45"/>
      <c r="M12" s="46" t="s">
        <v>91</v>
      </c>
    </row>
    <row r="13" spans="2:14" ht="30.75" customHeight="1" x14ac:dyDescent="0.25">
      <c r="B13" s="38" t="s">
        <v>92</v>
      </c>
      <c r="C13" s="294" t="s">
        <v>93</v>
      </c>
      <c r="D13" s="294"/>
      <c r="E13" s="294"/>
      <c r="F13" s="294"/>
      <c r="G13" s="294"/>
      <c r="H13" s="294"/>
      <c r="I13" s="294"/>
      <c r="J13" s="47"/>
      <c r="K13" s="47"/>
      <c r="M13" s="46"/>
    </row>
    <row r="14" spans="2:14" ht="30.75" customHeight="1" x14ac:dyDescent="0.25">
      <c r="B14" s="38" t="s">
        <v>94</v>
      </c>
      <c r="C14" s="289" t="s">
        <v>95</v>
      </c>
      <c r="D14" s="289"/>
      <c r="E14" s="289"/>
      <c r="F14" s="289"/>
      <c r="G14" s="289"/>
      <c r="H14" s="289"/>
      <c r="I14" s="289"/>
      <c r="J14" s="43"/>
      <c r="K14" s="43"/>
      <c r="M14" s="46"/>
      <c r="N14" s="34" t="s">
        <v>96</v>
      </c>
    </row>
    <row r="15" spans="2:14" ht="30.75" customHeight="1" x14ac:dyDescent="0.25">
      <c r="B15" s="38" t="s">
        <v>97</v>
      </c>
      <c r="C15" s="285" t="s">
        <v>98</v>
      </c>
      <c r="D15" s="285"/>
      <c r="E15" s="285"/>
      <c r="F15" s="285"/>
      <c r="G15" s="41" t="s">
        <v>99</v>
      </c>
      <c r="H15" s="289" t="s">
        <v>100</v>
      </c>
      <c r="I15" s="289"/>
      <c r="J15" s="43"/>
      <c r="K15" s="43"/>
      <c r="M15" s="46" t="s">
        <v>101</v>
      </c>
      <c r="N15" s="34" t="s">
        <v>78</v>
      </c>
    </row>
    <row r="16" spans="2:14" ht="30.75" customHeight="1" x14ac:dyDescent="0.25">
      <c r="B16" s="38" t="s">
        <v>102</v>
      </c>
      <c r="C16" s="299" t="s">
        <v>103</v>
      </c>
      <c r="D16" s="299"/>
      <c r="E16" s="299"/>
      <c r="F16" s="299"/>
      <c r="G16" s="41" t="s">
        <v>104</v>
      </c>
      <c r="H16" s="289" t="s">
        <v>42</v>
      </c>
      <c r="I16" s="289"/>
      <c r="J16" s="43"/>
      <c r="K16" s="43"/>
      <c r="M16" s="46" t="s">
        <v>105</v>
      </c>
    </row>
    <row r="17" spans="2:14" ht="36" customHeight="1" x14ac:dyDescent="0.25">
      <c r="B17" s="38" t="s">
        <v>106</v>
      </c>
      <c r="C17" s="294" t="s">
        <v>107</v>
      </c>
      <c r="D17" s="294"/>
      <c r="E17" s="294"/>
      <c r="F17" s="294"/>
      <c r="G17" s="294"/>
      <c r="H17" s="294"/>
      <c r="I17" s="294"/>
      <c r="J17" s="47"/>
      <c r="K17" s="47"/>
      <c r="M17" s="46" t="s">
        <v>108</v>
      </c>
      <c r="N17" s="34" t="s">
        <v>109</v>
      </c>
    </row>
    <row r="18" spans="2:14" ht="30.75" customHeight="1" x14ac:dyDescent="0.25">
      <c r="B18" s="38" t="s">
        <v>110</v>
      </c>
      <c r="C18" s="291" t="s">
        <v>111</v>
      </c>
      <c r="D18" s="291"/>
      <c r="E18" s="291"/>
      <c r="F18" s="291"/>
      <c r="G18" s="291"/>
      <c r="H18" s="291"/>
      <c r="I18" s="291"/>
      <c r="J18" s="48"/>
      <c r="K18" s="48"/>
      <c r="M18" s="46" t="s">
        <v>112</v>
      </c>
      <c r="N18" s="34" t="s">
        <v>113</v>
      </c>
    </row>
    <row r="19" spans="2:14" ht="30.75" customHeight="1" x14ac:dyDescent="0.25">
      <c r="B19" s="38" t="s">
        <v>114</v>
      </c>
      <c r="C19" s="291" t="s">
        <v>115</v>
      </c>
      <c r="D19" s="291"/>
      <c r="E19" s="291"/>
      <c r="F19" s="291"/>
      <c r="G19" s="291"/>
      <c r="H19" s="291"/>
      <c r="I19" s="291"/>
      <c r="J19" s="49"/>
      <c r="K19" s="49"/>
      <c r="M19" s="46"/>
      <c r="N19" s="34" t="s">
        <v>116</v>
      </c>
    </row>
    <row r="20" spans="2:14" ht="30.75" customHeight="1" x14ac:dyDescent="0.25">
      <c r="B20" s="38" t="s">
        <v>117</v>
      </c>
      <c r="C20" s="295" t="s">
        <v>52</v>
      </c>
      <c r="D20" s="295"/>
      <c r="E20" s="295"/>
      <c r="F20" s="295"/>
      <c r="G20" s="295"/>
      <c r="H20" s="295"/>
      <c r="I20" s="295"/>
      <c r="J20" s="50"/>
      <c r="K20" s="50"/>
      <c r="M20" s="46" t="s">
        <v>100</v>
      </c>
      <c r="N20" s="34" t="s">
        <v>118</v>
      </c>
    </row>
    <row r="21" spans="2:14" ht="27.75" customHeight="1" x14ac:dyDescent="0.25">
      <c r="B21" s="296" t="s">
        <v>119</v>
      </c>
      <c r="C21" s="297" t="s">
        <v>120</v>
      </c>
      <c r="D21" s="297"/>
      <c r="E21" s="297"/>
      <c r="F21" s="298" t="s">
        <v>121</v>
      </c>
      <c r="G21" s="298"/>
      <c r="H21" s="298"/>
      <c r="I21" s="298"/>
      <c r="J21" s="51"/>
      <c r="K21" s="51"/>
      <c r="M21" s="46" t="s">
        <v>122</v>
      </c>
      <c r="N21" s="34" t="s">
        <v>123</v>
      </c>
    </row>
    <row r="22" spans="2:14" ht="27" customHeight="1" x14ac:dyDescent="0.25">
      <c r="B22" s="296"/>
      <c r="C22" s="285" t="s">
        <v>124</v>
      </c>
      <c r="D22" s="285"/>
      <c r="E22" s="285"/>
      <c r="F22" s="291" t="s">
        <v>125</v>
      </c>
      <c r="G22" s="291"/>
      <c r="H22" s="291"/>
      <c r="I22" s="291"/>
      <c r="J22" s="49"/>
      <c r="K22" s="49"/>
      <c r="M22" s="46" t="s">
        <v>126</v>
      </c>
      <c r="N22" s="34" t="s">
        <v>127</v>
      </c>
    </row>
    <row r="23" spans="2:14" ht="39.75" customHeight="1" x14ac:dyDescent="0.25">
      <c r="B23" s="38" t="s">
        <v>128</v>
      </c>
      <c r="C23" s="288" t="s">
        <v>52</v>
      </c>
      <c r="D23" s="288"/>
      <c r="E23" s="288"/>
      <c r="F23" s="289" t="s">
        <v>52</v>
      </c>
      <c r="G23" s="289"/>
      <c r="H23" s="289"/>
      <c r="I23" s="289"/>
      <c r="J23" s="43"/>
      <c r="K23" s="43"/>
      <c r="M23" s="46"/>
      <c r="N23" s="34" t="s">
        <v>93</v>
      </c>
    </row>
    <row r="24" spans="2:14" ht="44.25" customHeight="1" x14ac:dyDescent="0.25">
      <c r="B24" s="38" t="s">
        <v>129</v>
      </c>
      <c r="C24" s="290" t="s">
        <v>130</v>
      </c>
      <c r="D24" s="290"/>
      <c r="E24" s="290"/>
      <c r="F24" s="291" t="s">
        <v>131</v>
      </c>
      <c r="G24" s="291"/>
      <c r="H24" s="291"/>
      <c r="I24" s="291"/>
      <c r="J24" s="48"/>
      <c r="K24" s="48"/>
      <c r="M24" s="52"/>
      <c r="N24" s="34" t="s">
        <v>132</v>
      </c>
    </row>
    <row r="25" spans="2:14" ht="29.25" customHeight="1" x14ac:dyDescent="0.25">
      <c r="B25" s="38" t="s">
        <v>133</v>
      </c>
      <c r="C25" s="292" t="s">
        <v>103</v>
      </c>
      <c r="D25" s="292"/>
      <c r="E25" s="292"/>
      <c r="F25" s="41" t="s">
        <v>134</v>
      </c>
      <c r="G25" s="293">
        <v>0.3</v>
      </c>
      <c r="H25" s="293"/>
      <c r="I25" s="293"/>
      <c r="J25" s="53"/>
      <c r="K25" s="53"/>
      <c r="M25" s="52"/>
    </row>
    <row r="26" spans="2:14" ht="27" customHeight="1" x14ac:dyDescent="0.25">
      <c r="B26" s="38" t="s">
        <v>135</v>
      </c>
      <c r="C26" s="285" t="s">
        <v>136</v>
      </c>
      <c r="D26" s="285"/>
      <c r="E26" s="285"/>
      <c r="F26" s="41" t="s">
        <v>137</v>
      </c>
      <c r="G26" s="286">
        <v>0.3</v>
      </c>
      <c r="H26" s="286"/>
      <c r="I26" s="286"/>
      <c r="J26" s="54"/>
      <c r="K26" s="54"/>
      <c r="M26" s="52"/>
    </row>
    <row r="27" spans="2:14" ht="47.25" customHeight="1" x14ac:dyDescent="0.25">
      <c r="B27" s="55" t="s">
        <v>138</v>
      </c>
      <c r="C27" s="287" t="s">
        <v>108</v>
      </c>
      <c r="D27" s="287"/>
      <c r="E27" s="287"/>
      <c r="F27" s="56" t="s">
        <v>139</v>
      </c>
      <c r="G27" s="286" t="s">
        <v>140</v>
      </c>
      <c r="H27" s="286"/>
      <c r="I27" s="286"/>
      <c r="J27" s="51"/>
      <c r="K27" s="51"/>
      <c r="M27" s="52"/>
    </row>
    <row r="28" spans="2:14" ht="30" customHeight="1" x14ac:dyDescent="0.25">
      <c r="B28" s="277" t="s">
        <v>141</v>
      </c>
      <c r="C28" s="277"/>
      <c r="D28" s="277"/>
      <c r="E28" s="277"/>
      <c r="F28" s="277"/>
      <c r="G28" s="277"/>
      <c r="H28" s="277"/>
      <c r="I28" s="277"/>
      <c r="J28" s="33"/>
      <c r="K28" s="33"/>
      <c r="M28" s="52"/>
    </row>
    <row r="29" spans="2:14" ht="56.25" customHeight="1" x14ac:dyDescent="0.25">
      <c r="B29" s="57" t="s">
        <v>142</v>
      </c>
      <c r="C29" s="40" t="s">
        <v>143</v>
      </c>
      <c r="D29" s="40" t="s">
        <v>144</v>
      </c>
      <c r="E29" s="40" t="s">
        <v>145</v>
      </c>
      <c r="F29" s="40" t="s">
        <v>146</v>
      </c>
      <c r="G29" s="58" t="s">
        <v>147</v>
      </c>
      <c r="H29" s="58" t="s">
        <v>148</v>
      </c>
      <c r="I29" s="59" t="s">
        <v>149</v>
      </c>
      <c r="J29" s="60" t="s">
        <v>150</v>
      </c>
      <c r="K29" s="49"/>
      <c r="M29" s="52"/>
    </row>
    <row r="30" spans="2:14" ht="19.5" customHeight="1" x14ac:dyDescent="0.25">
      <c r="B30" s="61" t="s">
        <v>151</v>
      </c>
      <c r="C30" s="62">
        <v>0</v>
      </c>
      <c r="D30" s="63">
        <f>+C30</f>
        <v>0</v>
      </c>
      <c r="E30" s="62">
        <v>0</v>
      </c>
      <c r="F30" s="64">
        <f>+E30</f>
        <v>0</v>
      </c>
      <c r="G30" s="65" t="e">
        <f t="shared" ref="G30:G41" si="0">+C30/E30</f>
        <v>#DIV/0!</v>
      </c>
      <c r="H30" s="66" t="e">
        <f t="shared" ref="H30:H41" si="1">+D30/F30</f>
        <v>#DIV/0!</v>
      </c>
      <c r="I30" s="67">
        <f t="shared" ref="I30:I41" si="2">+D30/$G$26</f>
        <v>0</v>
      </c>
      <c r="J30" s="68">
        <v>0.99</v>
      </c>
      <c r="K30" s="69"/>
      <c r="M30" s="52"/>
    </row>
    <row r="31" spans="2:14" ht="19.5" customHeight="1" x14ac:dyDescent="0.25">
      <c r="B31" s="61" t="s">
        <v>152</v>
      </c>
      <c r="C31" s="62">
        <v>0</v>
      </c>
      <c r="D31" s="63">
        <f t="shared" ref="D31:D41" si="3">+D30+C31</f>
        <v>0</v>
      </c>
      <c r="E31" s="62">
        <v>0</v>
      </c>
      <c r="F31" s="64">
        <f t="shared" ref="F31:F41" si="4">+F30+E31</f>
        <v>0</v>
      </c>
      <c r="G31" s="65" t="e">
        <f t="shared" si="0"/>
        <v>#DIV/0!</v>
      </c>
      <c r="H31" s="66" t="e">
        <f t="shared" si="1"/>
        <v>#DIV/0!</v>
      </c>
      <c r="I31" s="67">
        <f t="shared" si="2"/>
        <v>0</v>
      </c>
      <c r="J31" s="68">
        <v>0.99</v>
      </c>
      <c r="K31" s="69"/>
      <c r="M31" s="52"/>
    </row>
    <row r="32" spans="2:14" ht="19.5" customHeight="1" x14ac:dyDescent="0.25">
      <c r="B32" s="61" t="s">
        <v>153</v>
      </c>
      <c r="C32" s="62">
        <v>0</v>
      </c>
      <c r="D32" s="63">
        <f t="shared" si="3"/>
        <v>0</v>
      </c>
      <c r="E32" s="62">
        <v>0.19</v>
      </c>
      <c r="F32" s="64">
        <f t="shared" si="4"/>
        <v>0.19</v>
      </c>
      <c r="G32" s="65">
        <f t="shared" si="0"/>
        <v>0</v>
      </c>
      <c r="H32" s="66">
        <f t="shared" si="1"/>
        <v>0</v>
      </c>
      <c r="I32" s="67">
        <f t="shared" si="2"/>
        <v>0</v>
      </c>
      <c r="J32" s="68">
        <v>0.99</v>
      </c>
      <c r="K32" s="69"/>
      <c r="M32" s="52"/>
    </row>
    <row r="33" spans="2:11" ht="19.5" customHeight="1" x14ac:dyDescent="0.25">
      <c r="B33" s="61" t="s">
        <v>154</v>
      </c>
      <c r="C33" s="62">
        <v>0</v>
      </c>
      <c r="D33" s="63">
        <f t="shared" si="3"/>
        <v>0</v>
      </c>
      <c r="E33" s="62">
        <v>0</v>
      </c>
      <c r="F33" s="64">
        <f t="shared" si="4"/>
        <v>0.19</v>
      </c>
      <c r="G33" s="65" t="e">
        <f t="shared" si="0"/>
        <v>#DIV/0!</v>
      </c>
      <c r="H33" s="66">
        <f t="shared" si="1"/>
        <v>0</v>
      </c>
      <c r="I33" s="67">
        <f t="shared" si="2"/>
        <v>0</v>
      </c>
      <c r="J33" s="68">
        <v>0.99</v>
      </c>
      <c r="K33" s="69"/>
    </row>
    <row r="34" spans="2:11" ht="19.5" customHeight="1" x14ac:dyDescent="0.25">
      <c r="B34" s="61" t="s">
        <v>155</v>
      </c>
      <c r="C34" s="62">
        <v>0</v>
      </c>
      <c r="D34" s="63">
        <f t="shared" si="3"/>
        <v>0</v>
      </c>
      <c r="E34" s="62">
        <v>0</v>
      </c>
      <c r="F34" s="64">
        <f t="shared" si="4"/>
        <v>0.19</v>
      </c>
      <c r="G34" s="65" t="e">
        <f t="shared" si="0"/>
        <v>#DIV/0!</v>
      </c>
      <c r="H34" s="66">
        <f t="shared" si="1"/>
        <v>0</v>
      </c>
      <c r="I34" s="67">
        <f t="shared" si="2"/>
        <v>0</v>
      </c>
      <c r="J34" s="68">
        <v>0.99</v>
      </c>
      <c r="K34" s="69"/>
    </row>
    <row r="35" spans="2:11" ht="19.5" customHeight="1" x14ac:dyDescent="0.25">
      <c r="B35" s="61" t="s">
        <v>156</v>
      </c>
      <c r="C35" s="62">
        <v>0</v>
      </c>
      <c r="D35" s="63">
        <f t="shared" si="3"/>
        <v>0</v>
      </c>
      <c r="E35" s="62">
        <v>0</v>
      </c>
      <c r="F35" s="64">
        <f t="shared" si="4"/>
        <v>0.19</v>
      </c>
      <c r="G35" s="65" t="e">
        <f t="shared" si="0"/>
        <v>#DIV/0!</v>
      </c>
      <c r="H35" s="66">
        <f t="shared" si="1"/>
        <v>0</v>
      </c>
      <c r="I35" s="67">
        <f t="shared" si="2"/>
        <v>0</v>
      </c>
      <c r="J35" s="68">
        <v>0.99</v>
      </c>
      <c r="K35" s="69"/>
    </row>
    <row r="36" spans="2:11" ht="19.5" customHeight="1" x14ac:dyDescent="0.25">
      <c r="B36" s="61" t="s">
        <v>157</v>
      </c>
      <c r="C36" s="62">
        <v>0</v>
      </c>
      <c r="D36" s="63">
        <f t="shared" si="3"/>
        <v>0</v>
      </c>
      <c r="E36" s="62">
        <v>0</v>
      </c>
      <c r="F36" s="64">
        <f t="shared" si="4"/>
        <v>0.19</v>
      </c>
      <c r="G36" s="65" t="e">
        <f t="shared" si="0"/>
        <v>#DIV/0!</v>
      </c>
      <c r="H36" s="66">
        <f t="shared" si="1"/>
        <v>0</v>
      </c>
      <c r="I36" s="67">
        <f t="shared" si="2"/>
        <v>0</v>
      </c>
      <c r="J36" s="68">
        <v>0.99</v>
      </c>
      <c r="K36" s="69"/>
    </row>
    <row r="37" spans="2:11" ht="19.5" customHeight="1" x14ac:dyDescent="0.25">
      <c r="B37" s="61" t="s">
        <v>158</v>
      </c>
      <c r="C37" s="62">
        <v>0</v>
      </c>
      <c r="D37" s="63">
        <f t="shared" si="3"/>
        <v>0</v>
      </c>
      <c r="E37" s="62">
        <v>0</v>
      </c>
      <c r="F37" s="64">
        <f t="shared" si="4"/>
        <v>0.19</v>
      </c>
      <c r="G37" s="65" t="e">
        <f t="shared" si="0"/>
        <v>#DIV/0!</v>
      </c>
      <c r="H37" s="66">
        <f t="shared" si="1"/>
        <v>0</v>
      </c>
      <c r="I37" s="67">
        <f t="shared" si="2"/>
        <v>0</v>
      </c>
      <c r="J37" s="68">
        <v>0.99</v>
      </c>
      <c r="K37" s="69"/>
    </row>
    <row r="38" spans="2:11" ht="19.5" customHeight="1" x14ac:dyDescent="0.25">
      <c r="B38" s="61" t="s">
        <v>159</v>
      </c>
      <c r="C38" s="62">
        <v>0</v>
      </c>
      <c r="D38" s="63">
        <f t="shared" si="3"/>
        <v>0</v>
      </c>
      <c r="E38" s="62">
        <v>0.02</v>
      </c>
      <c r="F38" s="64">
        <f t="shared" si="4"/>
        <v>0.21</v>
      </c>
      <c r="G38" s="65">
        <f t="shared" si="0"/>
        <v>0</v>
      </c>
      <c r="H38" s="66">
        <f t="shared" si="1"/>
        <v>0</v>
      </c>
      <c r="I38" s="67">
        <f t="shared" si="2"/>
        <v>0</v>
      </c>
      <c r="J38" s="68">
        <v>0.99</v>
      </c>
      <c r="K38" s="69"/>
    </row>
    <row r="39" spans="2:11" ht="19.5" customHeight="1" x14ac:dyDescent="0.25">
      <c r="B39" s="61" t="s">
        <v>160</v>
      </c>
      <c r="C39" s="62">
        <v>0</v>
      </c>
      <c r="D39" s="63">
        <f t="shared" si="3"/>
        <v>0</v>
      </c>
      <c r="E39" s="62">
        <v>0</v>
      </c>
      <c r="F39" s="64">
        <f t="shared" si="4"/>
        <v>0.21</v>
      </c>
      <c r="G39" s="65" t="e">
        <f t="shared" si="0"/>
        <v>#DIV/0!</v>
      </c>
      <c r="H39" s="66">
        <f t="shared" si="1"/>
        <v>0</v>
      </c>
      <c r="I39" s="67">
        <f t="shared" si="2"/>
        <v>0</v>
      </c>
      <c r="J39" s="68">
        <v>0.99</v>
      </c>
      <c r="K39" s="69"/>
    </row>
    <row r="40" spans="2:11" ht="19.5" customHeight="1" x14ac:dyDescent="0.25">
      <c r="B40" s="61" t="s">
        <v>161</v>
      </c>
      <c r="C40" s="62">
        <v>0</v>
      </c>
      <c r="D40" s="63">
        <f t="shared" si="3"/>
        <v>0</v>
      </c>
      <c r="E40" s="62">
        <v>0</v>
      </c>
      <c r="F40" s="64">
        <f t="shared" si="4"/>
        <v>0.21</v>
      </c>
      <c r="G40" s="65" t="e">
        <f t="shared" si="0"/>
        <v>#DIV/0!</v>
      </c>
      <c r="H40" s="66">
        <f t="shared" si="1"/>
        <v>0</v>
      </c>
      <c r="I40" s="67">
        <f t="shared" si="2"/>
        <v>0</v>
      </c>
      <c r="J40" s="68">
        <v>0.99</v>
      </c>
      <c r="K40" s="69"/>
    </row>
    <row r="41" spans="2:11" ht="19.5" customHeight="1" x14ac:dyDescent="0.25">
      <c r="B41" s="61" t="s">
        <v>162</v>
      </c>
      <c r="C41" s="62">
        <v>0</v>
      </c>
      <c r="D41" s="63">
        <f t="shared" si="3"/>
        <v>0</v>
      </c>
      <c r="E41" s="62">
        <v>0.04</v>
      </c>
      <c r="F41" s="64">
        <f t="shared" si="4"/>
        <v>0.25</v>
      </c>
      <c r="G41" s="65">
        <f t="shared" si="0"/>
        <v>0</v>
      </c>
      <c r="H41" s="66">
        <f t="shared" si="1"/>
        <v>0</v>
      </c>
      <c r="I41" s="67">
        <f t="shared" si="2"/>
        <v>0</v>
      </c>
      <c r="J41" s="68">
        <v>0.99</v>
      </c>
      <c r="K41" s="69"/>
    </row>
    <row r="42" spans="2:11" ht="54.75" customHeight="1" x14ac:dyDescent="0.25">
      <c r="B42" s="70" t="s">
        <v>163</v>
      </c>
      <c r="C42" s="282" t="s">
        <v>53</v>
      </c>
      <c r="D42" s="282"/>
      <c r="E42" s="282"/>
      <c r="F42" s="282"/>
      <c r="G42" s="282"/>
      <c r="H42" s="282"/>
      <c r="I42" s="282"/>
      <c r="J42" s="71"/>
      <c r="K42" s="71"/>
    </row>
    <row r="43" spans="2:11" ht="29.25" customHeight="1" x14ac:dyDescent="0.25">
      <c r="B43" s="277" t="s">
        <v>164</v>
      </c>
      <c r="C43" s="277"/>
      <c r="D43" s="277"/>
      <c r="E43" s="277"/>
      <c r="F43" s="277"/>
      <c r="G43" s="277"/>
      <c r="H43" s="277"/>
      <c r="I43" s="277"/>
      <c r="J43" s="33"/>
      <c r="K43" s="33"/>
    </row>
    <row r="44" spans="2:11" ht="32.25" customHeight="1" x14ac:dyDescent="0.25">
      <c r="B44" s="283"/>
      <c r="C44" s="283"/>
      <c r="D44" s="283"/>
      <c r="E44" s="283"/>
      <c r="F44" s="283"/>
      <c r="G44" s="283"/>
      <c r="H44" s="283"/>
      <c r="I44" s="283"/>
      <c r="J44" s="33"/>
      <c r="K44" s="33"/>
    </row>
    <row r="45" spans="2:11" ht="32.25" customHeight="1" x14ac:dyDescent="0.25">
      <c r="B45" s="283"/>
      <c r="C45" s="283"/>
      <c r="D45" s="283"/>
      <c r="E45" s="283"/>
      <c r="F45" s="283"/>
      <c r="G45" s="283"/>
      <c r="H45" s="283"/>
      <c r="I45" s="283"/>
      <c r="J45" s="71"/>
      <c r="K45" s="71"/>
    </row>
    <row r="46" spans="2:11" ht="32.25" customHeight="1" x14ac:dyDescent="0.25">
      <c r="B46" s="283"/>
      <c r="C46" s="283"/>
      <c r="D46" s="283"/>
      <c r="E46" s="283"/>
      <c r="F46" s="283"/>
      <c r="G46" s="283"/>
      <c r="H46" s="283"/>
      <c r="I46" s="283"/>
      <c r="J46" s="71"/>
      <c r="K46" s="71"/>
    </row>
    <row r="47" spans="2:11" ht="32.25" customHeight="1" x14ac:dyDescent="0.25">
      <c r="B47" s="283"/>
      <c r="C47" s="283"/>
      <c r="D47" s="283"/>
      <c r="E47" s="283"/>
      <c r="F47" s="283"/>
      <c r="G47" s="283"/>
      <c r="H47" s="283"/>
      <c r="I47" s="283"/>
      <c r="J47" s="71"/>
      <c r="K47" s="71"/>
    </row>
    <row r="48" spans="2:11" ht="32.25" customHeight="1" x14ac:dyDescent="0.25">
      <c r="B48" s="283"/>
      <c r="C48" s="283"/>
      <c r="D48" s="283"/>
      <c r="E48" s="283"/>
      <c r="F48" s="283"/>
      <c r="G48" s="283"/>
      <c r="H48" s="283"/>
      <c r="I48" s="283"/>
      <c r="J48" s="31"/>
      <c r="K48" s="31"/>
    </row>
    <row r="49" spans="2:11" ht="83.25" customHeight="1" x14ac:dyDescent="0.25">
      <c r="B49" s="38" t="s">
        <v>165</v>
      </c>
      <c r="C49" s="282" t="s">
        <v>53</v>
      </c>
      <c r="D49" s="282"/>
      <c r="E49" s="282"/>
      <c r="F49" s="282"/>
      <c r="G49" s="282"/>
      <c r="H49" s="282"/>
      <c r="I49" s="282"/>
      <c r="J49" s="72"/>
      <c r="K49" s="72"/>
    </row>
    <row r="50" spans="2:11" ht="34.5" customHeight="1" x14ac:dyDescent="0.25">
      <c r="B50" s="38" t="s">
        <v>166</v>
      </c>
      <c r="C50" s="284" t="s">
        <v>140</v>
      </c>
      <c r="D50" s="284"/>
      <c r="E50" s="284"/>
      <c r="F50" s="284"/>
      <c r="G50" s="284"/>
      <c r="H50" s="284"/>
      <c r="I50" s="284"/>
      <c r="J50" s="72"/>
      <c r="K50" s="72"/>
    </row>
    <row r="51" spans="2:11" ht="34.5" customHeight="1" x14ac:dyDescent="0.25">
      <c r="B51" s="73" t="s">
        <v>167</v>
      </c>
      <c r="C51" s="276" t="s">
        <v>54</v>
      </c>
      <c r="D51" s="276"/>
      <c r="E51" s="276"/>
      <c r="F51" s="276"/>
      <c r="G51" s="276"/>
      <c r="H51" s="276"/>
      <c r="I51" s="276"/>
      <c r="J51" s="72"/>
      <c r="K51" s="72"/>
    </row>
    <row r="52" spans="2:11" ht="29.25" customHeight="1" x14ac:dyDescent="0.25">
      <c r="B52" s="277" t="s">
        <v>168</v>
      </c>
      <c r="C52" s="277"/>
      <c r="D52" s="277"/>
      <c r="E52" s="277"/>
      <c r="F52" s="277"/>
      <c r="G52" s="277"/>
      <c r="H52" s="277"/>
      <c r="I52" s="277"/>
      <c r="J52" s="72"/>
      <c r="K52" s="72"/>
    </row>
    <row r="53" spans="2:11" ht="33" customHeight="1" x14ac:dyDescent="0.25">
      <c r="B53" s="278" t="s">
        <v>169</v>
      </c>
      <c r="C53" s="74" t="s">
        <v>170</v>
      </c>
      <c r="D53" s="279" t="s">
        <v>171</v>
      </c>
      <c r="E53" s="279"/>
      <c r="F53" s="279"/>
      <c r="G53" s="280" t="s">
        <v>172</v>
      </c>
      <c r="H53" s="280"/>
      <c r="I53" s="280"/>
      <c r="J53" s="75"/>
      <c r="K53" s="75"/>
    </row>
    <row r="54" spans="2:11" ht="31.5" customHeight="1" x14ac:dyDescent="0.25">
      <c r="B54" s="278"/>
      <c r="C54" s="76"/>
      <c r="D54" s="268"/>
      <c r="E54" s="268"/>
      <c r="F54" s="268"/>
      <c r="G54" s="281"/>
      <c r="H54" s="281"/>
      <c r="I54" s="281"/>
      <c r="J54" s="75"/>
      <c r="K54" s="75"/>
    </row>
    <row r="55" spans="2:11" ht="31.5" customHeight="1" x14ac:dyDescent="0.25">
      <c r="B55" s="73" t="s">
        <v>173</v>
      </c>
      <c r="C55" s="272" t="s">
        <v>174</v>
      </c>
      <c r="D55" s="272"/>
      <c r="E55" s="273" t="s">
        <v>175</v>
      </c>
      <c r="F55" s="273"/>
      <c r="G55" s="274" t="s">
        <v>176</v>
      </c>
      <c r="H55" s="274"/>
      <c r="I55" s="274"/>
      <c r="J55" s="77"/>
      <c r="K55" s="77"/>
    </row>
    <row r="56" spans="2:11" ht="31.5" customHeight="1" x14ac:dyDescent="0.25">
      <c r="B56" s="73" t="s">
        <v>177</v>
      </c>
      <c r="C56" s="268" t="str">
        <f>+'[3]HV 1'!C56:D56</f>
        <v>NICOLAS ADOLFO CORREAL HUERTAS</v>
      </c>
      <c r="D56" s="268"/>
      <c r="E56" s="275" t="s">
        <v>178</v>
      </c>
      <c r="F56" s="275"/>
      <c r="G56" s="274" t="str">
        <f>+'[4]HV 1'!G56:I56</f>
        <v>DIANA VIDAL</v>
      </c>
      <c r="H56" s="274"/>
      <c r="I56" s="274"/>
      <c r="J56" s="77"/>
      <c r="K56" s="77"/>
    </row>
    <row r="57" spans="2:11" ht="31.5" customHeight="1" x14ac:dyDescent="0.25">
      <c r="B57" s="73" t="s">
        <v>179</v>
      </c>
      <c r="C57" s="268"/>
      <c r="D57" s="268"/>
      <c r="E57" s="269" t="s">
        <v>180</v>
      </c>
      <c r="F57" s="269"/>
      <c r="G57" s="270"/>
      <c r="H57" s="270"/>
      <c r="I57" s="270"/>
      <c r="J57" s="78"/>
      <c r="K57" s="78"/>
    </row>
    <row r="58" spans="2:11" ht="31.5" customHeight="1" x14ac:dyDescent="0.25">
      <c r="B58" s="79" t="s">
        <v>181</v>
      </c>
      <c r="C58" s="271"/>
      <c r="D58" s="271"/>
      <c r="E58" s="269"/>
      <c r="F58" s="269"/>
      <c r="G58" s="270"/>
      <c r="H58" s="270"/>
      <c r="I58" s="270"/>
      <c r="J58" s="78"/>
      <c r="K58" s="78"/>
    </row>
    <row r="59" spans="2:11" hidden="1" x14ac:dyDescent="0.25">
      <c r="B59" s="28"/>
      <c r="C59" s="28"/>
      <c r="D59" s="80"/>
      <c r="E59" s="80"/>
      <c r="F59" s="80"/>
      <c r="G59" s="80"/>
      <c r="H59" s="80"/>
      <c r="I59" s="81"/>
      <c r="J59" s="82"/>
      <c r="K59" s="82"/>
    </row>
    <row r="60" spans="2:11" hidden="1" x14ac:dyDescent="0.25">
      <c r="B60" s="83"/>
      <c r="C60" s="84"/>
      <c r="D60" s="84"/>
      <c r="E60" s="85"/>
      <c r="F60" s="85"/>
      <c r="G60" s="86"/>
      <c r="H60" s="87"/>
      <c r="I60" s="84"/>
      <c r="J60" s="88"/>
      <c r="K60" s="88"/>
    </row>
    <row r="61" spans="2:11" hidden="1" x14ac:dyDescent="0.25">
      <c r="B61" s="83"/>
      <c r="C61" s="84"/>
      <c r="D61" s="84"/>
      <c r="E61" s="85"/>
      <c r="F61" s="85"/>
      <c r="G61" s="86"/>
      <c r="H61" s="87"/>
      <c r="I61" s="84"/>
      <c r="J61" s="88"/>
      <c r="K61" s="88"/>
    </row>
    <row r="62" spans="2:11" hidden="1" x14ac:dyDescent="0.25">
      <c r="B62" s="83"/>
      <c r="C62" s="84"/>
      <c r="D62" s="84"/>
      <c r="E62" s="85"/>
      <c r="F62" s="85"/>
      <c r="G62" s="86"/>
      <c r="H62" s="87"/>
      <c r="I62" s="84"/>
      <c r="J62" s="88"/>
      <c r="K62" s="88"/>
    </row>
    <row r="63" spans="2:11" hidden="1" x14ac:dyDescent="0.25">
      <c r="B63" s="83"/>
      <c r="C63" s="84"/>
      <c r="D63" s="84"/>
      <c r="E63" s="85"/>
      <c r="F63" s="85"/>
      <c r="G63" s="86"/>
      <c r="H63" s="87"/>
      <c r="I63" s="84"/>
      <c r="J63" s="88"/>
      <c r="K63" s="88"/>
    </row>
    <row r="64" spans="2:11" hidden="1" x14ac:dyDescent="0.25">
      <c r="B64" s="83"/>
      <c r="C64" s="84"/>
      <c r="D64" s="84"/>
      <c r="E64" s="85"/>
      <c r="F64" s="85"/>
      <c r="G64" s="86"/>
      <c r="H64" s="87"/>
      <c r="I64" s="84"/>
      <c r="J64" s="88"/>
      <c r="K64" s="88"/>
    </row>
    <row r="65" spans="2:11" hidden="1" x14ac:dyDescent="0.25">
      <c r="B65" s="83"/>
      <c r="C65" s="84"/>
      <c r="D65" s="84"/>
      <c r="E65" s="85"/>
      <c r="F65" s="85"/>
      <c r="G65" s="86"/>
      <c r="H65" s="87"/>
      <c r="I65" s="84"/>
      <c r="J65" s="88"/>
      <c r="K65" s="88"/>
    </row>
    <row r="66" spans="2:11" hidden="1" x14ac:dyDescent="0.25">
      <c r="B66" s="83"/>
      <c r="C66" s="84"/>
      <c r="D66" s="84"/>
      <c r="E66" s="85"/>
      <c r="F66" s="85"/>
      <c r="G66" s="86"/>
      <c r="H66" s="87"/>
      <c r="I66" s="84"/>
      <c r="J66" s="88"/>
      <c r="K66" s="88"/>
    </row>
    <row r="67" spans="2:11" hidden="1" x14ac:dyDescent="0.25">
      <c r="B67" s="83"/>
      <c r="C67" s="84"/>
      <c r="D67" s="84"/>
      <c r="E67" s="85"/>
      <c r="F67" s="85"/>
      <c r="G67" s="86"/>
      <c r="H67" s="87"/>
      <c r="I67" s="84"/>
      <c r="J67" s="88"/>
      <c r="K67" s="88"/>
    </row>
    <row r="68" spans="2:11" x14ac:dyDescent="0.25">
      <c r="B68" s="89"/>
      <c r="C68" s="28"/>
      <c r="D68" s="28"/>
      <c r="E68" s="28"/>
      <c r="F68" s="28"/>
      <c r="G68" s="90"/>
      <c r="H68" s="28"/>
      <c r="I68" s="28"/>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formula1>$M$15:$M$18</formula1>
      <formula2>0</formula2>
    </dataValidation>
    <dataValidation type="list" allowBlank="1" showInputMessage="1" showErrorMessage="1" sqref="C12:F12">
      <formula1>$M$9:$M$12</formula1>
      <formula2>0</formula2>
    </dataValidation>
    <dataValidation type="list" allowBlank="1" showInputMessage="1" showErrorMessage="1" sqref="K15">
      <formula1>O20:O22</formula1>
      <formula2>0</formula2>
    </dataValidation>
    <dataValidation type="list" allowBlank="1" showInputMessage="1" showErrorMessage="1" sqref="H15:J15">
      <formula1>M20:M22</formula1>
      <formula2>0</formula2>
    </dataValidation>
    <dataValidation type="list" allowBlank="1" showInputMessage="1" showErrorMessage="1" sqref="J13:K13">
      <formula1>$M$24:$M$31</formula1>
      <formula2>0</formula2>
    </dataValidation>
    <dataValidation type="list" allowBlank="1" showInputMessage="1" showErrorMessage="1" sqref="C13:I13">
      <formula1>$N$17:$N$24</formula1>
      <formula2>0</formula2>
    </dataValidation>
    <dataValidation type="list" allowBlank="1" showInputMessage="1" showErrorMessage="1" sqref="H16:I16">
      <formula1>$N$8:$N$11</formula1>
      <formula2>0</formula2>
    </dataValidation>
    <dataValidation type="list" allowBlank="1" showInputMessage="1" showErrorMessage="1" sqref="C10 I10">
      <formula1>$N$14:$N$15</formula1>
      <formula2>0</formula2>
    </dataValidation>
  </dataValidations>
  <pageMargins left="0.7" right="0.7" top="0.75" bottom="0.75" header="0.51180555555555496" footer="0.51180555555555496"/>
  <pageSetup firstPageNumber="0"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6C0A"/>
  </sheetPr>
  <dimension ref="B1:M18"/>
  <sheetViews>
    <sheetView topLeftCell="A7" zoomScale="65" zoomScaleNormal="65" workbookViewId="0">
      <selection activeCell="A7" sqref="A7"/>
    </sheetView>
  </sheetViews>
  <sheetFormatPr baseColWidth="10" defaultColWidth="10.7109375" defaultRowHeight="15" x14ac:dyDescent="0.25"/>
  <cols>
    <col min="1" max="1" width="1.28515625" customWidth="1"/>
    <col min="2" max="2" width="20.140625" style="91" customWidth="1"/>
    <col min="3" max="3" width="34.42578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customWidth="1"/>
    <col min="108" max="108" width="11.42578125" customWidth="1"/>
    <col min="198" max="198" width="1.42578125" customWidth="1"/>
  </cols>
  <sheetData>
    <row r="1" spans="2:13" ht="18" customHeight="1" x14ac:dyDescent="0.25">
      <c r="B1" s="322"/>
      <c r="C1" s="323" t="s">
        <v>0</v>
      </c>
      <c r="D1" s="323"/>
      <c r="E1" s="323"/>
      <c r="F1" s="323"/>
      <c r="G1" s="323"/>
      <c r="H1" s="323"/>
      <c r="I1" s="323"/>
      <c r="J1" s="323"/>
    </row>
    <row r="2" spans="2:13" ht="18" customHeight="1" x14ac:dyDescent="0.25">
      <c r="B2" s="322"/>
      <c r="C2" s="323" t="s">
        <v>1</v>
      </c>
      <c r="D2" s="323"/>
      <c r="E2" s="323"/>
      <c r="F2" s="323"/>
      <c r="G2" s="323"/>
      <c r="H2" s="323"/>
      <c r="I2" s="323"/>
      <c r="J2" s="323"/>
    </row>
    <row r="3" spans="2:13" ht="18" customHeight="1" x14ac:dyDescent="0.25">
      <c r="B3" s="322"/>
      <c r="C3" s="323" t="s">
        <v>182</v>
      </c>
      <c r="D3" s="323"/>
      <c r="E3" s="323"/>
      <c r="F3" s="323"/>
      <c r="G3" s="323"/>
      <c r="H3" s="323"/>
      <c r="I3" s="323"/>
      <c r="J3" s="323"/>
    </row>
    <row r="4" spans="2:13" ht="18" customHeight="1" x14ac:dyDescent="0.25">
      <c r="B4" s="322"/>
      <c r="C4" s="323" t="s">
        <v>183</v>
      </c>
      <c r="D4" s="323"/>
      <c r="E4" s="323"/>
      <c r="F4" s="323"/>
      <c r="G4" s="324" t="s">
        <v>184</v>
      </c>
      <c r="H4" s="324"/>
      <c r="I4" s="323"/>
      <c r="J4" s="323"/>
    </row>
    <row r="5" spans="2:13" ht="18" customHeight="1" x14ac:dyDescent="0.25">
      <c r="B5" s="92"/>
      <c r="C5" s="29"/>
      <c r="D5" s="29"/>
      <c r="E5" s="29"/>
      <c r="F5" s="29"/>
      <c r="G5" s="29"/>
      <c r="H5" s="29"/>
      <c r="I5" s="29"/>
      <c r="J5" s="93"/>
    </row>
    <row r="6" spans="2:13" ht="51.75" customHeight="1" x14ac:dyDescent="0.25">
      <c r="B6" s="94" t="s">
        <v>185</v>
      </c>
      <c r="C6" s="321" t="str">
        <f>+'[5]Sección 1. Metas - Magnitud'!C7</f>
        <v>1032 - Gestión y control de tránsito y transporte</v>
      </c>
      <c r="D6" s="321"/>
      <c r="E6" s="321"/>
      <c r="F6" s="95"/>
      <c r="G6" s="29"/>
      <c r="H6" s="29"/>
      <c r="I6" s="29"/>
      <c r="J6" s="93"/>
    </row>
    <row r="7" spans="2:13" ht="32.25" customHeight="1" x14ac:dyDescent="0.25">
      <c r="B7" s="96" t="s">
        <v>186</v>
      </c>
      <c r="C7" s="321" t="str">
        <f>+'[5]Sección 1. Metas - Magnitud'!C8:F8</f>
        <v>Dirección de Control y Vigilancia</v>
      </c>
      <c r="D7" s="321"/>
      <c r="E7" s="321"/>
      <c r="F7" s="95"/>
      <c r="G7" s="29"/>
      <c r="H7" s="29"/>
      <c r="I7" s="29"/>
      <c r="J7" s="93"/>
    </row>
    <row r="8" spans="2:13" ht="32.25" customHeight="1" x14ac:dyDescent="0.25">
      <c r="B8" s="96" t="s">
        <v>187</v>
      </c>
      <c r="C8" s="321" t="str">
        <f>+'[5]Sección 1. Metas - Magnitud'!C9:F9</f>
        <v>Subsecretaría de Servicios de la Movilidad</v>
      </c>
      <c r="D8" s="321"/>
      <c r="E8" s="321"/>
      <c r="F8" s="97"/>
      <c r="G8" s="29"/>
      <c r="H8" s="29"/>
      <c r="I8" s="29"/>
      <c r="J8" s="93"/>
    </row>
    <row r="9" spans="2:13" ht="33.75" customHeight="1" x14ac:dyDescent="0.25">
      <c r="B9" s="96" t="s">
        <v>188</v>
      </c>
      <c r="C9" s="321" t="s">
        <v>189</v>
      </c>
      <c r="D9" s="321"/>
      <c r="E9" s="321"/>
      <c r="F9" s="95"/>
      <c r="G9" s="29"/>
      <c r="H9" s="29"/>
      <c r="I9" s="29"/>
      <c r="J9" s="93"/>
    </row>
    <row r="10" spans="2:13" ht="32.25" customHeight="1" x14ac:dyDescent="0.25">
      <c r="B10" s="96" t="s">
        <v>190</v>
      </c>
      <c r="C10" s="321" t="s">
        <v>95</v>
      </c>
      <c r="D10" s="321"/>
      <c r="E10" s="321"/>
    </row>
    <row r="12" spans="2:13" x14ac:dyDescent="0.25">
      <c r="B12" s="317" t="s">
        <v>191</v>
      </c>
      <c r="C12" s="317"/>
      <c r="D12" s="317"/>
      <c r="E12" s="317"/>
      <c r="F12" s="317"/>
      <c r="G12" s="317"/>
      <c r="H12" s="317"/>
      <c r="I12" s="318" t="s">
        <v>192</v>
      </c>
      <c r="J12" s="318"/>
      <c r="K12" s="318"/>
    </row>
    <row r="13" spans="2:13" s="98" customFormat="1" ht="30" customHeight="1" x14ac:dyDescent="0.25">
      <c r="B13" s="315" t="s">
        <v>193</v>
      </c>
      <c r="C13" s="315" t="s">
        <v>194</v>
      </c>
      <c r="D13" s="315" t="s">
        <v>195</v>
      </c>
      <c r="E13" s="315" t="s">
        <v>196</v>
      </c>
      <c r="F13" s="315" t="s">
        <v>197</v>
      </c>
      <c r="G13" s="315" t="s">
        <v>198</v>
      </c>
      <c r="H13" s="315" t="s">
        <v>199</v>
      </c>
      <c r="I13" s="319" t="s">
        <v>200</v>
      </c>
      <c r="J13" s="320" t="s">
        <v>201</v>
      </c>
      <c r="K13" s="319" t="s">
        <v>202</v>
      </c>
    </row>
    <row r="14" spans="2:13" s="98" customFormat="1" x14ac:dyDescent="0.25">
      <c r="B14" s="315"/>
      <c r="C14" s="315"/>
      <c r="D14" s="315"/>
      <c r="E14" s="315"/>
      <c r="F14" s="315"/>
      <c r="G14" s="315"/>
      <c r="H14" s="315"/>
      <c r="I14" s="319"/>
      <c r="J14" s="320"/>
      <c r="K14" s="319"/>
    </row>
    <row r="15" spans="2:13" s="98" customFormat="1" ht="105" x14ac:dyDescent="0.25">
      <c r="B15" s="100">
        <v>1</v>
      </c>
      <c r="C15" s="101" t="s">
        <v>203</v>
      </c>
      <c r="D15" s="102">
        <v>0.19</v>
      </c>
      <c r="E15" s="103"/>
      <c r="F15" s="104" t="s">
        <v>204</v>
      </c>
      <c r="G15" s="105">
        <v>0.19</v>
      </c>
      <c r="H15" s="106">
        <v>43160</v>
      </c>
      <c r="I15" s="107">
        <v>0.19</v>
      </c>
      <c r="J15" s="108">
        <v>43132</v>
      </c>
      <c r="K15" s="109"/>
      <c r="M15" s="110"/>
    </row>
    <row r="16" spans="2:13" ht="60" x14ac:dyDescent="0.25">
      <c r="B16" s="111">
        <v>2</v>
      </c>
      <c r="C16" s="112" t="s">
        <v>205</v>
      </c>
      <c r="D16" s="102">
        <v>0.02</v>
      </c>
      <c r="E16" s="103"/>
      <c r="F16" s="104" t="s">
        <v>206</v>
      </c>
      <c r="G16" s="105">
        <v>0.02</v>
      </c>
      <c r="H16" s="106">
        <v>43344</v>
      </c>
      <c r="I16" s="107"/>
      <c r="J16" s="108"/>
      <c r="K16" s="109"/>
      <c r="M16" s="113"/>
    </row>
    <row r="17" spans="2:11" ht="75" x14ac:dyDescent="0.25">
      <c r="B17" s="114">
        <v>3</v>
      </c>
      <c r="C17" s="115" t="s">
        <v>207</v>
      </c>
      <c r="D17" s="102">
        <v>0.04</v>
      </c>
      <c r="E17" s="103"/>
      <c r="F17" s="104" t="s">
        <v>208</v>
      </c>
      <c r="G17" s="105">
        <v>0.04</v>
      </c>
      <c r="H17" s="106">
        <v>43435</v>
      </c>
      <c r="I17" s="107"/>
      <c r="J17" s="108"/>
      <c r="K17" s="109"/>
    </row>
    <row r="18" spans="2:11" ht="15" customHeight="1" x14ac:dyDescent="0.25">
      <c r="B18" s="315" t="s">
        <v>209</v>
      </c>
      <c r="C18" s="315"/>
      <c r="D18" s="116">
        <f>SUM(D15:D17)</f>
        <v>0.25</v>
      </c>
      <c r="E18" s="316" t="s">
        <v>209</v>
      </c>
      <c r="F18" s="316"/>
      <c r="G18" s="116">
        <f>SUM(G15:G17)</f>
        <v>0.25</v>
      </c>
      <c r="H18" s="117"/>
      <c r="I18" s="118">
        <f>SUM(I15:I17)</f>
        <v>0.19</v>
      </c>
      <c r="J18" s="119"/>
      <c r="K18" s="119"/>
    </row>
  </sheetData>
  <mergeCells count="26">
    <mergeCell ref="B1:B4"/>
    <mergeCell ref="C1:H1"/>
    <mergeCell ref="I1:J4"/>
    <mergeCell ref="C2:H2"/>
    <mergeCell ref="C3:H3"/>
    <mergeCell ref="C4:F4"/>
    <mergeCell ref="G4:H4"/>
    <mergeCell ref="C6:E6"/>
    <mergeCell ref="C7:E7"/>
    <mergeCell ref="C8:E8"/>
    <mergeCell ref="C9:E9"/>
    <mergeCell ref="C10:E10"/>
    <mergeCell ref="B18:C18"/>
    <mergeCell ref="E18:F18"/>
    <mergeCell ref="B12:H12"/>
    <mergeCell ref="I12:K12"/>
    <mergeCell ref="B13:B14"/>
    <mergeCell ref="C13:C14"/>
    <mergeCell ref="D13:D14"/>
    <mergeCell ref="E13:E14"/>
    <mergeCell ref="F13:F14"/>
    <mergeCell ref="G13:G14"/>
    <mergeCell ref="H13:H14"/>
    <mergeCell ref="I13:I14"/>
    <mergeCell ref="J13:J14"/>
    <mergeCell ref="K13:K14"/>
  </mergeCells>
  <pageMargins left="0.7" right="0.7" top="0.75" bottom="0.75" header="0.51180555555555496" footer="0.51180555555555496"/>
  <pageSetup firstPageNumber="0" orientation="portrait" horizontalDpi="300" verticalDpi="300"/>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I60"/>
  <sheetViews>
    <sheetView tabSelected="1" zoomScale="80" zoomScaleNormal="80" workbookViewId="0">
      <selection activeCell="C45" sqref="C45:I45"/>
    </sheetView>
  </sheetViews>
  <sheetFormatPr baseColWidth="10" defaultColWidth="0" defaultRowHeight="15" zeroHeight="1" x14ac:dyDescent="0.25"/>
  <cols>
    <col min="1" max="1" width="1" style="157" customWidth="1"/>
    <col min="2" max="2" width="25.42578125" style="211" customWidth="1"/>
    <col min="3" max="3" width="14.42578125" style="157" customWidth="1"/>
    <col min="4" max="4" width="20.140625" style="157" customWidth="1"/>
    <col min="5" max="5" width="16.42578125" style="157" customWidth="1"/>
    <col min="6" max="6" width="25" style="157" customWidth="1"/>
    <col min="7" max="7" width="22" style="212" customWidth="1"/>
    <col min="8" max="8" width="20.42578125" style="157" customWidth="1"/>
    <col min="9" max="11" width="22.42578125" style="157" customWidth="1"/>
    <col min="12" max="23" width="9.140625" style="159" hidden="1" customWidth="1"/>
    <col min="24" max="1023" width="9.140625" style="157" hidden="1" customWidth="1"/>
    <col min="1024" max="1024" width="9.140625" style="160" hidden="1" customWidth="1"/>
    <col min="1025" max="16384" width="9.140625" style="160" hidden="1"/>
  </cols>
  <sheetData>
    <row r="1" spans="2:13" ht="37.5" customHeight="1" x14ac:dyDescent="0.25">
      <c r="B1" s="378"/>
      <c r="C1" s="380" t="s">
        <v>1</v>
      </c>
      <c r="D1" s="380"/>
      <c r="E1" s="380"/>
      <c r="F1" s="380"/>
      <c r="G1" s="380"/>
      <c r="H1" s="380"/>
      <c r="I1" s="381"/>
      <c r="J1" s="158"/>
      <c r="K1" s="158"/>
    </row>
    <row r="2" spans="2:13" ht="37.5" customHeight="1" x14ac:dyDescent="0.25">
      <c r="B2" s="379"/>
      <c r="C2" s="383" t="s">
        <v>210</v>
      </c>
      <c r="D2" s="383"/>
      <c r="E2" s="383"/>
      <c r="F2" s="383"/>
      <c r="G2" s="383"/>
      <c r="H2" s="383"/>
      <c r="I2" s="382"/>
      <c r="J2" s="158"/>
      <c r="K2" s="158"/>
    </row>
    <row r="3" spans="2:13" ht="37.5" customHeight="1" x14ac:dyDescent="0.25">
      <c r="B3" s="379"/>
      <c r="C3" s="383" t="s">
        <v>211</v>
      </c>
      <c r="D3" s="383"/>
      <c r="E3" s="383"/>
      <c r="F3" s="383" t="s">
        <v>212</v>
      </c>
      <c r="G3" s="383"/>
      <c r="H3" s="383"/>
      <c r="I3" s="382"/>
      <c r="J3" s="158"/>
      <c r="K3" s="158"/>
    </row>
    <row r="4" spans="2:13" ht="23.25" customHeight="1" x14ac:dyDescent="0.25">
      <c r="B4" s="372"/>
      <c r="C4" s="373"/>
      <c r="D4" s="373"/>
      <c r="E4" s="373"/>
      <c r="F4" s="373"/>
      <c r="G4" s="373"/>
      <c r="H4" s="373"/>
      <c r="I4" s="374"/>
      <c r="J4" s="161"/>
      <c r="K4" s="161"/>
    </row>
    <row r="5" spans="2:13" ht="24" customHeight="1" x14ac:dyDescent="0.25">
      <c r="B5" s="375" t="s">
        <v>213</v>
      </c>
      <c r="C5" s="376"/>
      <c r="D5" s="376"/>
      <c r="E5" s="376"/>
      <c r="F5" s="376"/>
      <c r="G5" s="376"/>
      <c r="H5" s="376"/>
      <c r="I5" s="377"/>
      <c r="J5" s="162"/>
      <c r="K5" s="162"/>
      <c r="M5" s="163" t="s">
        <v>71</v>
      </c>
    </row>
    <row r="6" spans="2:13" ht="30.75" customHeight="1" x14ac:dyDescent="0.25">
      <c r="B6" s="164" t="s">
        <v>214</v>
      </c>
      <c r="C6" s="165">
        <v>1</v>
      </c>
      <c r="D6" s="338" t="s">
        <v>215</v>
      </c>
      <c r="E6" s="338"/>
      <c r="F6" s="332" t="s">
        <v>216</v>
      </c>
      <c r="G6" s="332"/>
      <c r="H6" s="332"/>
      <c r="I6" s="333"/>
      <c r="J6" s="166"/>
      <c r="K6" s="166"/>
      <c r="M6" s="163" t="s">
        <v>76</v>
      </c>
    </row>
    <row r="7" spans="2:13" ht="30.75" customHeight="1" x14ac:dyDescent="0.25">
      <c r="B7" s="164" t="s">
        <v>217</v>
      </c>
      <c r="C7" s="165" t="s">
        <v>78</v>
      </c>
      <c r="D7" s="338" t="s">
        <v>218</v>
      </c>
      <c r="E7" s="338"/>
      <c r="F7" s="332" t="s">
        <v>219</v>
      </c>
      <c r="G7" s="332"/>
      <c r="H7" s="167" t="s">
        <v>220</v>
      </c>
      <c r="I7" s="168" t="s">
        <v>78</v>
      </c>
      <c r="J7" s="169"/>
      <c r="K7" s="169"/>
      <c r="M7" s="163" t="s">
        <v>83</v>
      </c>
    </row>
    <row r="8" spans="2:13" ht="30.75" customHeight="1" x14ac:dyDescent="0.25">
      <c r="B8" s="164" t="s">
        <v>221</v>
      </c>
      <c r="C8" s="332" t="s">
        <v>222</v>
      </c>
      <c r="D8" s="332"/>
      <c r="E8" s="332"/>
      <c r="F8" s="332"/>
      <c r="G8" s="167" t="s">
        <v>223</v>
      </c>
      <c r="H8" s="367">
        <v>7555</v>
      </c>
      <c r="I8" s="368"/>
      <c r="J8" s="170"/>
      <c r="K8" s="170"/>
      <c r="M8" s="163" t="s">
        <v>42</v>
      </c>
    </row>
    <row r="9" spans="2:13" ht="30.75" customHeight="1" x14ac:dyDescent="0.25">
      <c r="B9" s="164" t="s">
        <v>62</v>
      </c>
      <c r="C9" s="369" t="s">
        <v>82</v>
      </c>
      <c r="D9" s="369"/>
      <c r="E9" s="369"/>
      <c r="F9" s="369"/>
      <c r="G9" s="167" t="s">
        <v>224</v>
      </c>
      <c r="H9" s="370" t="s">
        <v>90</v>
      </c>
      <c r="I9" s="371"/>
      <c r="J9" s="171"/>
      <c r="K9" s="171"/>
    </row>
    <row r="10" spans="2:13" ht="30.75" customHeight="1" x14ac:dyDescent="0.25">
      <c r="B10" s="164" t="s">
        <v>225</v>
      </c>
      <c r="C10" s="340" t="s">
        <v>226</v>
      </c>
      <c r="D10" s="340"/>
      <c r="E10" s="340"/>
      <c r="F10" s="340"/>
      <c r="G10" s="340"/>
      <c r="H10" s="340"/>
      <c r="I10" s="341"/>
      <c r="J10" s="172"/>
      <c r="K10" s="172"/>
    </row>
    <row r="11" spans="2:13" ht="30.75" customHeight="1" x14ac:dyDescent="0.25">
      <c r="B11" s="164" t="s">
        <v>227</v>
      </c>
      <c r="C11" s="354" t="s">
        <v>228</v>
      </c>
      <c r="D11" s="354"/>
      <c r="E11" s="354"/>
      <c r="F11" s="354"/>
      <c r="G11" s="354"/>
      <c r="H11" s="354"/>
      <c r="I11" s="361"/>
      <c r="J11" s="169"/>
      <c r="K11" s="169"/>
      <c r="M11" s="163" t="s">
        <v>96</v>
      </c>
    </row>
    <row r="12" spans="2:13" ht="30.75" customHeight="1" x14ac:dyDescent="0.25">
      <c r="B12" s="164" t="s">
        <v>229</v>
      </c>
      <c r="C12" s="359" t="s">
        <v>230</v>
      </c>
      <c r="D12" s="359"/>
      <c r="E12" s="359"/>
      <c r="F12" s="359"/>
      <c r="G12" s="167" t="s">
        <v>231</v>
      </c>
      <c r="H12" s="365" t="s">
        <v>100</v>
      </c>
      <c r="I12" s="355"/>
      <c r="J12" s="169"/>
      <c r="K12" s="169"/>
      <c r="M12" s="163" t="s">
        <v>78</v>
      </c>
    </row>
    <row r="13" spans="2:13" ht="30.75" customHeight="1" x14ac:dyDescent="0.25">
      <c r="B13" s="164" t="s">
        <v>232</v>
      </c>
      <c r="C13" s="366" t="s">
        <v>233</v>
      </c>
      <c r="D13" s="366"/>
      <c r="E13" s="366"/>
      <c r="F13" s="366"/>
      <c r="G13" s="167" t="s">
        <v>234</v>
      </c>
      <c r="H13" s="354" t="s">
        <v>42</v>
      </c>
      <c r="I13" s="361"/>
      <c r="J13" s="169"/>
      <c r="K13" s="169"/>
    </row>
    <row r="14" spans="2:13" ht="35.25" customHeight="1" x14ac:dyDescent="0.25">
      <c r="B14" s="164" t="s">
        <v>235</v>
      </c>
      <c r="C14" s="357" t="s">
        <v>236</v>
      </c>
      <c r="D14" s="357"/>
      <c r="E14" s="357"/>
      <c r="F14" s="357"/>
      <c r="G14" s="357"/>
      <c r="H14" s="357"/>
      <c r="I14" s="358"/>
      <c r="J14" s="172"/>
      <c r="K14" s="172"/>
      <c r="M14" s="163"/>
    </row>
    <row r="15" spans="2:13" ht="30.75" customHeight="1" x14ac:dyDescent="0.25">
      <c r="B15" s="164" t="s">
        <v>237</v>
      </c>
      <c r="C15" s="359" t="s">
        <v>238</v>
      </c>
      <c r="D15" s="359"/>
      <c r="E15" s="359"/>
      <c r="F15" s="359"/>
      <c r="G15" s="359"/>
      <c r="H15" s="359"/>
      <c r="I15" s="360"/>
      <c r="J15" s="173"/>
      <c r="K15" s="173"/>
      <c r="M15" s="163"/>
    </row>
    <row r="16" spans="2:13" ht="30.75" customHeight="1" x14ac:dyDescent="0.25">
      <c r="B16" s="164" t="s">
        <v>239</v>
      </c>
      <c r="C16" s="340" t="s">
        <v>240</v>
      </c>
      <c r="D16" s="340"/>
      <c r="E16" s="340"/>
      <c r="F16" s="340"/>
      <c r="G16" s="340"/>
      <c r="H16" s="340"/>
      <c r="I16" s="341"/>
      <c r="J16" s="174"/>
      <c r="K16" s="174"/>
      <c r="M16" s="163"/>
    </row>
    <row r="17" spans="2:13" ht="30.75" customHeight="1" x14ac:dyDescent="0.25">
      <c r="B17" s="164" t="s">
        <v>241</v>
      </c>
      <c r="C17" s="354" t="s">
        <v>242</v>
      </c>
      <c r="D17" s="354"/>
      <c r="E17" s="354"/>
      <c r="F17" s="354"/>
      <c r="G17" s="354"/>
      <c r="H17" s="354"/>
      <c r="I17" s="361"/>
      <c r="J17" s="175"/>
      <c r="K17" s="175"/>
      <c r="M17" s="163"/>
    </row>
    <row r="18" spans="2:13" ht="18" customHeight="1" x14ac:dyDescent="0.25">
      <c r="B18" s="337" t="s">
        <v>243</v>
      </c>
      <c r="C18" s="362" t="s">
        <v>244</v>
      </c>
      <c r="D18" s="362"/>
      <c r="E18" s="362"/>
      <c r="F18" s="363" t="s">
        <v>245</v>
      </c>
      <c r="G18" s="363"/>
      <c r="H18" s="363"/>
      <c r="I18" s="364"/>
      <c r="J18" s="176"/>
      <c r="K18" s="176"/>
      <c r="M18" s="163"/>
    </row>
    <row r="19" spans="2:13" ht="39.75" customHeight="1" x14ac:dyDescent="0.25">
      <c r="B19" s="337"/>
      <c r="C19" s="332" t="s">
        <v>246</v>
      </c>
      <c r="D19" s="332"/>
      <c r="E19" s="332"/>
      <c r="F19" s="332" t="s">
        <v>247</v>
      </c>
      <c r="G19" s="332"/>
      <c r="H19" s="332"/>
      <c r="I19" s="333"/>
      <c r="J19" s="174"/>
      <c r="K19" s="174"/>
      <c r="M19" s="163"/>
    </row>
    <row r="20" spans="2:13" ht="39.75" customHeight="1" x14ac:dyDescent="0.25">
      <c r="B20" s="164" t="s">
        <v>248</v>
      </c>
      <c r="C20" s="354" t="s">
        <v>249</v>
      </c>
      <c r="D20" s="354"/>
      <c r="E20" s="354"/>
      <c r="F20" s="355" t="s">
        <v>250</v>
      </c>
      <c r="G20" s="355"/>
      <c r="H20" s="355"/>
      <c r="I20" s="355"/>
      <c r="J20" s="169"/>
      <c r="K20" s="169"/>
      <c r="M20" s="163"/>
    </row>
    <row r="21" spans="2:13" ht="60" customHeight="1" x14ac:dyDescent="0.25">
      <c r="B21" s="164" t="s">
        <v>251</v>
      </c>
      <c r="C21" s="332" t="s">
        <v>252</v>
      </c>
      <c r="D21" s="332"/>
      <c r="E21" s="332"/>
      <c r="F21" s="356" t="s">
        <v>353</v>
      </c>
      <c r="G21" s="356"/>
      <c r="H21" s="356"/>
      <c r="I21" s="356"/>
      <c r="J21" s="173"/>
      <c r="K21" s="173"/>
      <c r="M21" s="163"/>
    </row>
    <row r="22" spans="2:13" ht="23.25" customHeight="1" x14ac:dyDescent="0.25">
      <c r="B22" s="164" t="s">
        <v>253</v>
      </c>
      <c r="C22" s="350">
        <v>44927</v>
      </c>
      <c r="D22" s="350"/>
      <c r="E22" s="350"/>
      <c r="F22" s="167" t="s">
        <v>254</v>
      </c>
      <c r="G22" s="177">
        <v>4</v>
      </c>
      <c r="H22" s="167" t="s">
        <v>255</v>
      </c>
      <c r="I22" s="178">
        <v>10</v>
      </c>
      <c r="J22" s="179"/>
      <c r="K22" s="179"/>
    </row>
    <row r="23" spans="2:13" ht="27" customHeight="1" x14ac:dyDescent="0.25">
      <c r="B23" s="164" t="s">
        <v>256</v>
      </c>
      <c r="C23" s="350">
        <v>45291</v>
      </c>
      <c r="D23" s="350"/>
      <c r="E23" s="350"/>
      <c r="F23" s="167" t="s">
        <v>257</v>
      </c>
      <c r="G23" s="351">
        <v>4</v>
      </c>
      <c r="H23" s="351"/>
      <c r="I23" s="351"/>
      <c r="J23" s="180"/>
      <c r="K23" s="180"/>
    </row>
    <row r="24" spans="2:13" ht="30.75" customHeight="1" x14ac:dyDescent="0.25">
      <c r="B24" s="181" t="s">
        <v>258</v>
      </c>
      <c r="C24" s="352" t="s">
        <v>112</v>
      </c>
      <c r="D24" s="352"/>
      <c r="E24" s="352"/>
      <c r="F24" s="182" t="s">
        <v>259</v>
      </c>
      <c r="G24" s="340" t="s">
        <v>260</v>
      </c>
      <c r="H24" s="340"/>
      <c r="I24" s="341"/>
      <c r="J24" s="176"/>
      <c r="K24" s="176"/>
    </row>
    <row r="25" spans="2:13" ht="22.5" customHeight="1" x14ac:dyDescent="0.25">
      <c r="B25" s="353" t="s">
        <v>261</v>
      </c>
      <c r="C25" s="353"/>
      <c r="D25" s="353"/>
      <c r="E25" s="353"/>
      <c r="F25" s="353"/>
      <c r="G25" s="353"/>
      <c r="H25" s="353"/>
      <c r="I25" s="353"/>
      <c r="J25" s="162"/>
      <c r="K25" s="162"/>
    </row>
    <row r="26" spans="2:13" ht="43.5" customHeight="1" x14ac:dyDescent="0.25">
      <c r="B26" s="183" t="s">
        <v>142</v>
      </c>
      <c r="C26" s="184" t="s">
        <v>262</v>
      </c>
      <c r="D26" s="184" t="s">
        <v>263</v>
      </c>
      <c r="E26" s="185" t="s">
        <v>264</v>
      </c>
      <c r="F26" s="184" t="s">
        <v>265</v>
      </c>
      <c r="G26" s="184" t="s">
        <v>266</v>
      </c>
      <c r="H26" s="185" t="s">
        <v>267</v>
      </c>
      <c r="I26" s="186" t="s">
        <v>268</v>
      </c>
      <c r="J26" s="174"/>
      <c r="K26" s="174"/>
    </row>
    <row r="27" spans="2:13" ht="19.5" customHeight="1" x14ac:dyDescent="0.25">
      <c r="B27" s="187" t="s">
        <v>151</v>
      </c>
      <c r="C27" s="188">
        <v>0.45</v>
      </c>
      <c r="D27" s="189">
        <v>0.45</v>
      </c>
      <c r="E27" s="155">
        <f t="shared" ref="E27:E38" si="0">IF(OR(C27=0,C27=""),0,D27/C27)</f>
        <v>1</v>
      </c>
      <c r="F27" s="342">
        <f>SUM(C27:C38)</f>
        <v>4</v>
      </c>
      <c r="G27" s="343">
        <f>SUM(D27:D38)</f>
        <v>1</v>
      </c>
      <c r="H27" s="190">
        <f>+(D27*100%)/$G$23</f>
        <v>0.1125</v>
      </c>
      <c r="I27" s="344">
        <f>G27+I22</f>
        <v>11</v>
      </c>
      <c r="J27" s="191"/>
      <c r="K27" s="191"/>
    </row>
    <row r="28" spans="2:13" ht="19.5" customHeight="1" x14ac:dyDescent="0.25">
      <c r="B28" s="187" t="s">
        <v>152</v>
      </c>
      <c r="C28" s="188">
        <v>0.35</v>
      </c>
      <c r="D28" s="189">
        <v>0.35</v>
      </c>
      <c r="E28" s="155">
        <f t="shared" si="0"/>
        <v>1</v>
      </c>
      <c r="F28" s="342"/>
      <c r="G28" s="343"/>
      <c r="H28" s="190">
        <f>+IF(D28="","",((D28*100%)/$G$23)+H27)</f>
        <v>0.2</v>
      </c>
      <c r="I28" s="344"/>
      <c r="J28" s="191"/>
      <c r="K28" s="191"/>
    </row>
    <row r="29" spans="2:13" ht="19.5" customHeight="1" x14ac:dyDescent="0.25">
      <c r="B29" s="187" t="s">
        <v>153</v>
      </c>
      <c r="C29" s="188">
        <v>0.2</v>
      </c>
      <c r="D29" s="192">
        <v>0.2</v>
      </c>
      <c r="E29" s="155">
        <f t="shared" si="0"/>
        <v>1</v>
      </c>
      <c r="F29" s="342"/>
      <c r="G29" s="343"/>
      <c r="H29" s="190">
        <f t="shared" ref="H29:H37" si="1">+IF(D29="","",((D29*100%)/$G$23)+H28)</f>
        <v>0.25</v>
      </c>
      <c r="I29" s="344"/>
      <c r="J29" s="325"/>
      <c r="K29" s="191"/>
    </row>
    <row r="30" spans="2:13" ht="19.5" customHeight="1" x14ac:dyDescent="0.25">
      <c r="B30" s="187" t="s">
        <v>154</v>
      </c>
      <c r="C30" s="188">
        <v>0.45</v>
      </c>
      <c r="D30" s="192"/>
      <c r="E30" s="155">
        <f t="shared" si="0"/>
        <v>0</v>
      </c>
      <c r="F30" s="342"/>
      <c r="G30" s="343"/>
      <c r="H30" s="190" t="str">
        <f t="shared" si="1"/>
        <v/>
      </c>
      <c r="I30" s="344"/>
      <c r="J30" s="325"/>
      <c r="K30" s="191"/>
    </row>
    <row r="31" spans="2:13" ht="19.5" customHeight="1" x14ac:dyDescent="0.25">
      <c r="B31" s="187" t="s">
        <v>155</v>
      </c>
      <c r="C31" s="188">
        <v>0.35</v>
      </c>
      <c r="D31" s="192"/>
      <c r="E31" s="155">
        <f t="shared" si="0"/>
        <v>0</v>
      </c>
      <c r="F31" s="342"/>
      <c r="G31" s="343"/>
      <c r="H31" s="190" t="str">
        <f t="shared" si="1"/>
        <v/>
      </c>
      <c r="I31" s="344"/>
      <c r="J31" s="191"/>
      <c r="K31" s="191"/>
    </row>
    <row r="32" spans="2:13" ht="19.5" customHeight="1" x14ac:dyDescent="0.25">
      <c r="B32" s="187" t="s">
        <v>156</v>
      </c>
      <c r="C32" s="188">
        <v>0.2</v>
      </c>
      <c r="D32" s="192"/>
      <c r="E32" s="155">
        <f t="shared" si="0"/>
        <v>0</v>
      </c>
      <c r="F32" s="342"/>
      <c r="G32" s="343"/>
      <c r="H32" s="190" t="str">
        <f t="shared" si="1"/>
        <v/>
      </c>
      <c r="I32" s="344"/>
      <c r="J32" s="191"/>
      <c r="K32" s="191"/>
    </row>
    <row r="33" spans="2:11" ht="19.5" customHeight="1" x14ac:dyDescent="0.25">
      <c r="B33" s="187" t="s">
        <v>157</v>
      </c>
      <c r="C33" s="188">
        <v>0.45</v>
      </c>
      <c r="D33" s="192"/>
      <c r="E33" s="155">
        <f t="shared" si="0"/>
        <v>0</v>
      </c>
      <c r="F33" s="342"/>
      <c r="G33" s="343"/>
      <c r="H33" s="190" t="str">
        <f t="shared" si="1"/>
        <v/>
      </c>
      <c r="I33" s="344"/>
      <c r="J33" s="191"/>
      <c r="K33" s="191"/>
    </row>
    <row r="34" spans="2:11" ht="19.5" customHeight="1" x14ac:dyDescent="0.25">
      <c r="B34" s="187" t="s">
        <v>158</v>
      </c>
      <c r="C34" s="188">
        <v>0.35</v>
      </c>
      <c r="D34" s="192"/>
      <c r="E34" s="155">
        <f t="shared" si="0"/>
        <v>0</v>
      </c>
      <c r="F34" s="342"/>
      <c r="G34" s="343"/>
      <c r="H34" s="190" t="str">
        <f t="shared" si="1"/>
        <v/>
      </c>
      <c r="I34" s="344"/>
      <c r="J34" s="191"/>
      <c r="K34" s="191"/>
    </row>
    <row r="35" spans="2:11" ht="19.5" customHeight="1" x14ac:dyDescent="0.25">
      <c r="B35" s="187" t="s">
        <v>159</v>
      </c>
      <c r="C35" s="188">
        <v>0.2</v>
      </c>
      <c r="D35" s="192"/>
      <c r="E35" s="155">
        <f t="shared" si="0"/>
        <v>0</v>
      </c>
      <c r="F35" s="342"/>
      <c r="G35" s="343"/>
      <c r="H35" s="190" t="str">
        <f t="shared" si="1"/>
        <v/>
      </c>
      <c r="I35" s="344"/>
      <c r="J35" s="191"/>
      <c r="K35" s="191"/>
    </row>
    <row r="36" spans="2:11" ht="19.5" customHeight="1" x14ac:dyDescent="0.25">
      <c r="B36" s="187" t="s">
        <v>160</v>
      </c>
      <c r="C36" s="188">
        <v>0.45</v>
      </c>
      <c r="D36" s="189"/>
      <c r="E36" s="155">
        <f t="shared" si="0"/>
        <v>0</v>
      </c>
      <c r="F36" s="342"/>
      <c r="G36" s="343"/>
      <c r="H36" s="190" t="str">
        <f t="shared" si="1"/>
        <v/>
      </c>
      <c r="I36" s="344"/>
      <c r="J36" s="191"/>
      <c r="K36" s="191"/>
    </row>
    <row r="37" spans="2:11" ht="19.5" customHeight="1" x14ac:dyDescent="0.25">
      <c r="B37" s="187" t="s">
        <v>161</v>
      </c>
      <c r="C37" s="188">
        <v>0.35</v>
      </c>
      <c r="D37" s="192"/>
      <c r="E37" s="155">
        <f t="shared" si="0"/>
        <v>0</v>
      </c>
      <c r="F37" s="342"/>
      <c r="G37" s="343"/>
      <c r="H37" s="190" t="str">
        <f t="shared" si="1"/>
        <v/>
      </c>
      <c r="I37" s="344"/>
      <c r="J37" s="191"/>
      <c r="K37" s="191"/>
    </row>
    <row r="38" spans="2:11" ht="19.5" customHeight="1" x14ac:dyDescent="0.25">
      <c r="B38" s="187" t="s">
        <v>162</v>
      </c>
      <c r="C38" s="188">
        <v>0.2</v>
      </c>
      <c r="D38" s="192"/>
      <c r="E38" s="155">
        <f t="shared" si="0"/>
        <v>0</v>
      </c>
      <c r="F38" s="342"/>
      <c r="G38" s="343"/>
      <c r="H38" s="190" t="str">
        <f>+IF(D38="","",((D38*100%)/$G$23)+H37)</f>
        <v/>
      </c>
      <c r="I38" s="344"/>
      <c r="J38" s="191"/>
      <c r="K38" s="191"/>
    </row>
    <row r="39" spans="2:11" ht="67.5" customHeight="1" x14ac:dyDescent="0.25">
      <c r="B39" s="193" t="s">
        <v>269</v>
      </c>
      <c r="C39" s="345" t="s">
        <v>375</v>
      </c>
      <c r="D39" s="345"/>
      <c r="E39" s="345"/>
      <c r="F39" s="345"/>
      <c r="G39" s="345"/>
      <c r="H39" s="345"/>
      <c r="I39" s="346"/>
      <c r="J39" s="194"/>
      <c r="K39" s="194"/>
    </row>
    <row r="40" spans="2:11" ht="35.450000000000003" customHeight="1" x14ac:dyDescent="0.25">
      <c r="B40" s="347"/>
      <c r="C40" s="348"/>
      <c r="D40" s="348"/>
      <c r="E40" s="348"/>
      <c r="F40" s="348"/>
      <c r="G40" s="348"/>
      <c r="H40" s="348"/>
      <c r="I40" s="349"/>
      <c r="J40" s="162"/>
      <c r="K40" s="162"/>
    </row>
    <row r="41" spans="2:11" ht="35.450000000000003" customHeight="1" x14ac:dyDescent="0.25">
      <c r="B41" s="347"/>
      <c r="C41" s="348"/>
      <c r="D41" s="348"/>
      <c r="E41" s="348"/>
      <c r="F41" s="348"/>
      <c r="G41" s="348"/>
      <c r="H41" s="348"/>
      <c r="I41" s="349"/>
      <c r="J41" s="194"/>
      <c r="K41" s="194"/>
    </row>
    <row r="42" spans="2:11" ht="35.450000000000003" customHeight="1" x14ac:dyDescent="0.25">
      <c r="B42" s="347"/>
      <c r="C42" s="348"/>
      <c r="D42" s="348"/>
      <c r="E42" s="348"/>
      <c r="F42" s="348"/>
      <c r="G42" s="348"/>
      <c r="H42" s="348"/>
      <c r="I42" s="349"/>
      <c r="J42" s="194"/>
      <c r="K42" s="194"/>
    </row>
    <row r="43" spans="2:11" ht="35.450000000000003" customHeight="1" x14ac:dyDescent="0.25">
      <c r="B43" s="347"/>
      <c r="C43" s="348"/>
      <c r="D43" s="348"/>
      <c r="E43" s="348"/>
      <c r="F43" s="348"/>
      <c r="G43" s="348"/>
      <c r="H43" s="348"/>
      <c r="I43" s="349"/>
      <c r="J43" s="194"/>
      <c r="K43" s="194"/>
    </row>
    <row r="44" spans="2:11" ht="35.450000000000003" customHeight="1" x14ac:dyDescent="0.25">
      <c r="B44" s="347"/>
      <c r="C44" s="348"/>
      <c r="D44" s="348"/>
      <c r="E44" s="348"/>
      <c r="F44" s="348"/>
      <c r="G44" s="348"/>
      <c r="H44" s="348"/>
      <c r="I44" s="349"/>
      <c r="J44" s="161"/>
      <c r="K44" s="161"/>
    </row>
    <row r="45" spans="2:11" ht="77.25" customHeight="1" x14ac:dyDescent="0.25">
      <c r="B45" s="164" t="s">
        <v>270</v>
      </c>
      <c r="C45" s="332" t="s">
        <v>384</v>
      </c>
      <c r="D45" s="332"/>
      <c r="E45" s="332"/>
      <c r="F45" s="332"/>
      <c r="G45" s="332"/>
      <c r="H45" s="332"/>
      <c r="I45" s="333"/>
      <c r="J45" s="195"/>
      <c r="K45" s="196"/>
    </row>
    <row r="46" spans="2:11" ht="32.25" customHeight="1" x14ac:dyDescent="0.25">
      <c r="B46" s="164" t="s">
        <v>271</v>
      </c>
      <c r="C46" s="332" t="s">
        <v>359</v>
      </c>
      <c r="D46" s="332"/>
      <c r="E46" s="332"/>
      <c r="F46" s="332"/>
      <c r="G46" s="332"/>
      <c r="H46" s="332"/>
      <c r="I46" s="333"/>
      <c r="J46" s="196"/>
      <c r="K46" s="196"/>
    </row>
    <row r="47" spans="2:11" ht="66" customHeight="1" x14ac:dyDescent="0.25">
      <c r="B47" s="193" t="s">
        <v>272</v>
      </c>
      <c r="C47" s="333" t="s">
        <v>369</v>
      </c>
      <c r="D47" s="333"/>
      <c r="E47" s="333"/>
      <c r="F47" s="333"/>
      <c r="G47" s="333"/>
      <c r="H47" s="333"/>
      <c r="I47" s="333"/>
      <c r="J47" s="197"/>
      <c r="K47" s="196"/>
    </row>
    <row r="48" spans="2:11" ht="22.5" customHeight="1" x14ac:dyDescent="0.25">
      <c r="B48" s="334" t="s">
        <v>273</v>
      </c>
      <c r="C48" s="335"/>
      <c r="D48" s="335"/>
      <c r="E48" s="335"/>
      <c r="F48" s="335"/>
      <c r="G48" s="335"/>
      <c r="H48" s="335"/>
      <c r="I48" s="336"/>
      <c r="J48" s="196"/>
      <c r="K48" s="196"/>
    </row>
    <row r="49" spans="2:11" ht="22.5" customHeight="1" x14ac:dyDescent="0.25">
      <c r="B49" s="337" t="s">
        <v>274</v>
      </c>
      <c r="C49" s="184" t="s">
        <v>275</v>
      </c>
      <c r="D49" s="338" t="s">
        <v>276</v>
      </c>
      <c r="E49" s="338"/>
      <c r="F49" s="338"/>
      <c r="G49" s="338" t="s">
        <v>277</v>
      </c>
      <c r="H49" s="338"/>
      <c r="I49" s="339"/>
      <c r="J49" s="198"/>
      <c r="K49" s="198"/>
    </row>
    <row r="50" spans="2:11" ht="30.75" customHeight="1" x14ac:dyDescent="0.25">
      <c r="B50" s="337"/>
      <c r="C50" s="199" t="s">
        <v>352</v>
      </c>
      <c r="D50" s="340" t="s">
        <v>352</v>
      </c>
      <c r="E50" s="340"/>
      <c r="F50" s="340"/>
      <c r="G50" s="340" t="s">
        <v>352</v>
      </c>
      <c r="H50" s="340"/>
      <c r="I50" s="341"/>
      <c r="J50" s="198"/>
      <c r="K50" s="198"/>
    </row>
    <row r="51" spans="2:11" ht="32.25" customHeight="1" x14ac:dyDescent="0.25">
      <c r="B51" s="200" t="s">
        <v>278</v>
      </c>
      <c r="C51" s="326" t="s">
        <v>368</v>
      </c>
      <c r="D51" s="326"/>
      <c r="E51" s="326"/>
      <c r="F51" s="326"/>
      <c r="G51" s="326"/>
      <c r="H51" s="326"/>
      <c r="I51" s="327"/>
      <c r="J51" s="201"/>
      <c r="K51" s="201"/>
    </row>
    <row r="52" spans="2:11" ht="28.5" customHeight="1" x14ac:dyDescent="0.25">
      <c r="B52" s="202" t="s">
        <v>279</v>
      </c>
      <c r="C52" s="328" t="s">
        <v>368</v>
      </c>
      <c r="D52" s="328"/>
      <c r="E52" s="328"/>
      <c r="F52" s="328"/>
      <c r="G52" s="328"/>
      <c r="H52" s="328"/>
      <c r="I52" s="329"/>
      <c r="J52" s="201"/>
      <c r="K52" s="201"/>
    </row>
    <row r="53" spans="2:11" ht="30" customHeight="1" x14ac:dyDescent="0.25">
      <c r="B53" s="193" t="s">
        <v>280</v>
      </c>
      <c r="C53" s="326" t="s">
        <v>383</v>
      </c>
      <c r="D53" s="326"/>
      <c r="E53" s="326"/>
      <c r="F53" s="326"/>
      <c r="G53" s="326"/>
      <c r="H53" s="326"/>
      <c r="I53" s="327"/>
      <c r="J53" s="203"/>
      <c r="K53" s="203"/>
    </row>
    <row r="54" spans="2:11" ht="31.5" customHeight="1" thickBot="1" x14ac:dyDescent="0.3">
      <c r="B54" s="204" t="s">
        <v>281</v>
      </c>
      <c r="C54" s="330" t="s">
        <v>352</v>
      </c>
      <c r="D54" s="330"/>
      <c r="E54" s="330"/>
      <c r="F54" s="330"/>
      <c r="G54" s="330"/>
      <c r="H54" s="330"/>
      <c r="I54" s="331"/>
      <c r="J54" s="205"/>
      <c r="K54" s="205"/>
    </row>
    <row r="55" spans="2:11" x14ac:dyDescent="0.25">
      <c r="B55" s="206"/>
      <c r="C55" s="207"/>
      <c r="D55" s="207"/>
      <c r="E55" s="208"/>
      <c r="F55" s="208"/>
      <c r="G55" s="209"/>
      <c r="H55" s="210"/>
      <c r="I55" s="207"/>
      <c r="J55" s="205"/>
      <c r="K55" s="205"/>
    </row>
    <row r="56" spans="2:11" x14ac:dyDescent="0.25">
      <c r="B56" s="206"/>
      <c r="C56" s="207"/>
      <c r="D56" s="207"/>
      <c r="E56" s="208"/>
      <c r="F56" s="208"/>
      <c r="G56" s="209"/>
      <c r="H56" s="210"/>
      <c r="I56" s="207"/>
      <c r="J56" s="205"/>
      <c r="K56" s="205"/>
    </row>
    <row r="57" spans="2:11" x14ac:dyDescent="0.25">
      <c r="B57" s="206"/>
      <c r="C57" s="207"/>
      <c r="D57" s="207"/>
      <c r="E57" s="208"/>
      <c r="F57" s="208"/>
      <c r="G57" s="209"/>
      <c r="H57" s="210"/>
      <c r="I57" s="207"/>
      <c r="J57" s="205"/>
      <c r="K57" s="205"/>
    </row>
    <row r="58" spans="2:11" x14ac:dyDescent="0.25">
      <c r="B58" s="206"/>
      <c r="C58" s="207"/>
      <c r="D58" s="207"/>
      <c r="E58" s="208"/>
      <c r="F58" s="208"/>
      <c r="G58" s="209"/>
      <c r="H58" s="210"/>
      <c r="I58" s="207"/>
      <c r="J58" s="205"/>
      <c r="K58" s="205"/>
    </row>
    <row r="59" spans="2:11" hidden="1" x14ac:dyDescent="0.25">
      <c r="B59" s="206"/>
      <c r="C59" s="207"/>
      <c r="D59" s="207"/>
      <c r="E59" s="208"/>
      <c r="F59" s="208"/>
      <c r="G59" s="209"/>
      <c r="H59" s="210"/>
      <c r="I59" s="207"/>
      <c r="J59" s="205"/>
      <c r="K59" s="205"/>
    </row>
    <row r="60" spans="2:11" ht="25.5" hidden="1" customHeight="1" x14ac:dyDescent="0.25">
      <c r="B60" s="206"/>
      <c r="C60" s="207"/>
      <c r="D60" s="207"/>
      <c r="E60" s="208"/>
      <c r="F60" s="208"/>
      <c r="G60" s="209"/>
      <c r="H60" s="210"/>
      <c r="I60" s="207"/>
      <c r="J60" s="205"/>
      <c r="K60" s="205"/>
    </row>
  </sheetData>
  <sheetProtection algorithmName="SHA-512" hashValue="SHi8A0Qevr2x/wPxswGB/tOxq0KBXV/jcAA62IlFMRYSsVtemdm68yeUan18nCosDhDtwctmFURU9hUNa6KPiA==" saltValue="CtUgmBy73uRMIMinOb5VrQ==" spinCount="100000" sheet="1" objects="1" scenarios="1"/>
  <mergeCells count="60">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H9:I9"/>
    <mergeCell ref="C10:I10"/>
    <mergeCell ref="C11:I11"/>
    <mergeCell ref="C12:F12"/>
    <mergeCell ref="H12:I12"/>
    <mergeCell ref="C13:F13"/>
    <mergeCell ref="H13:I13"/>
    <mergeCell ref="C14:I14"/>
    <mergeCell ref="C15:I15"/>
    <mergeCell ref="C16:I16"/>
    <mergeCell ref="C17:I17"/>
    <mergeCell ref="B18:B19"/>
    <mergeCell ref="C18:E18"/>
    <mergeCell ref="F18:I18"/>
    <mergeCell ref="C19:E19"/>
    <mergeCell ref="F19:I19"/>
    <mergeCell ref="C20:E20"/>
    <mergeCell ref="F20:I20"/>
    <mergeCell ref="C21:E21"/>
    <mergeCell ref="F21:I21"/>
    <mergeCell ref="C22:E22"/>
    <mergeCell ref="I27:I38"/>
    <mergeCell ref="C39:I39"/>
    <mergeCell ref="B40:I44"/>
    <mergeCell ref="C23:E23"/>
    <mergeCell ref="G23:I23"/>
    <mergeCell ref="C24:E24"/>
    <mergeCell ref="G24:I24"/>
    <mergeCell ref="B25:I25"/>
    <mergeCell ref="J29:J30"/>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s>
  <dataValidations count="5">
    <dataValidation type="list" showDropDown="1" showInputMessage="1" showErrorMessage="1" sqref="K12">
      <formula1>N17:N19</formula1>
      <formula2>0</formula2>
    </dataValidation>
    <dataValidation type="list" allowBlank="1" showInputMessage="1" showErrorMessage="1" sqref="H13:I13">
      <formula1>$M$5:$M$8</formula1>
      <formula2>0</formula2>
    </dataValidation>
    <dataValidation type="list" allowBlank="1" showInputMessage="1" showErrorMessage="1" sqref="C7 I7">
      <formula1>$M$11:$M$12</formula1>
      <formula2>0</formula2>
    </dataValidation>
    <dataValidation type="list" allowBlank="1" showInputMessage="1" showErrorMessage="1" sqref="H12 J10:K10 C9:F9 C24:E24">
      <formula1>#REF!</formula1>
      <formula2>0</formula2>
    </dataValidation>
    <dataValidation type="list" allowBlank="1" showInputMessage="1" showErrorMessage="1" sqref="I12">
      <formula1>M17:M19</formula1>
      <formula2>0</formula2>
    </dataValidation>
  </dataValidations>
  <pageMargins left="0.7" right="0.7" top="0.75" bottom="0.75" header="0.51180555555555496" footer="0.51180555555555496"/>
  <pageSetup firstPageNumber="0" orientation="portrait"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zoomScale="80" zoomScaleNormal="80" workbookViewId="0">
      <selection activeCell="C45" sqref="C45:I45"/>
    </sheetView>
  </sheetViews>
  <sheetFormatPr baseColWidth="10" defaultColWidth="0" defaultRowHeight="15" zeroHeight="1" x14ac:dyDescent="0.25"/>
  <cols>
    <col min="1" max="1" width="1" style="213" customWidth="1"/>
    <col min="2" max="2" width="25.42578125" style="227" customWidth="1"/>
    <col min="3" max="3" width="14.42578125" style="213" customWidth="1"/>
    <col min="4" max="4" width="20.140625" style="213" customWidth="1"/>
    <col min="5" max="5" width="16.42578125" style="213" customWidth="1"/>
    <col min="6" max="6" width="25" style="213" customWidth="1"/>
    <col min="7" max="7" width="22" style="228" customWidth="1"/>
    <col min="8" max="8" width="20.42578125" style="213" customWidth="1"/>
    <col min="9" max="11" width="22.42578125" style="213" customWidth="1"/>
    <col min="12" max="24" width="9.140625" style="214" hidden="1" customWidth="1"/>
    <col min="25" max="1024" width="9.140625" style="213" hidden="1" customWidth="1"/>
    <col min="1025" max="16384" width="9.140625" style="160" hidden="1"/>
  </cols>
  <sheetData>
    <row r="1" spans="2:14" ht="37.5" customHeight="1" x14ac:dyDescent="0.25">
      <c r="B1" s="394"/>
      <c r="C1" s="380" t="s">
        <v>1</v>
      </c>
      <c r="D1" s="380"/>
      <c r="E1" s="380"/>
      <c r="F1" s="380"/>
      <c r="G1" s="380"/>
      <c r="H1" s="380"/>
      <c r="I1" s="381"/>
      <c r="J1" s="158"/>
      <c r="K1" s="158"/>
      <c r="M1" s="215" t="s">
        <v>61</v>
      </c>
    </row>
    <row r="2" spans="2:14" ht="37.5" customHeight="1" x14ac:dyDescent="0.25">
      <c r="B2" s="395"/>
      <c r="C2" s="383" t="s">
        <v>210</v>
      </c>
      <c r="D2" s="383"/>
      <c r="E2" s="383"/>
      <c r="F2" s="383"/>
      <c r="G2" s="383"/>
      <c r="H2" s="383"/>
      <c r="I2" s="382"/>
      <c r="J2" s="158"/>
      <c r="K2" s="158"/>
      <c r="M2" s="215" t="s">
        <v>62</v>
      </c>
    </row>
    <row r="3" spans="2:14" ht="37.5" customHeight="1" x14ac:dyDescent="0.25">
      <c r="B3" s="395"/>
      <c r="C3" s="383" t="s">
        <v>211</v>
      </c>
      <c r="D3" s="383"/>
      <c r="E3" s="383"/>
      <c r="F3" s="383" t="s">
        <v>212</v>
      </c>
      <c r="G3" s="383"/>
      <c r="H3" s="383"/>
      <c r="I3" s="382"/>
      <c r="J3" s="158"/>
      <c r="K3" s="158"/>
      <c r="M3" s="215" t="s">
        <v>64</v>
      </c>
    </row>
    <row r="4" spans="2:14" ht="23.25" customHeight="1" x14ac:dyDescent="0.25">
      <c r="B4" s="372"/>
      <c r="C4" s="373"/>
      <c r="D4" s="373"/>
      <c r="E4" s="373"/>
      <c r="F4" s="373"/>
      <c r="G4" s="373"/>
      <c r="H4" s="373"/>
      <c r="I4" s="374"/>
      <c r="J4" s="161"/>
      <c r="K4" s="161"/>
    </row>
    <row r="5" spans="2:14" ht="24" customHeight="1" x14ac:dyDescent="0.25">
      <c r="B5" s="375" t="s">
        <v>213</v>
      </c>
      <c r="C5" s="376"/>
      <c r="D5" s="376"/>
      <c r="E5" s="376"/>
      <c r="F5" s="376"/>
      <c r="G5" s="376"/>
      <c r="H5" s="376"/>
      <c r="I5" s="377"/>
      <c r="J5" s="162"/>
      <c r="K5" s="162"/>
      <c r="N5" s="216" t="s">
        <v>71</v>
      </c>
    </row>
    <row r="6" spans="2:14" ht="30.75" customHeight="1" x14ac:dyDescent="0.25">
      <c r="B6" s="164" t="s">
        <v>214</v>
      </c>
      <c r="C6" s="165">
        <v>2</v>
      </c>
      <c r="D6" s="338" t="s">
        <v>215</v>
      </c>
      <c r="E6" s="338"/>
      <c r="F6" s="332" t="s">
        <v>282</v>
      </c>
      <c r="G6" s="332"/>
      <c r="H6" s="332"/>
      <c r="I6" s="333"/>
      <c r="J6" s="173"/>
      <c r="K6" s="173"/>
      <c r="M6" s="215" t="s">
        <v>75</v>
      </c>
      <c r="N6" s="216" t="s">
        <v>76</v>
      </c>
    </row>
    <row r="7" spans="2:14" ht="30.75" customHeight="1" x14ac:dyDescent="0.25">
      <c r="B7" s="164" t="s">
        <v>217</v>
      </c>
      <c r="C7" s="165" t="s">
        <v>78</v>
      </c>
      <c r="D7" s="338" t="s">
        <v>218</v>
      </c>
      <c r="E7" s="338"/>
      <c r="F7" s="332" t="s">
        <v>219</v>
      </c>
      <c r="G7" s="332"/>
      <c r="H7" s="167" t="s">
        <v>220</v>
      </c>
      <c r="I7" s="168" t="s">
        <v>78</v>
      </c>
      <c r="J7" s="169"/>
      <c r="K7" s="169"/>
      <c r="M7" s="215" t="s">
        <v>82</v>
      </c>
      <c r="N7" s="216" t="s">
        <v>83</v>
      </c>
    </row>
    <row r="8" spans="2:14" ht="30.75" customHeight="1" x14ac:dyDescent="0.25">
      <c r="B8" s="164" t="s">
        <v>221</v>
      </c>
      <c r="C8" s="332" t="s">
        <v>222</v>
      </c>
      <c r="D8" s="332"/>
      <c r="E8" s="332"/>
      <c r="F8" s="332"/>
      <c r="G8" s="167" t="s">
        <v>223</v>
      </c>
      <c r="H8" s="367">
        <v>7555</v>
      </c>
      <c r="I8" s="368"/>
      <c r="J8" s="170"/>
      <c r="K8" s="170"/>
      <c r="M8" s="215" t="s">
        <v>87</v>
      </c>
      <c r="N8" s="216" t="s">
        <v>42</v>
      </c>
    </row>
    <row r="9" spans="2:14" ht="30.75" customHeight="1" x14ac:dyDescent="0.25">
      <c r="B9" s="164" t="s">
        <v>62</v>
      </c>
      <c r="C9" s="369" t="s">
        <v>82</v>
      </c>
      <c r="D9" s="369"/>
      <c r="E9" s="369"/>
      <c r="F9" s="369"/>
      <c r="G9" s="167" t="s">
        <v>224</v>
      </c>
      <c r="H9" s="370" t="s">
        <v>90</v>
      </c>
      <c r="I9" s="371"/>
      <c r="J9" s="171"/>
      <c r="K9" s="171"/>
      <c r="M9" s="217" t="s">
        <v>91</v>
      </c>
    </row>
    <row r="10" spans="2:14" ht="30.75" customHeight="1" x14ac:dyDescent="0.25">
      <c r="B10" s="164" t="s">
        <v>225</v>
      </c>
      <c r="C10" s="340" t="s">
        <v>226</v>
      </c>
      <c r="D10" s="340"/>
      <c r="E10" s="340"/>
      <c r="F10" s="340"/>
      <c r="G10" s="340"/>
      <c r="H10" s="340"/>
      <c r="I10" s="341"/>
      <c r="J10" s="172"/>
      <c r="K10" s="172"/>
      <c r="M10" s="217"/>
    </row>
    <row r="11" spans="2:14" ht="30.75" customHeight="1" x14ac:dyDescent="0.25">
      <c r="B11" s="164" t="s">
        <v>227</v>
      </c>
      <c r="C11" s="354" t="s">
        <v>228</v>
      </c>
      <c r="D11" s="354"/>
      <c r="E11" s="354"/>
      <c r="F11" s="354"/>
      <c r="G11" s="354"/>
      <c r="H11" s="354"/>
      <c r="I11" s="361"/>
      <c r="J11" s="169"/>
      <c r="K11" s="169"/>
      <c r="M11" s="217"/>
      <c r="N11" s="216" t="s">
        <v>96</v>
      </c>
    </row>
    <row r="12" spans="2:14" ht="30.75" customHeight="1" x14ac:dyDescent="0.25">
      <c r="B12" s="164" t="s">
        <v>229</v>
      </c>
      <c r="C12" s="393" t="s">
        <v>283</v>
      </c>
      <c r="D12" s="393"/>
      <c r="E12" s="393"/>
      <c r="F12" s="393"/>
      <c r="G12" s="167" t="s">
        <v>231</v>
      </c>
      <c r="H12" s="365" t="s">
        <v>100</v>
      </c>
      <c r="I12" s="355"/>
      <c r="J12" s="169"/>
      <c r="K12" s="169"/>
      <c r="M12" s="217" t="s">
        <v>101</v>
      </c>
      <c r="N12" s="216" t="s">
        <v>78</v>
      </c>
    </row>
    <row r="13" spans="2:14" ht="30.75" customHeight="1" x14ac:dyDescent="0.25">
      <c r="B13" s="164" t="s">
        <v>232</v>
      </c>
      <c r="C13" s="366" t="s">
        <v>233</v>
      </c>
      <c r="D13" s="366"/>
      <c r="E13" s="366"/>
      <c r="F13" s="366"/>
      <c r="G13" s="167" t="s">
        <v>234</v>
      </c>
      <c r="H13" s="354" t="s">
        <v>42</v>
      </c>
      <c r="I13" s="361"/>
      <c r="J13" s="169"/>
      <c r="K13" s="169"/>
      <c r="M13" s="217" t="s">
        <v>105</v>
      </c>
    </row>
    <row r="14" spans="2:14" ht="42.75" customHeight="1" x14ac:dyDescent="0.25">
      <c r="B14" s="164" t="s">
        <v>235</v>
      </c>
      <c r="C14" s="357" t="s">
        <v>284</v>
      </c>
      <c r="D14" s="357"/>
      <c r="E14" s="357"/>
      <c r="F14" s="357"/>
      <c r="G14" s="357"/>
      <c r="H14" s="357"/>
      <c r="I14" s="358"/>
      <c r="J14" s="172"/>
      <c r="K14" s="172"/>
      <c r="M14" s="217" t="s">
        <v>108</v>
      </c>
      <c r="N14" s="216"/>
    </row>
    <row r="15" spans="2:14" ht="30.75" customHeight="1" x14ac:dyDescent="0.25">
      <c r="B15" s="164" t="s">
        <v>237</v>
      </c>
      <c r="C15" s="359" t="s">
        <v>238</v>
      </c>
      <c r="D15" s="359"/>
      <c r="E15" s="359"/>
      <c r="F15" s="359"/>
      <c r="G15" s="359"/>
      <c r="H15" s="359"/>
      <c r="I15" s="360"/>
      <c r="J15" s="173"/>
      <c r="K15" s="173"/>
      <c r="M15" s="217" t="s">
        <v>112</v>
      </c>
      <c r="N15" s="216"/>
    </row>
    <row r="16" spans="2:14" ht="30.75" customHeight="1" x14ac:dyDescent="0.25">
      <c r="B16" s="164" t="s">
        <v>239</v>
      </c>
      <c r="C16" s="340" t="s">
        <v>285</v>
      </c>
      <c r="D16" s="340"/>
      <c r="E16" s="340"/>
      <c r="F16" s="340"/>
      <c r="G16" s="340"/>
      <c r="H16" s="340"/>
      <c r="I16" s="341"/>
      <c r="J16" s="174"/>
      <c r="K16" s="174"/>
      <c r="M16" s="217"/>
      <c r="N16" s="216"/>
    </row>
    <row r="17" spans="2:14" ht="30.75" customHeight="1" x14ac:dyDescent="0.25">
      <c r="B17" s="164" t="s">
        <v>241</v>
      </c>
      <c r="C17" s="354" t="s">
        <v>286</v>
      </c>
      <c r="D17" s="354"/>
      <c r="E17" s="354"/>
      <c r="F17" s="354"/>
      <c r="G17" s="354"/>
      <c r="H17" s="354"/>
      <c r="I17" s="361"/>
      <c r="J17" s="175"/>
      <c r="K17" s="175"/>
      <c r="M17" s="217" t="s">
        <v>100</v>
      </c>
      <c r="N17" s="216"/>
    </row>
    <row r="18" spans="2:14" ht="18" customHeight="1" x14ac:dyDescent="0.25">
      <c r="B18" s="337" t="s">
        <v>243</v>
      </c>
      <c r="C18" s="362" t="s">
        <v>244</v>
      </c>
      <c r="D18" s="362"/>
      <c r="E18" s="362"/>
      <c r="F18" s="363" t="s">
        <v>245</v>
      </c>
      <c r="G18" s="363"/>
      <c r="H18" s="363"/>
      <c r="I18" s="364"/>
      <c r="J18" s="176"/>
      <c r="K18" s="176"/>
      <c r="M18" s="217" t="s">
        <v>122</v>
      </c>
      <c r="N18" s="216"/>
    </row>
    <row r="19" spans="2:14" ht="39.75" customHeight="1" x14ac:dyDescent="0.25">
      <c r="B19" s="337"/>
      <c r="C19" s="340" t="s">
        <v>287</v>
      </c>
      <c r="D19" s="340"/>
      <c r="E19" s="340"/>
      <c r="F19" s="340" t="s">
        <v>288</v>
      </c>
      <c r="G19" s="340"/>
      <c r="H19" s="340"/>
      <c r="I19" s="341"/>
      <c r="J19" s="174"/>
      <c r="K19" s="174"/>
      <c r="M19" s="217" t="s">
        <v>126</v>
      </c>
      <c r="N19" s="216"/>
    </row>
    <row r="20" spans="2:14" ht="39.75" customHeight="1" x14ac:dyDescent="0.25">
      <c r="B20" s="164" t="s">
        <v>248</v>
      </c>
      <c r="C20" s="354" t="s">
        <v>289</v>
      </c>
      <c r="D20" s="354"/>
      <c r="E20" s="354"/>
      <c r="F20" s="355" t="s">
        <v>290</v>
      </c>
      <c r="G20" s="355"/>
      <c r="H20" s="355"/>
      <c r="I20" s="355"/>
      <c r="J20" s="169"/>
      <c r="K20" s="169"/>
      <c r="M20" s="217"/>
      <c r="N20" s="216"/>
    </row>
    <row r="21" spans="2:14" ht="75" customHeight="1" x14ac:dyDescent="0.25">
      <c r="B21" s="164" t="s">
        <v>251</v>
      </c>
      <c r="C21" s="392" t="s">
        <v>370</v>
      </c>
      <c r="D21" s="392"/>
      <c r="E21" s="392"/>
      <c r="F21" s="356" t="s">
        <v>354</v>
      </c>
      <c r="G21" s="356"/>
      <c r="H21" s="356"/>
      <c r="I21" s="356"/>
      <c r="J21" s="173"/>
      <c r="K21" s="173"/>
      <c r="M21" s="218"/>
      <c r="N21" s="216"/>
    </row>
    <row r="22" spans="2:14" ht="23.25" customHeight="1" x14ac:dyDescent="0.25">
      <c r="B22" s="164" t="s">
        <v>253</v>
      </c>
      <c r="C22" s="350">
        <v>44927</v>
      </c>
      <c r="D22" s="350"/>
      <c r="E22" s="350"/>
      <c r="F22" s="167" t="s">
        <v>254</v>
      </c>
      <c r="G22" s="177">
        <v>1</v>
      </c>
      <c r="H22" s="167" t="s">
        <v>255</v>
      </c>
      <c r="I22" s="219">
        <v>3</v>
      </c>
      <c r="J22" s="220"/>
      <c r="K22" s="220"/>
      <c r="M22" s="218"/>
    </row>
    <row r="23" spans="2:14" ht="27" customHeight="1" x14ac:dyDescent="0.25">
      <c r="B23" s="164" t="s">
        <v>256</v>
      </c>
      <c r="C23" s="350">
        <v>45291</v>
      </c>
      <c r="D23" s="350"/>
      <c r="E23" s="350"/>
      <c r="F23" s="167" t="s">
        <v>257</v>
      </c>
      <c r="G23" s="391">
        <v>1</v>
      </c>
      <c r="H23" s="391"/>
      <c r="I23" s="391"/>
      <c r="J23" s="221"/>
      <c r="K23" s="221"/>
      <c r="M23" s="218"/>
    </row>
    <row r="24" spans="2:14" ht="30.75" customHeight="1" x14ac:dyDescent="0.25">
      <c r="B24" s="181" t="s">
        <v>258</v>
      </c>
      <c r="C24" s="352" t="s">
        <v>112</v>
      </c>
      <c r="D24" s="352"/>
      <c r="E24" s="352"/>
      <c r="F24" s="222" t="s">
        <v>259</v>
      </c>
      <c r="G24" s="340" t="s">
        <v>260</v>
      </c>
      <c r="H24" s="340"/>
      <c r="I24" s="341"/>
      <c r="J24" s="176"/>
      <c r="K24" s="176"/>
      <c r="M24" s="218"/>
    </row>
    <row r="25" spans="2:14" ht="22.5" customHeight="1" x14ac:dyDescent="0.25">
      <c r="B25" s="353" t="s">
        <v>261</v>
      </c>
      <c r="C25" s="353"/>
      <c r="D25" s="353"/>
      <c r="E25" s="353"/>
      <c r="F25" s="353"/>
      <c r="G25" s="353"/>
      <c r="H25" s="353"/>
      <c r="I25" s="353"/>
      <c r="J25" s="162"/>
      <c r="K25" s="162"/>
      <c r="M25" s="218"/>
    </row>
    <row r="26" spans="2:14" ht="43.5" customHeight="1" x14ac:dyDescent="0.25">
      <c r="B26" s="183" t="s">
        <v>142</v>
      </c>
      <c r="C26" s="184" t="s">
        <v>262</v>
      </c>
      <c r="D26" s="184" t="s">
        <v>263</v>
      </c>
      <c r="E26" s="185" t="s">
        <v>264</v>
      </c>
      <c r="F26" s="184" t="s">
        <v>265</v>
      </c>
      <c r="G26" s="184" t="s">
        <v>266</v>
      </c>
      <c r="H26" s="185" t="s">
        <v>267</v>
      </c>
      <c r="I26" s="186" t="s">
        <v>268</v>
      </c>
      <c r="J26" s="174"/>
      <c r="K26" s="174"/>
      <c r="M26" s="218"/>
    </row>
    <row r="27" spans="2:14" ht="19.5" customHeight="1" x14ac:dyDescent="0.25">
      <c r="B27" s="187" t="s">
        <v>151</v>
      </c>
      <c r="C27" s="188">
        <v>4.7100000000000003E-2</v>
      </c>
      <c r="D27" s="223">
        <v>4.7100000000000003E-2</v>
      </c>
      <c r="E27" s="156">
        <f t="shared" ref="E27:E38" si="0">IF(OR(C27=0,C27=""),0,D27/C27)</f>
        <v>1</v>
      </c>
      <c r="F27" s="388">
        <f>SUM(C27:C38)</f>
        <v>1</v>
      </c>
      <c r="G27" s="389">
        <f>SUM(D27:D38)</f>
        <v>0.4708</v>
      </c>
      <c r="H27" s="190">
        <f>+(D27*100%)/$G$23</f>
        <v>4.7100000000000003E-2</v>
      </c>
      <c r="I27" s="390">
        <f>G27+I22</f>
        <v>3.4708000000000001</v>
      </c>
      <c r="J27" s="191"/>
      <c r="K27" s="191"/>
      <c r="M27" s="218"/>
    </row>
    <row r="28" spans="2:14" ht="19.5" customHeight="1" x14ac:dyDescent="0.25">
      <c r="B28" s="187" t="s">
        <v>152</v>
      </c>
      <c r="C28" s="188">
        <v>0.28239999999999998</v>
      </c>
      <c r="D28" s="224">
        <v>0.28239999999999998</v>
      </c>
      <c r="E28" s="156">
        <f t="shared" si="0"/>
        <v>1</v>
      </c>
      <c r="F28" s="388"/>
      <c r="G28" s="389"/>
      <c r="H28" s="190">
        <f t="shared" ref="H28:H38" si="1">+IF(D28="","",((D28*100%)/$G$23)+H27)</f>
        <v>0.32950000000000002</v>
      </c>
      <c r="I28" s="390"/>
      <c r="J28" s="191"/>
      <c r="K28" s="191"/>
      <c r="M28" s="218"/>
    </row>
    <row r="29" spans="2:14" ht="19.5" customHeight="1" x14ac:dyDescent="0.25">
      <c r="B29" s="187" t="s">
        <v>153</v>
      </c>
      <c r="C29" s="188">
        <v>0.14130000000000001</v>
      </c>
      <c r="D29" s="223">
        <v>0.14130000000000001</v>
      </c>
      <c r="E29" s="156">
        <f t="shared" si="0"/>
        <v>1</v>
      </c>
      <c r="F29" s="388"/>
      <c r="G29" s="389"/>
      <c r="H29" s="190">
        <f t="shared" si="1"/>
        <v>0.4708</v>
      </c>
      <c r="I29" s="390"/>
      <c r="J29" s="191"/>
      <c r="K29" s="191"/>
      <c r="M29" s="218"/>
    </row>
    <row r="30" spans="2:14" ht="19.5" customHeight="1" x14ac:dyDescent="0.25">
      <c r="B30" s="187" t="s">
        <v>154</v>
      </c>
      <c r="C30" s="188">
        <v>4.41E-2</v>
      </c>
      <c r="D30" s="223"/>
      <c r="E30" s="156">
        <f t="shared" si="0"/>
        <v>0</v>
      </c>
      <c r="F30" s="388"/>
      <c r="G30" s="389"/>
      <c r="H30" s="190" t="str">
        <f t="shared" si="1"/>
        <v/>
      </c>
      <c r="I30" s="390"/>
      <c r="J30" s="191"/>
      <c r="K30" s="191"/>
    </row>
    <row r="31" spans="2:14" ht="19.5" customHeight="1" x14ac:dyDescent="0.25">
      <c r="B31" s="187" t="s">
        <v>155</v>
      </c>
      <c r="C31" s="188">
        <v>4.41E-2</v>
      </c>
      <c r="D31" s="223"/>
      <c r="E31" s="156">
        <f t="shared" si="0"/>
        <v>0</v>
      </c>
      <c r="F31" s="388"/>
      <c r="G31" s="389"/>
      <c r="H31" s="190" t="str">
        <f t="shared" si="1"/>
        <v/>
      </c>
      <c r="I31" s="390"/>
      <c r="J31" s="191"/>
      <c r="K31" s="191"/>
    </row>
    <row r="32" spans="2:14" ht="19.5" customHeight="1" x14ac:dyDescent="0.25">
      <c r="B32" s="187" t="s">
        <v>156</v>
      </c>
      <c r="C32" s="188">
        <v>5.8799999999999998E-2</v>
      </c>
      <c r="D32" s="223"/>
      <c r="E32" s="156">
        <f t="shared" si="0"/>
        <v>0</v>
      </c>
      <c r="F32" s="388"/>
      <c r="G32" s="389"/>
      <c r="H32" s="190" t="str">
        <f t="shared" si="1"/>
        <v/>
      </c>
      <c r="I32" s="390"/>
      <c r="J32" s="191"/>
      <c r="K32" s="191"/>
    </row>
    <row r="33" spans="2:11" ht="19.5" customHeight="1" x14ac:dyDescent="0.25">
      <c r="B33" s="187" t="s">
        <v>157</v>
      </c>
      <c r="C33" s="188">
        <v>5.8799999999999998E-2</v>
      </c>
      <c r="D33" s="223"/>
      <c r="E33" s="156">
        <f t="shared" si="0"/>
        <v>0</v>
      </c>
      <c r="F33" s="388"/>
      <c r="G33" s="389"/>
      <c r="H33" s="190" t="str">
        <f t="shared" si="1"/>
        <v/>
      </c>
      <c r="I33" s="390"/>
      <c r="J33" s="191"/>
      <c r="K33" s="191"/>
    </row>
    <row r="34" spans="2:11" ht="19.5" customHeight="1" x14ac:dyDescent="0.25">
      <c r="B34" s="187" t="s">
        <v>158</v>
      </c>
      <c r="C34" s="188">
        <v>4.41E-2</v>
      </c>
      <c r="D34" s="223"/>
      <c r="E34" s="156">
        <f t="shared" si="0"/>
        <v>0</v>
      </c>
      <c r="F34" s="388"/>
      <c r="G34" s="389"/>
      <c r="H34" s="190" t="str">
        <f t="shared" si="1"/>
        <v/>
      </c>
      <c r="I34" s="390"/>
      <c r="J34" s="191"/>
      <c r="K34" s="191"/>
    </row>
    <row r="35" spans="2:11" ht="19.5" customHeight="1" x14ac:dyDescent="0.25">
      <c r="B35" s="187" t="s">
        <v>159</v>
      </c>
      <c r="C35" s="188">
        <v>4.41E-2</v>
      </c>
      <c r="D35" s="223"/>
      <c r="E35" s="156">
        <f t="shared" si="0"/>
        <v>0</v>
      </c>
      <c r="F35" s="388"/>
      <c r="G35" s="389"/>
      <c r="H35" s="190" t="str">
        <f t="shared" si="1"/>
        <v/>
      </c>
      <c r="I35" s="390"/>
      <c r="J35" s="191"/>
      <c r="K35" s="191"/>
    </row>
    <row r="36" spans="2:11" ht="19.5" customHeight="1" x14ac:dyDescent="0.25">
      <c r="B36" s="187" t="s">
        <v>160</v>
      </c>
      <c r="C36" s="188">
        <v>7.8399999999999997E-2</v>
      </c>
      <c r="D36" s="224"/>
      <c r="E36" s="156">
        <f t="shared" si="0"/>
        <v>0</v>
      </c>
      <c r="F36" s="388"/>
      <c r="G36" s="389"/>
      <c r="H36" s="190" t="str">
        <f t="shared" si="1"/>
        <v/>
      </c>
      <c r="I36" s="390"/>
      <c r="J36" s="191"/>
      <c r="K36" s="191"/>
    </row>
    <row r="37" spans="2:11" ht="19.5" customHeight="1" x14ac:dyDescent="0.25">
      <c r="B37" s="187" t="s">
        <v>161</v>
      </c>
      <c r="C37" s="188">
        <v>7.8399999999999997E-2</v>
      </c>
      <c r="D37" s="223"/>
      <c r="E37" s="156">
        <f t="shared" si="0"/>
        <v>0</v>
      </c>
      <c r="F37" s="388"/>
      <c r="G37" s="389"/>
      <c r="H37" s="190" t="str">
        <f t="shared" si="1"/>
        <v/>
      </c>
      <c r="I37" s="390"/>
      <c r="J37" s="191"/>
      <c r="K37" s="191"/>
    </row>
    <row r="38" spans="2:11" ht="19.5" customHeight="1" x14ac:dyDescent="0.25">
      <c r="B38" s="187" t="s">
        <v>162</v>
      </c>
      <c r="C38" s="188">
        <v>7.8399999999999997E-2</v>
      </c>
      <c r="D38" s="223"/>
      <c r="E38" s="156">
        <f t="shared" si="0"/>
        <v>0</v>
      </c>
      <c r="F38" s="388"/>
      <c r="G38" s="389"/>
      <c r="H38" s="190" t="str">
        <f t="shared" si="1"/>
        <v/>
      </c>
      <c r="I38" s="390"/>
      <c r="J38" s="191"/>
      <c r="K38" s="191"/>
    </row>
    <row r="39" spans="2:11" ht="82.5" customHeight="1" x14ac:dyDescent="0.25">
      <c r="B39" s="193" t="s">
        <v>269</v>
      </c>
      <c r="C39" s="345" t="s">
        <v>376</v>
      </c>
      <c r="D39" s="345"/>
      <c r="E39" s="345"/>
      <c r="F39" s="345"/>
      <c r="G39" s="345"/>
      <c r="H39" s="345"/>
      <c r="I39" s="346"/>
      <c r="J39" s="194"/>
      <c r="K39" s="194"/>
    </row>
    <row r="40" spans="2:11" ht="37.35" customHeight="1" x14ac:dyDescent="0.25">
      <c r="B40" s="347"/>
      <c r="C40" s="348"/>
      <c r="D40" s="348"/>
      <c r="E40" s="348"/>
      <c r="F40" s="348"/>
      <c r="G40" s="348"/>
      <c r="H40" s="348"/>
      <c r="I40" s="349"/>
      <c r="J40" s="162"/>
      <c r="K40" s="162"/>
    </row>
    <row r="41" spans="2:11" ht="37.35" customHeight="1" x14ac:dyDescent="0.25">
      <c r="B41" s="347"/>
      <c r="C41" s="348"/>
      <c r="D41" s="348"/>
      <c r="E41" s="348"/>
      <c r="F41" s="348"/>
      <c r="G41" s="348"/>
      <c r="H41" s="348"/>
      <c r="I41" s="349"/>
      <c r="J41" s="194"/>
      <c r="K41" s="194"/>
    </row>
    <row r="42" spans="2:11" ht="37.35" customHeight="1" x14ac:dyDescent="0.25">
      <c r="B42" s="347"/>
      <c r="C42" s="348"/>
      <c r="D42" s="348"/>
      <c r="E42" s="348"/>
      <c r="F42" s="348"/>
      <c r="G42" s="348"/>
      <c r="H42" s="348"/>
      <c r="I42" s="349"/>
      <c r="J42" s="194"/>
      <c r="K42" s="194"/>
    </row>
    <row r="43" spans="2:11" ht="37.35" customHeight="1" x14ac:dyDescent="0.25">
      <c r="B43" s="347"/>
      <c r="C43" s="348"/>
      <c r="D43" s="348"/>
      <c r="E43" s="348"/>
      <c r="F43" s="348"/>
      <c r="G43" s="348"/>
      <c r="H43" s="348"/>
      <c r="I43" s="349"/>
      <c r="J43" s="194"/>
      <c r="K43" s="194"/>
    </row>
    <row r="44" spans="2:11" ht="37.35" customHeight="1" x14ac:dyDescent="0.25">
      <c r="B44" s="347"/>
      <c r="C44" s="348"/>
      <c r="D44" s="348"/>
      <c r="E44" s="348"/>
      <c r="F44" s="348"/>
      <c r="G44" s="348"/>
      <c r="H44" s="348"/>
      <c r="I44" s="349"/>
      <c r="J44" s="161"/>
      <c r="K44" s="161"/>
    </row>
    <row r="45" spans="2:11" ht="68.25" customHeight="1" x14ac:dyDescent="0.25">
      <c r="B45" s="164" t="s">
        <v>270</v>
      </c>
      <c r="C45" s="332" t="s">
        <v>374</v>
      </c>
      <c r="D45" s="332"/>
      <c r="E45" s="332"/>
      <c r="F45" s="332"/>
      <c r="G45" s="332"/>
      <c r="H45" s="332"/>
      <c r="I45" s="333"/>
      <c r="J45" s="196"/>
      <c r="K45" s="196"/>
    </row>
    <row r="46" spans="2:11" ht="38.25" customHeight="1" x14ac:dyDescent="0.25">
      <c r="B46" s="164" t="s">
        <v>271</v>
      </c>
      <c r="C46" s="386" t="s">
        <v>359</v>
      </c>
      <c r="D46" s="386"/>
      <c r="E46" s="386"/>
      <c r="F46" s="386"/>
      <c r="G46" s="386"/>
      <c r="H46" s="386"/>
      <c r="I46" s="387"/>
      <c r="J46" s="196"/>
      <c r="K46" s="196"/>
    </row>
    <row r="47" spans="2:11" ht="66" customHeight="1" x14ac:dyDescent="0.25">
      <c r="B47" s="193" t="s">
        <v>272</v>
      </c>
      <c r="C47" s="333" t="s">
        <v>360</v>
      </c>
      <c r="D47" s="333"/>
      <c r="E47" s="333"/>
      <c r="F47" s="333"/>
      <c r="G47" s="333"/>
      <c r="H47" s="333"/>
      <c r="I47" s="333"/>
      <c r="J47" s="196"/>
      <c r="K47" s="196"/>
    </row>
    <row r="48" spans="2:11" ht="22.5" customHeight="1" x14ac:dyDescent="0.25">
      <c r="B48" s="334" t="s">
        <v>273</v>
      </c>
      <c r="C48" s="335"/>
      <c r="D48" s="335"/>
      <c r="E48" s="335"/>
      <c r="F48" s="335"/>
      <c r="G48" s="335"/>
      <c r="H48" s="335"/>
      <c r="I48" s="336"/>
      <c r="J48" s="196"/>
      <c r="K48" s="196"/>
    </row>
    <row r="49" spans="2:11" ht="22.5" customHeight="1" x14ac:dyDescent="0.25">
      <c r="B49" s="337" t="s">
        <v>274</v>
      </c>
      <c r="C49" s="184" t="s">
        <v>275</v>
      </c>
      <c r="D49" s="338" t="s">
        <v>276</v>
      </c>
      <c r="E49" s="338"/>
      <c r="F49" s="338"/>
      <c r="G49" s="338" t="s">
        <v>277</v>
      </c>
      <c r="H49" s="338"/>
      <c r="I49" s="339"/>
      <c r="J49" s="198"/>
      <c r="K49" s="198"/>
    </row>
    <row r="50" spans="2:11" ht="30.75" customHeight="1" x14ac:dyDescent="0.25">
      <c r="B50" s="337"/>
      <c r="C50" s="199" t="s">
        <v>352</v>
      </c>
      <c r="D50" s="340" t="s">
        <v>352</v>
      </c>
      <c r="E50" s="340"/>
      <c r="F50" s="340"/>
      <c r="G50" s="340" t="s">
        <v>352</v>
      </c>
      <c r="H50" s="340"/>
      <c r="I50" s="341"/>
      <c r="J50" s="198"/>
      <c r="K50" s="198"/>
    </row>
    <row r="51" spans="2:11" ht="32.25" customHeight="1" x14ac:dyDescent="0.25">
      <c r="B51" s="200" t="s">
        <v>278</v>
      </c>
      <c r="C51" s="340" t="s">
        <v>368</v>
      </c>
      <c r="D51" s="340"/>
      <c r="E51" s="340"/>
      <c r="F51" s="340"/>
      <c r="G51" s="340"/>
      <c r="H51" s="340"/>
      <c r="I51" s="341"/>
      <c r="J51" s="201"/>
      <c r="K51" s="201"/>
    </row>
    <row r="52" spans="2:11" ht="28.5" customHeight="1" x14ac:dyDescent="0.25">
      <c r="B52" s="202" t="s">
        <v>279</v>
      </c>
      <c r="C52" s="340" t="s">
        <v>368</v>
      </c>
      <c r="D52" s="340"/>
      <c r="E52" s="340"/>
      <c r="F52" s="340"/>
      <c r="G52" s="340"/>
      <c r="H52" s="340"/>
      <c r="I52" s="341"/>
      <c r="J52" s="201"/>
      <c r="K52" s="201"/>
    </row>
    <row r="53" spans="2:11" ht="30" customHeight="1" x14ac:dyDescent="0.25">
      <c r="B53" s="193" t="s">
        <v>280</v>
      </c>
      <c r="C53" s="340" t="s">
        <v>383</v>
      </c>
      <c r="D53" s="340"/>
      <c r="E53" s="340"/>
      <c r="F53" s="340"/>
      <c r="G53" s="340"/>
      <c r="H53" s="340"/>
      <c r="I53" s="341"/>
      <c r="J53" s="225"/>
      <c r="K53" s="225"/>
    </row>
    <row r="54" spans="2:11" ht="31.5" customHeight="1" thickBot="1" x14ac:dyDescent="0.3">
      <c r="B54" s="204" t="s">
        <v>281</v>
      </c>
      <c r="C54" s="384" t="s">
        <v>352</v>
      </c>
      <c r="D54" s="384"/>
      <c r="E54" s="384"/>
      <c r="F54" s="384"/>
      <c r="G54" s="384"/>
      <c r="H54" s="384"/>
      <c r="I54" s="385"/>
      <c r="J54" s="205"/>
      <c r="K54" s="205"/>
    </row>
    <row r="55" spans="2:11" x14ac:dyDescent="0.25">
      <c r="B55" s="206"/>
      <c r="C55" s="207"/>
      <c r="D55" s="207"/>
      <c r="E55" s="226"/>
      <c r="F55" s="226"/>
      <c r="G55" s="209"/>
      <c r="H55" s="210"/>
      <c r="I55" s="207"/>
      <c r="J55" s="205"/>
      <c r="K55" s="205"/>
    </row>
    <row r="56" spans="2:11" x14ac:dyDescent="0.25">
      <c r="B56" s="206"/>
      <c r="C56" s="207"/>
      <c r="D56" s="207"/>
      <c r="E56" s="226"/>
      <c r="F56" s="226"/>
      <c r="G56" s="209"/>
      <c r="H56" s="210"/>
      <c r="I56" s="207"/>
      <c r="J56" s="205"/>
      <c r="K56" s="205"/>
    </row>
    <row r="57" spans="2:11" x14ac:dyDescent="0.25">
      <c r="B57" s="206"/>
      <c r="C57" s="207"/>
      <c r="D57" s="207"/>
      <c r="E57" s="226"/>
      <c r="F57" s="226"/>
      <c r="G57" s="209"/>
      <c r="H57" s="210"/>
      <c r="I57" s="207"/>
      <c r="J57" s="205"/>
      <c r="K57" s="205"/>
    </row>
    <row r="58" spans="2:11" x14ac:dyDescent="0.25">
      <c r="B58" s="206"/>
      <c r="C58" s="207"/>
      <c r="D58" s="207"/>
      <c r="E58" s="226"/>
      <c r="F58" s="226"/>
      <c r="G58" s="209"/>
      <c r="H58" s="210"/>
      <c r="I58" s="207"/>
      <c r="J58" s="205"/>
      <c r="K58" s="205"/>
    </row>
    <row r="59" spans="2:11" hidden="1" x14ac:dyDescent="0.25">
      <c r="B59" s="206"/>
      <c r="C59" s="207"/>
      <c r="D59" s="207"/>
      <c r="E59" s="226"/>
      <c r="F59" s="226"/>
      <c r="G59" s="209"/>
      <c r="H59" s="210"/>
      <c r="I59" s="207"/>
      <c r="J59" s="205"/>
      <c r="K59" s="205"/>
    </row>
    <row r="60" spans="2:11" ht="25.5" hidden="1" customHeight="1" x14ac:dyDescent="0.25">
      <c r="B60" s="206"/>
      <c r="C60" s="207"/>
      <c r="D60" s="207"/>
      <c r="E60" s="226"/>
      <c r="F60" s="226"/>
      <c r="G60" s="209"/>
      <c r="H60" s="210"/>
      <c r="I60" s="207"/>
      <c r="J60" s="205"/>
      <c r="K60" s="205"/>
    </row>
  </sheetData>
  <sheetProtection algorithmName="SHA-512" hashValue="LLriemLfD4iiimOImrCi8XY4E2smcVOSEVUvH2vfgoZhLEb7MEVB0dAzytCXJvgilK9UheJnRFoaX/d+1RagTA==" saltValue="RF+owrnfYU6Yt3TgJOSlY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H9:I9"/>
    <mergeCell ref="C10:I10"/>
    <mergeCell ref="C11:I11"/>
    <mergeCell ref="C12:F12"/>
    <mergeCell ref="H12:I12"/>
    <mergeCell ref="C13:F13"/>
    <mergeCell ref="H13:I13"/>
    <mergeCell ref="C14:I14"/>
    <mergeCell ref="C15:I15"/>
    <mergeCell ref="C16:I16"/>
    <mergeCell ref="C17:I17"/>
    <mergeCell ref="B18:B19"/>
    <mergeCell ref="C18:E18"/>
    <mergeCell ref="F18:I18"/>
    <mergeCell ref="C19:E19"/>
    <mergeCell ref="F19:I19"/>
    <mergeCell ref="C20:E20"/>
    <mergeCell ref="F20:I20"/>
    <mergeCell ref="C21:E21"/>
    <mergeCell ref="F21:I21"/>
    <mergeCell ref="C22:E22"/>
    <mergeCell ref="C23:E23"/>
    <mergeCell ref="G23:I23"/>
    <mergeCell ref="C24:E24"/>
    <mergeCell ref="G24:I24"/>
    <mergeCell ref="B25:I25"/>
    <mergeCell ref="F27:F38"/>
    <mergeCell ref="G27:G38"/>
    <mergeCell ref="I27:I38"/>
    <mergeCell ref="C39:I39"/>
    <mergeCell ref="B40:I44"/>
    <mergeCell ref="C51:I51"/>
    <mergeCell ref="C52:I52"/>
    <mergeCell ref="C53:I53"/>
    <mergeCell ref="C54:I54"/>
    <mergeCell ref="C45:I45"/>
    <mergeCell ref="C46:I46"/>
    <mergeCell ref="C47:I47"/>
    <mergeCell ref="B48:I48"/>
    <mergeCell ref="B49:B50"/>
    <mergeCell ref="D49:F49"/>
    <mergeCell ref="G49:I49"/>
    <mergeCell ref="D50:F50"/>
    <mergeCell ref="G50:I50"/>
  </mergeCells>
  <dataValidations count="7">
    <dataValidation type="list" allowBlank="1" showInputMessage="1" showErrorMessage="1" sqref="C7 I7">
      <formula1>$N$11:$N$12</formula1>
      <formula2>0</formula2>
    </dataValidation>
    <dataValidation type="list" allowBlank="1" showInputMessage="1" showErrorMessage="1" sqref="H13:I13">
      <formula1>$N$5:$N$8</formula1>
      <formula2>0</formula2>
    </dataValidation>
    <dataValidation type="list" allowBlank="1" showInputMessage="1" showErrorMessage="1" sqref="J10:K10">
      <formula1>$M$21:$M$28</formula1>
      <formula2>0</formula2>
    </dataValidation>
    <dataValidation type="list" allowBlank="1" showInputMessage="1" showErrorMessage="1" sqref="C9:F9">
      <formula1>$M$6:$M$9</formula1>
      <formula2>0</formula2>
    </dataValidation>
    <dataValidation type="list" allowBlank="1" showInputMessage="1" showErrorMessage="1" sqref="C24:E24">
      <formula1>$M$12:$M$15</formula1>
      <formula2>0</formula2>
    </dataValidation>
    <dataValidation type="list" allowBlank="1" showInputMessage="1" showErrorMessage="1" sqref="H12:I12">
      <formula1>M17:M19</formula1>
      <formula2>0</formula2>
    </dataValidation>
    <dataValidation type="list" showDropDown="1" showInputMessage="1" showErrorMessage="1" sqref="K12">
      <formula1>O17:O19</formula1>
      <formula2>0</formula2>
    </dataValidation>
  </dataValidations>
  <pageMargins left="0.7" right="0.7" top="0.75" bottom="0.75" header="0.51180555555555496" footer="0.51180555555555496"/>
  <pageSetup firstPageNumber="0" orientation="portrait" horizontalDpi="300" verticalDpi="3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zoomScale="80" zoomScaleNormal="80" workbookViewId="0">
      <selection activeCell="C14" sqref="C14:I14"/>
    </sheetView>
  </sheetViews>
  <sheetFormatPr baseColWidth="10" defaultColWidth="0" defaultRowHeight="15" zeroHeight="1" x14ac:dyDescent="0.25"/>
  <cols>
    <col min="1" max="1" width="1" style="157" customWidth="1"/>
    <col min="2" max="2" width="25.42578125" style="211" customWidth="1"/>
    <col min="3" max="3" width="14.42578125" style="157" customWidth="1"/>
    <col min="4" max="4" width="20.140625" style="157" customWidth="1"/>
    <col min="5" max="5" width="16.42578125" style="157" customWidth="1"/>
    <col min="6" max="6" width="25" style="157" customWidth="1"/>
    <col min="7" max="7" width="22" style="212" customWidth="1"/>
    <col min="8" max="8" width="20.42578125" style="157" customWidth="1"/>
    <col min="9" max="11" width="22.42578125" style="157" customWidth="1"/>
    <col min="12" max="24" width="9.140625" style="159" hidden="1" customWidth="1"/>
    <col min="25" max="1024" width="9.140625" style="157" hidden="1" customWidth="1"/>
    <col min="1025" max="16384" width="9.140625" style="160" hidden="1"/>
  </cols>
  <sheetData>
    <row r="1" spans="2:14" ht="37.5" customHeight="1" x14ac:dyDescent="0.25">
      <c r="B1" s="378"/>
      <c r="C1" s="380" t="s">
        <v>1</v>
      </c>
      <c r="D1" s="380"/>
      <c r="E1" s="380"/>
      <c r="F1" s="380"/>
      <c r="G1" s="380"/>
      <c r="H1" s="380"/>
      <c r="I1" s="381"/>
      <c r="J1" s="158"/>
      <c r="K1" s="158"/>
      <c r="M1" s="215" t="s">
        <v>61</v>
      </c>
    </row>
    <row r="2" spans="2:14" ht="37.5" customHeight="1" x14ac:dyDescent="0.25">
      <c r="B2" s="379"/>
      <c r="C2" s="383" t="s">
        <v>210</v>
      </c>
      <c r="D2" s="383"/>
      <c r="E2" s="383"/>
      <c r="F2" s="383"/>
      <c r="G2" s="383"/>
      <c r="H2" s="383"/>
      <c r="I2" s="382"/>
      <c r="J2" s="158"/>
      <c r="K2" s="158"/>
      <c r="M2" s="215" t="s">
        <v>62</v>
      </c>
    </row>
    <row r="3" spans="2:14" ht="37.5" customHeight="1" x14ac:dyDescent="0.25">
      <c r="B3" s="379"/>
      <c r="C3" s="383" t="s">
        <v>211</v>
      </c>
      <c r="D3" s="383"/>
      <c r="E3" s="383"/>
      <c r="F3" s="383" t="s">
        <v>212</v>
      </c>
      <c r="G3" s="383"/>
      <c r="H3" s="383"/>
      <c r="I3" s="382"/>
      <c r="J3" s="158"/>
      <c r="K3" s="158"/>
      <c r="M3" s="215" t="s">
        <v>64</v>
      </c>
    </row>
    <row r="4" spans="2:14" ht="23.25" customHeight="1" x14ac:dyDescent="0.25">
      <c r="B4" s="372"/>
      <c r="C4" s="373"/>
      <c r="D4" s="373"/>
      <c r="E4" s="373"/>
      <c r="F4" s="373"/>
      <c r="G4" s="373"/>
      <c r="H4" s="373"/>
      <c r="I4" s="374"/>
      <c r="J4" s="161"/>
      <c r="K4" s="161"/>
    </row>
    <row r="5" spans="2:14" ht="24" customHeight="1" x14ac:dyDescent="0.25">
      <c r="B5" s="375" t="s">
        <v>213</v>
      </c>
      <c r="C5" s="376"/>
      <c r="D5" s="376"/>
      <c r="E5" s="376"/>
      <c r="F5" s="376"/>
      <c r="G5" s="376"/>
      <c r="H5" s="376"/>
      <c r="I5" s="377"/>
      <c r="J5" s="162"/>
      <c r="K5" s="162"/>
      <c r="N5" s="163" t="s">
        <v>71</v>
      </c>
    </row>
    <row r="6" spans="2:14" ht="30.75" customHeight="1" x14ac:dyDescent="0.25">
      <c r="B6" s="164" t="s">
        <v>214</v>
      </c>
      <c r="C6" s="165">
        <v>3</v>
      </c>
      <c r="D6" s="338" t="s">
        <v>215</v>
      </c>
      <c r="E6" s="338"/>
      <c r="F6" s="332" t="s">
        <v>291</v>
      </c>
      <c r="G6" s="332"/>
      <c r="H6" s="332"/>
      <c r="I6" s="333"/>
      <c r="J6" s="166"/>
      <c r="K6" s="166"/>
      <c r="M6" s="215" t="s">
        <v>75</v>
      </c>
      <c r="N6" s="163" t="s">
        <v>76</v>
      </c>
    </row>
    <row r="7" spans="2:14" ht="30.75" customHeight="1" x14ac:dyDescent="0.25">
      <c r="B7" s="164" t="s">
        <v>217</v>
      </c>
      <c r="C7" s="165" t="s">
        <v>78</v>
      </c>
      <c r="D7" s="338" t="s">
        <v>218</v>
      </c>
      <c r="E7" s="338"/>
      <c r="F7" s="332" t="s">
        <v>219</v>
      </c>
      <c r="G7" s="332"/>
      <c r="H7" s="167" t="s">
        <v>220</v>
      </c>
      <c r="I7" s="168" t="s">
        <v>78</v>
      </c>
      <c r="J7" s="169"/>
      <c r="K7" s="169"/>
      <c r="M7" s="215" t="s">
        <v>82</v>
      </c>
      <c r="N7" s="163" t="s">
        <v>83</v>
      </c>
    </row>
    <row r="8" spans="2:14" ht="30.75" customHeight="1" x14ac:dyDescent="0.25">
      <c r="B8" s="164" t="s">
        <v>221</v>
      </c>
      <c r="C8" s="332" t="s">
        <v>222</v>
      </c>
      <c r="D8" s="332"/>
      <c r="E8" s="332"/>
      <c r="F8" s="332"/>
      <c r="G8" s="167" t="s">
        <v>223</v>
      </c>
      <c r="H8" s="367">
        <v>7555</v>
      </c>
      <c r="I8" s="368"/>
      <c r="J8" s="170"/>
      <c r="K8" s="170"/>
      <c r="M8" s="215" t="s">
        <v>87</v>
      </c>
      <c r="N8" s="163" t="s">
        <v>42</v>
      </c>
    </row>
    <row r="9" spans="2:14" ht="30.75" customHeight="1" x14ac:dyDescent="0.25">
      <c r="B9" s="164" t="s">
        <v>62</v>
      </c>
      <c r="C9" s="369" t="s">
        <v>82</v>
      </c>
      <c r="D9" s="369"/>
      <c r="E9" s="369"/>
      <c r="F9" s="369"/>
      <c r="G9" s="167" t="s">
        <v>224</v>
      </c>
      <c r="H9" s="370" t="s">
        <v>90</v>
      </c>
      <c r="I9" s="371"/>
      <c r="J9" s="171"/>
      <c r="K9" s="171"/>
      <c r="M9" s="217" t="s">
        <v>91</v>
      </c>
    </row>
    <row r="10" spans="2:14" ht="30.75" customHeight="1" x14ac:dyDescent="0.25">
      <c r="B10" s="164" t="s">
        <v>225</v>
      </c>
      <c r="C10" s="340" t="s">
        <v>226</v>
      </c>
      <c r="D10" s="340"/>
      <c r="E10" s="340"/>
      <c r="F10" s="340"/>
      <c r="G10" s="340"/>
      <c r="H10" s="340"/>
      <c r="I10" s="341"/>
      <c r="J10" s="172"/>
      <c r="K10" s="172"/>
      <c r="M10" s="217"/>
    </row>
    <row r="11" spans="2:14" ht="30.75" customHeight="1" x14ac:dyDescent="0.25">
      <c r="B11" s="164" t="s">
        <v>227</v>
      </c>
      <c r="C11" s="354" t="s">
        <v>228</v>
      </c>
      <c r="D11" s="354"/>
      <c r="E11" s="354"/>
      <c r="F11" s="354"/>
      <c r="G11" s="354"/>
      <c r="H11" s="354"/>
      <c r="I11" s="361"/>
      <c r="J11" s="169"/>
      <c r="K11" s="169"/>
      <c r="M11" s="217"/>
      <c r="N11" s="163" t="s">
        <v>96</v>
      </c>
    </row>
    <row r="12" spans="2:14" ht="30.75" customHeight="1" x14ac:dyDescent="0.25">
      <c r="B12" s="164" t="s">
        <v>229</v>
      </c>
      <c r="C12" s="393" t="s">
        <v>292</v>
      </c>
      <c r="D12" s="393"/>
      <c r="E12" s="393"/>
      <c r="F12" s="393"/>
      <c r="G12" s="167" t="s">
        <v>231</v>
      </c>
      <c r="H12" s="365" t="s">
        <v>100</v>
      </c>
      <c r="I12" s="355"/>
      <c r="J12" s="169"/>
      <c r="K12" s="169"/>
      <c r="M12" s="217" t="s">
        <v>101</v>
      </c>
      <c r="N12" s="163" t="s">
        <v>78</v>
      </c>
    </row>
    <row r="13" spans="2:14" ht="30.75" customHeight="1" x14ac:dyDescent="0.25">
      <c r="B13" s="164" t="s">
        <v>232</v>
      </c>
      <c r="C13" s="366" t="s">
        <v>233</v>
      </c>
      <c r="D13" s="366"/>
      <c r="E13" s="366"/>
      <c r="F13" s="366"/>
      <c r="G13" s="167" t="s">
        <v>234</v>
      </c>
      <c r="H13" s="354" t="s">
        <v>42</v>
      </c>
      <c r="I13" s="361"/>
      <c r="J13" s="169"/>
      <c r="K13" s="169"/>
      <c r="M13" s="217" t="s">
        <v>105</v>
      </c>
    </row>
    <row r="14" spans="2:14" ht="36.75" customHeight="1" x14ac:dyDescent="0.25">
      <c r="B14" s="164" t="s">
        <v>235</v>
      </c>
      <c r="C14" s="359" t="s">
        <v>293</v>
      </c>
      <c r="D14" s="359"/>
      <c r="E14" s="359"/>
      <c r="F14" s="359"/>
      <c r="G14" s="359"/>
      <c r="H14" s="359"/>
      <c r="I14" s="360"/>
      <c r="J14" s="172"/>
      <c r="K14" s="172"/>
      <c r="M14" s="217" t="s">
        <v>108</v>
      </c>
      <c r="N14" s="163"/>
    </row>
    <row r="15" spans="2:14" ht="30.75" customHeight="1" x14ac:dyDescent="0.25">
      <c r="B15" s="164" t="s">
        <v>237</v>
      </c>
      <c r="C15" s="359" t="s">
        <v>294</v>
      </c>
      <c r="D15" s="359"/>
      <c r="E15" s="359"/>
      <c r="F15" s="359"/>
      <c r="G15" s="359"/>
      <c r="H15" s="359"/>
      <c r="I15" s="360"/>
      <c r="J15" s="173"/>
      <c r="K15" s="173"/>
      <c r="M15" s="217" t="s">
        <v>112</v>
      </c>
      <c r="N15" s="163"/>
    </row>
    <row r="16" spans="2:14" ht="30.75" customHeight="1" x14ac:dyDescent="0.25">
      <c r="B16" s="164" t="s">
        <v>239</v>
      </c>
      <c r="C16" s="340" t="s">
        <v>295</v>
      </c>
      <c r="D16" s="340"/>
      <c r="E16" s="340"/>
      <c r="F16" s="340"/>
      <c r="G16" s="340"/>
      <c r="H16" s="340"/>
      <c r="I16" s="341"/>
      <c r="J16" s="174"/>
      <c r="K16" s="174"/>
      <c r="M16" s="217"/>
      <c r="N16" s="163"/>
    </row>
    <row r="17" spans="2:14" ht="30.75" customHeight="1" x14ac:dyDescent="0.25">
      <c r="B17" s="164" t="s">
        <v>241</v>
      </c>
      <c r="C17" s="354" t="s">
        <v>296</v>
      </c>
      <c r="D17" s="354"/>
      <c r="E17" s="354"/>
      <c r="F17" s="354"/>
      <c r="G17" s="354"/>
      <c r="H17" s="354"/>
      <c r="I17" s="361"/>
      <c r="J17" s="175"/>
      <c r="K17" s="175"/>
      <c r="M17" s="217" t="s">
        <v>100</v>
      </c>
      <c r="N17" s="163"/>
    </row>
    <row r="18" spans="2:14" ht="18" customHeight="1" x14ac:dyDescent="0.25">
      <c r="B18" s="337" t="s">
        <v>243</v>
      </c>
      <c r="C18" s="362" t="s">
        <v>244</v>
      </c>
      <c r="D18" s="362"/>
      <c r="E18" s="362"/>
      <c r="F18" s="363" t="s">
        <v>245</v>
      </c>
      <c r="G18" s="363"/>
      <c r="H18" s="363"/>
      <c r="I18" s="364"/>
      <c r="J18" s="176"/>
      <c r="K18" s="176"/>
      <c r="M18" s="217" t="s">
        <v>122</v>
      </c>
      <c r="N18" s="163"/>
    </row>
    <row r="19" spans="2:14" ht="29.25" customHeight="1" x14ac:dyDescent="0.25">
      <c r="B19" s="337"/>
      <c r="C19" s="340" t="s">
        <v>297</v>
      </c>
      <c r="D19" s="340"/>
      <c r="E19" s="340"/>
      <c r="F19" s="340" t="s">
        <v>298</v>
      </c>
      <c r="G19" s="340"/>
      <c r="H19" s="340"/>
      <c r="I19" s="341"/>
      <c r="J19" s="174"/>
      <c r="K19" s="174"/>
      <c r="M19" s="217" t="s">
        <v>126</v>
      </c>
      <c r="N19" s="163"/>
    </row>
    <row r="20" spans="2:14" ht="30.75" customHeight="1" x14ac:dyDescent="0.25">
      <c r="B20" s="164" t="s">
        <v>248</v>
      </c>
      <c r="C20" s="340" t="s">
        <v>299</v>
      </c>
      <c r="D20" s="340"/>
      <c r="E20" s="340"/>
      <c r="F20" s="355" t="s">
        <v>300</v>
      </c>
      <c r="G20" s="355"/>
      <c r="H20" s="355"/>
      <c r="I20" s="355"/>
      <c r="J20" s="169"/>
      <c r="K20" s="169"/>
      <c r="M20" s="217"/>
      <c r="N20" s="163"/>
    </row>
    <row r="21" spans="2:14" ht="62.25" customHeight="1" x14ac:dyDescent="0.25">
      <c r="B21" s="164" t="s">
        <v>251</v>
      </c>
      <c r="C21" s="398" t="s">
        <v>364</v>
      </c>
      <c r="D21" s="398"/>
      <c r="E21" s="398"/>
      <c r="F21" s="356" t="s">
        <v>355</v>
      </c>
      <c r="G21" s="356"/>
      <c r="H21" s="356"/>
      <c r="I21" s="356"/>
      <c r="J21" s="173"/>
      <c r="K21" s="173"/>
      <c r="M21" s="218"/>
      <c r="N21" s="163"/>
    </row>
    <row r="22" spans="2:14" ht="23.25" customHeight="1" x14ac:dyDescent="0.25">
      <c r="B22" s="164" t="s">
        <v>253</v>
      </c>
      <c r="C22" s="350">
        <v>44927</v>
      </c>
      <c r="D22" s="350"/>
      <c r="E22" s="350"/>
      <c r="F22" s="167" t="s">
        <v>254</v>
      </c>
      <c r="G22" s="177">
        <v>2</v>
      </c>
      <c r="H22" s="167" t="s">
        <v>255</v>
      </c>
      <c r="I22" s="229">
        <v>5</v>
      </c>
      <c r="J22" s="179"/>
      <c r="K22" s="179"/>
      <c r="M22" s="218"/>
    </row>
    <row r="23" spans="2:14" ht="27" customHeight="1" x14ac:dyDescent="0.25">
      <c r="B23" s="164" t="s">
        <v>256</v>
      </c>
      <c r="C23" s="350">
        <v>45291</v>
      </c>
      <c r="D23" s="350"/>
      <c r="E23" s="350"/>
      <c r="F23" s="167" t="s">
        <v>257</v>
      </c>
      <c r="G23" s="391">
        <v>2</v>
      </c>
      <c r="H23" s="391"/>
      <c r="I23" s="391"/>
      <c r="J23" s="180"/>
      <c r="K23" s="180"/>
      <c r="M23" s="218"/>
    </row>
    <row r="24" spans="2:14" ht="30.75" customHeight="1" x14ac:dyDescent="0.25">
      <c r="B24" s="181" t="s">
        <v>258</v>
      </c>
      <c r="C24" s="352" t="s">
        <v>112</v>
      </c>
      <c r="D24" s="352"/>
      <c r="E24" s="352"/>
      <c r="F24" s="182" t="s">
        <v>259</v>
      </c>
      <c r="G24" s="340" t="s">
        <v>260</v>
      </c>
      <c r="H24" s="340"/>
      <c r="I24" s="341"/>
      <c r="J24" s="176"/>
      <c r="K24" s="176"/>
      <c r="M24" s="218"/>
    </row>
    <row r="25" spans="2:14" ht="22.5" customHeight="1" x14ac:dyDescent="0.25">
      <c r="B25" s="353" t="s">
        <v>261</v>
      </c>
      <c r="C25" s="353"/>
      <c r="D25" s="353"/>
      <c r="E25" s="353"/>
      <c r="F25" s="353"/>
      <c r="G25" s="353"/>
      <c r="H25" s="353"/>
      <c r="I25" s="353"/>
      <c r="J25" s="162"/>
      <c r="K25" s="162"/>
      <c r="M25" s="218"/>
    </row>
    <row r="26" spans="2:14" ht="43.5" customHeight="1" x14ac:dyDescent="0.25">
      <c r="B26" s="183" t="s">
        <v>142</v>
      </c>
      <c r="C26" s="184" t="s">
        <v>262</v>
      </c>
      <c r="D26" s="184" t="s">
        <v>263</v>
      </c>
      <c r="E26" s="185" t="s">
        <v>264</v>
      </c>
      <c r="F26" s="184" t="s">
        <v>265</v>
      </c>
      <c r="G26" s="184" t="s">
        <v>266</v>
      </c>
      <c r="H26" s="185" t="s">
        <v>267</v>
      </c>
      <c r="I26" s="186" t="s">
        <v>268</v>
      </c>
      <c r="J26" s="174"/>
      <c r="K26" s="174"/>
      <c r="M26" s="218"/>
    </row>
    <row r="27" spans="2:14" ht="19.5" customHeight="1" x14ac:dyDescent="0.25">
      <c r="B27" s="187" t="s">
        <v>151</v>
      </c>
      <c r="C27" s="230">
        <v>0.16669999999999999</v>
      </c>
      <c r="D27" s="223">
        <v>0.16669999999999999</v>
      </c>
      <c r="E27" s="155">
        <f t="shared" ref="E27:E38" si="0">IF(OR(C27=0,C27=""),0,D27/C27)</f>
        <v>1</v>
      </c>
      <c r="F27" s="396">
        <f>SUM(C27:C38)</f>
        <v>2.0001000000000007</v>
      </c>
      <c r="G27" s="389">
        <f>SUM(D27:D38)</f>
        <v>0.5625</v>
      </c>
      <c r="H27" s="190">
        <f>+(D27*100%)/$G$23</f>
        <v>8.3349999999999994E-2</v>
      </c>
      <c r="I27" s="397">
        <f>G27+I22</f>
        <v>5.5625</v>
      </c>
      <c r="J27" s="191"/>
      <c r="K27" s="191"/>
      <c r="M27" s="218"/>
    </row>
    <row r="28" spans="2:14" ht="19.5" customHeight="1" x14ac:dyDescent="0.25">
      <c r="B28" s="187" t="s">
        <v>152</v>
      </c>
      <c r="C28" s="230">
        <v>0.1666</v>
      </c>
      <c r="D28" s="224">
        <v>0.1666</v>
      </c>
      <c r="E28" s="155">
        <f t="shared" si="0"/>
        <v>1</v>
      </c>
      <c r="F28" s="396"/>
      <c r="G28" s="389"/>
      <c r="H28" s="190">
        <f>+IF(D28="","",((D28*100%)/$G$23)+H27)</f>
        <v>0.16664999999999999</v>
      </c>
      <c r="I28" s="397"/>
      <c r="J28" s="191"/>
      <c r="K28" s="191"/>
      <c r="M28" s="218"/>
    </row>
    <row r="29" spans="2:14" ht="19.5" customHeight="1" x14ac:dyDescent="0.25">
      <c r="B29" s="187" t="s">
        <v>153</v>
      </c>
      <c r="C29" s="230">
        <v>0.22919999999999999</v>
      </c>
      <c r="D29" s="223">
        <v>0.22919999999999999</v>
      </c>
      <c r="E29" s="155">
        <f t="shared" si="0"/>
        <v>1</v>
      </c>
      <c r="F29" s="396"/>
      <c r="G29" s="389"/>
      <c r="H29" s="190">
        <f t="shared" ref="H29:H38" si="1">+IF(D29="","",((D29*100%)/$G$23)+H28)</f>
        <v>0.28125</v>
      </c>
      <c r="I29" s="397"/>
      <c r="J29" s="191"/>
      <c r="K29" s="191"/>
      <c r="M29" s="218"/>
    </row>
    <row r="30" spans="2:14" ht="19.5" customHeight="1" x14ac:dyDescent="0.25">
      <c r="B30" s="187" t="s">
        <v>154</v>
      </c>
      <c r="C30" s="230">
        <v>0.1406</v>
      </c>
      <c r="D30" s="223"/>
      <c r="E30" s="155">
        <f t="shared" si="0"/>
        <v>0</v>
      </c>
      <c r="F30" s="396"/>
      <c r="G30" s="389"/>
      <c r="H30" s="190" t="str">
        <f t="shared" si="1"/>
        <v/>
      </c>
      <c r="I30" s="397"/>
      <c r="J30" s="191"/>
      <c r="K30" s="231"/>
    </row>
    <row r="31" spans="2:14" ht="19.5" customHeight="1" x14ac:dyDescent="0.25">
      <c r="B31" s="187" t="s">
        <v>155</v>
      </c>
      <c r="C31" s="230">
        <v>0.1406</v>
      </c>
      <c r="D31" s="223"/>
      <c r="E31" s="155">
        <f t="shared" si="0"/>
        <v>0</v>
      </c>
      <c r="F31" s="396"/>
      <c r="G31" s="389"/>
      <c r="H31" s="190" t="str">
        <f>+IF(D31="","",((D31*100%)/$G$23)+H30)</f>
        <v/>
      </c>
      <c r="I31" s="397"/>
      <c r="J31" s="191"/>
      <c r="K31" s="231"/>
    </row>
    <row r="32" spans="2:14" ht="19.5" customHeight="1" x14ac:dyDescent="0.25">
      <c r="B32" s="187" t="s">
        <v>156</v>
      </c>
      <c r="C32" s="230">
        <v>0.1406</v>
      </c>
      <c r="D32" s="223"/>
      <c r="E32" s="155">
        <f t="shared" si="0"/>
        <v>0</v>
      </c>
      <c r="F32" s="396"/>
      <c r="G32" s="389"/>
      <c r="H32" s="190" t="str">
        <f t="shared" si="1"/>
        <v/>
      </c>
      <c r="I32" s="397"/>
      <c r="J32" s="191"/>
      <c r="K32" s="231"/>
    </row>
    <row r="33" spans="2:11" ht="19.5" customHeight="1" x14ac:dyDescent="0.25">
      <c r="B33" s="187" t="s">
        <v>157</v>
      </c>
      <c r="C33" s="230">
        <v>0.1406</v>
      </c>
      <c r="D33" s="223"/>
      <c r="E33" s="155">
        <f t="shared" si="0"/>
        <v>0</v>
      </c>
      <c r="F33" s="396"/>
      <c r="G33" s="389"/>
      <c r="H33" s="190" t="str">
        <f t="shared" si="1"/>
        <v/>
      </c>
      <c r="I33" s="397"/>
      <c r="J33" s="191"/>
      <c r="K33" s="191"/>
    </row>
    <row r="34" spans="2:11" ht="19.5" customHeight="1" x14ac:dyDescent="0.25">
      <c r="B34" s="187" t="s">
        <v>158</v>
      </c>
      <c r="C34" s="230">
        <v>0.1406</v>
      </c>
      <c r="D34" s="223"/>
      <c r="E34" s="155">
        <f t="shared" si="0"/>
        <v>0</v>
      </c>
      <c r="F34" s="396"/>
      <c r="G34" s="389"/>
      <c r="H34" s="190" t="str">
        <f t="shared" si="1"/>
        <v/>
      </c>
      <c r="I34" s="397"/>
      <c r="J34" s="191"/>
      <c r="K34" s="191"/>
    </row>
    <row r="35" spans="2:11" ht="19.5" customHeight="1" x14ac:dyDescent="0.25">
      <c r="B35" s="187" t="s">
        <v>159</v>
      </c>
      <c r="C35" s="230">
        <v>0.1406</v>
      </c>
      <c r="D35" s="223"/>
      <c r="E35" s="155">
        <f t="shared" si="0"/>
        <v>0</v>
      </c>
      <c r="F35" s="396"/>
      <c r="G35" s="389"/>
      <c r="H35" s="190" t="str">
        <f t="shared" si="1"/>
        <v/>
      </c>
      <c r="I35" s="397"/>
      <c r="J35" s="191"/>
      <c r="K35" s="191"/>
    </row>
    <row r="36" spans="2:11" ht="19.5" customHeight="1" x14ac:dyDescent="0.25">
      <c r="B36" s="187" t="s">
        <v>160</v>
      </c>
      <c r="C36" s="230">
        <v>0.14099999999999999</v>
      </c>
      <c r="D36" s="224"/>
      <c r="E36" s="155">
        <f t="shared" si="0"/>
        <v>0</v>
      </c>
      <c r="F36" s="396"/>
      <c r="G36" s="389"/>
      <c r="H36" s="190" t="str">
        <f t="shared" si="1"/>
        <v/>
      </c>
      <c r="I36" s="397"/>
      <c r="J36" s="191"/>
      <c r="K36" s="191"/>
    </row>
    <row r="37" spans="2:11" ht="19.5" customHeight="1" x14ac:dyDescent="0.25">
      <c r="B37" s="187" t="s">
        <v>161</v>
      </c>
      <c r="C37" s="230">
        <v>0.26540000000000002</v>
      </c>
      <c r="D37" s="223"/>
      <c r="E37" s="155">
        <f t="shared" si="0"/>
        <v>0</v>
      </c>
      <c r="F37" s="396"/>
      <c r="G37" s="389"/>
      <c r="H37" s="190" t="str">
        <f t="shared" si="1"/>
        <v/>
      </c>
      <c r="I37" s="397"/>
      <c r="J37" s="191"/>
      <c r="K37" s="191"/>
    </row>
    <row r="38" spans="2:11" ht="19.5" customHeight="1" x14ac:dyDescent="0.25">
      <c r="B38" s="187" t="s">
        <v>162</v>
      </c>
      <c r="C38" s="230">
        <v>0.18759999999999999</v>
      </c>
      <c r="D38" s="223"/>
      <c r="E38" s="155">
        <f t="shared" si="0"/>
        <v>0</v>
      </c>
      <c r="F38" s="396"/>
      <c r="G38" s="389"/>
      <c r="H38" s="190" t="str">
        <f t="shared" si="1"/>
        <v/>
      </c>
      <c r="I38" s="397"/>
      <c r="J38" s="191"/>
      <c r="K38" s="191"/>
    </row>
    <row r="39" spans="2:11" ht="78.75" customHeight="1" x14ac:dyDescent="0.25">
      <c r="B39" s="193" t="s">
        <v>269</v>
      </c>
      <c r="C39" s="346" t="s">
        <v>378</v>
      </c>
      <c r="D39" s="346"/>
      <c r="E39" s="346"/>
      <c r="F39" s="346"/>
      <c r="G39" s="346"/>
      <c r="H39" s="346"/>
      <c r="I39" s="346"/>
      <c r="J39" s="194"/>
      <c r="K39" s="194"/>
    </row>
    <row r="40" spans="2:11" ht="36.6" customHeight="1" x14ac:dyDescent="0.25">
      <c r="B40" s="347"/>
      <c r="C40" s="348"/>
      <c r="D40" s="348"/>
      <c r="E40" s="348"/>
      <c r="F40" s="348"/>
      <c r="G40" s="348"/>
      <c r="H40" s="348"/>
      <c r="I40" s="349"/>
      <c r="J40" s="162"/>
      <c r="K40" s="162"/>
    </row>
    <row r="41" spans="2:11" ht="36.6" customHeight="1" x14ac:dyDescent="0.25">
      <c r="B41" s="347"/>
      <c r="C41" s="348"/>
      <c r="D41" s="348"/>
      <c r="E41" s="348"/>
      <c r="F41" s="348"/>
      <c r="G41" s="348"/>
      <c r="H41" s="348"/>
      <c r="I41" s="349"/>
      <c r="J41" s="194"/>
      <c r="K41" s="194"/>
    </row>
    <row r="42" spans="2:11" ht="36.6" customHeight="1" x14ac:dyDescent="0.25">
      <c r="B42" s="347"/>
      <c r="C42" s="348"/>
      <c r="D42" s="348"/>
      <c r="E42" s="348"/>
      <c r="F42" s="348"/>
      <c r="G42" s="348"/>
      <c r="H42" s="348"/>
      <c r="I42" s="349"/>
      <c r="J42" s="194"/>
      <c r="K42" s="194"/>
    </row>
    <row r="43" spans="2:11" ht="36.6" customHeight="1" x14ac:dyDescent="0.25">
      <c r="B43" s="347"/>
      <c r="C43" s="348"/>
      <c r="D43" s="348"/>
      <c r="E43" s="348"/>
      <c r="F43" s="348"/>
      <c r="G43" s="348"/>
      <c r="H43" s="348"/>
      <c r="I43" s="349"/>
      <c r="J43" s="194"/>
      <c r="K43" s="194"/>
    </row>
    <row r="44" spans="2:11" ht="36.6" customHeight="1" x14ac:dyDescent="0.25">
      <c r="B44" s="347"/>
      <c r="C44" s="348"/>
      <c r="D44" s="348"/>
      <c r="E44" s="348"/>
      <c r="F44" s="348"/>
      <c r="G44" s="348"/>
      <c r="H44" s="348"/>
      <c r="I44" s="349"/>
      <c r="J44" s="161"/>
      <c r="K44" s="161"/>
    </row>
    <row r="45" spans="2:11" ht="73.5" customHeight="1" x14ac:dyDescent="0.25">
      <c r="B45" s="164" t="s">
        <v>270</v>
      </c>
      <c r="C45" s="333" t="s">
        <v>377</v>
      </c>
      <c r="D45" s="333"/>
      <c r="E45" s="333"/>
      <c r="F45" s="333"/>
      <c r="G45" s="333"/>
      <c r="H45" s="333"/>
      <c r="I45" s="333"/>
      <c r="J45" s="196"/>
      <c r="K45" s="196"/>
    </row>
    <row r="46" spans="2:11" ht="32.25" customHeight="1" x14ac:dyDescent="0.25">
      <c r="B46" s="164" t="s">
        <v>271</v>
      </c>
      <c r="C46" s="386" t="s">
        <v>359</v>
      </c>
      <c r="D46" s="386"/>
      <c r="E46" s="386"/>
      <c r="F46" s="386"/>
      <c r="G46" s="386"/>
      <c r="H46" s="386"/>
      <c r="I46" s="387"/>
      <c r="J46" s="196"/>
      <c r="K46" s="196"/>
    </row>
    <row r="47" spans="2:11" ht="66" customHeight="1" x14ac:dyDescent="0.25">
      <c r="B47" s="193" t="s">
        <v>272</v>
      </c>
      <c r="C47" s="333" t="s">
        <v>361</v>
      </c>
      <c r="D47" s="333"/>
      <c r="E47" s="333"/>
      <c r="F47" s="333"/>
      <c r="G47" s="333"/>
      <c r="H47" s="333"/>
      <c r="I47" s="333"/>
      <c r="J47" s="196"/>
      <c r="K47" s="196"/>
    </row>
    <row r="48" spans="2:11" ht="22.5" customHeight="1" x14ac:dyDescent="0.25">
      <c r="B48" s="334" t="s">
        <v>273</v>
      </c>
      <c r="C48" s="335"/>
      <c r="D48" s="335"/>
      <c r="E48" s="335"/>
      <c r="F48" s="335"/>
      <c r="G48" s="335"/>
      <c r="H48" s="335"/>
      <c r="I48" s="336"/>
      <c r="J48" s="196"/>
      <c r="K48" s="196"/>
    </row>
    <row r="49" spans="2:11" ht="22.5" customHeight="1" x14ac:dyDescent="0.25">
      <c r="B49" s="337" t="s">
        <v>274</v>
      </c>
      <c r="C49" s="184" t="s">
        <v>275</v>
      </c>
      <c r="D49" s="338" t="s">
        <v>276</v>
      </c>
      <c r="E49" s="338"/>
      <c r="F49" s="338"/>
      <c r="G49" s="338" t="s">
        <v>277</v>
      </c>
      <c r="H49" s="338"/>
      <c r="I49" s="339"/>
      <c r="J49" s="198"/>
      <c r="K49" s="198"/>
    </row>
    <row r="50" spans="2:11" ht="30.75" customHeight="1" x14ac:dyDescent="0.25">
      <c r="B50" s="337"/>
      <c r="C50" s="199" t="s">
        <v>352</v>
      </c>
      <c r="D50" s="340" t="s">
        <v>352</v>
      </c>
      <c r="E50" s="340"/>
      <c r="F50" s="340"/>
      <c r="G50" s="340" t="s">
        <v>352</v>
      </c>
      <c r="H50" s="340"/>
      <c r="I50" s="341"/>
      <c r="J50" s="198"/>
      <c r="K50" s="198"/>
    </row>
    <row r="51" spans="2:11" ht="32.25" customHeight="1" x14ac:dyDescent="0.25">
      <c r="B51" s="200" t="s">
        <v>278</v>
      </c>
      <c r="C51" s="340" t="s">
        <v>368</v>
      </c>
      <c r="D51" s="340"/>
      <c r="E51" s="340"/>
      <c r="F51" s="340"/>
      <c r="G51" s="340"/>
      <c r="H51" s="340"/>
      <c r="I51" s="341"/>
      <c r="J51" s="201"/>
      <c r="K51" s="201"/>
    </row>
    <row r="52" spans="2:11" ht="28.5" customHeight="1" x14ac:dyDescent="0.25">
      <c r="B52" s="202" t="s">
        <v>279</v>
      </c>
      <c r="C52" s="340" t="s">
        <v>368</v>
      </c>
      <c r="D52" s="340"/>
      <c r="E52" s="340"/>
      <c r="F52" s="340"/>
      <c r="G52" s="340"/>
      <c r="H52" s="340"/>
      <c r="I52" s="341"/>
      <c r="J52" s="201"/>
      <c r="K52" s="201"/>
    </row>
    <row r="53" spans="2:11" ht="30" customHeight="1" x14ac:dyDescent="0.25">
      <c r="B53" s="193" t="s">
        <v>280</v>
      </c>
      <c r="C53" s="340" t="s">
        <v>383</v>
      </c>
      <c r="D53" s="340"/>
      <c r="E53" s="340"/>
      <c r="F53" s="340"/>
      <c r="G53" s="340"/>
      <c r="H53" s="340"/>
      <c r="I53" s="341"/>
      <c r="J53" s="203"/>
      <c r="K53" s="203"/>
    </row>
    <row r="54" spans="2:11" ht="31.5" customHeight="1" thickBot="1" x14ac:dyDescent="0.3">
      <c r="B54" s="204" t="s">
        <v>281</v>
      </c>
      <c r="C54" s="384" t="s">
        <v>352</v>
      </c>
      <c r="D54" s="384"/>
      <c r="E54" s="384"/>
      <c r="F54" s="384"/>
      <c r="G54" s="384"/>
      <c r="H54" s="384"/>
      <c r="I54" s="385"/>
      <c r="J54" s="205"/>
      <c r="K54" s="205"/>
    </row>
    <row r="55" spans="2:11" x14ac:dyDescent="0.25">
      <c r="B55" s="206"/>
      <c r="C55" s="207"/>
      <c r="D55" s="207"/>
      <c r="E55" s="208"/>
      <c r="F55" s="208"/>
      <c r="G55" s="209"/>
      <c r="H55" s="210"/>
      <c r="I55" s="207"/>
      <c r="J55" s="205"/>
      <c r="K55" s="205"/>
    </row>
    <row r="56" spans="2:11" x14ac:dyDescent="0.25">
      <c r="B56" s="206"/>
      <c r="C56" s="207"/>
      <c r="D56" s="207"/>
      <c r="E56" s="208"/>
      <c r="F56" s="208"/>
      <c r="G56" s="209"/>
      <c r="H56" s="210"/>
      <c r="I56" s="207"/>
      <c r="J56" s="205"/>
      <c r="K56" s="205"/>
    </row>
    <row r="57" spans="2:11" x14ac:dyDescent="0.25">
      <c r="B57" s="206"/>
      <c r="C57" s="207"/>
      <c r="D57" s="207"/>
      <c r="E57" s="208"/>
      <c r="F57" s="208"/>
      <c r="G57" s="209"/>
      <c r="H57" s="210"/>
      <c r="I57" s="207"/>
      <c r="J57" s="205"/>
      <c r="K57" s="205"/>
    </row>
    <row r="58" spans="2:11" x14ac:dyDescent="0.25">
      <c r="B58" s="206"/>
      <c r="C58" s="207"/>
      <c r="D58" s="207"/>
      <c r="E58" s="208"/>
      <c r="F58" s="208"/>
      <c r="G58" s="209"/>
      <c r="H58" s="210"/>
      <c r="I58" s="207"/>
      <c r="J58" s="205"/>
      <c r="K58" s="205"/>
    </row>
    <row r="59" spans="2:11" hidden="1" x14ac:dyDescent="0.25">
      <c r="B59" s="206"/>
      <c r="C59" s="207"/>
      <c r="D59" s="207"/>
      <c r="E59" s="208"/>
      <c r="F59" s="208"/>
      <c r="G59" s="209"/>
      <c r="H59" s="210"/>
      <c r="I59" s="207"/>
      <c r="J59" s="205"/>
      <c r="K59" s="205"/>
    </row>
    <row r="60" spans="2:11" ht="25.5" hidden="1" customHeight="1" x14ac:dyDescent="0.25">
      <c r="B60" s="206"/>
      <c r="C60" s="207"/>
      <c r="D60" s="207"/>
      <c r="E60" s="208"/>
      <c r="F60" s="208"/>
      <c r="G60" s="209"/>
      <c r="H60" s="210"/>
      <c r="I60" s="207"/>
      <c r="J60" s="205"/>
      <c r="K60" s="205"/>
    </row>
  </sheetData>
  <sheetProtection algorithmName="SHA-512" hashValue="6Ex+ow3byDAaHGBP5X+geveGf6SFLujEL0eTsZoK9kKA8TwBCyeDSruGPIEq97hlEOkYIpjHLHJU66B/NoE8uw==" saltValue="fvdEm//DxCHRCUW5Savj0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H9:I9"/>
    <mergeCell ref="C10:I10"/>
    <mergeCell ref="C11:I11"/>
    <mergeCell ref="C12:F12"/>
    <mergeCell ref="H12:I12"/>
    <mergeCell ref="C13:F13"/>
    <mergeCell ref="H13:I13"/>
    <mergeCell ref="C14:I14"/>
    <mergeCell ref="C15:I15"/>
    <mergeCell ref="C16:I16"/>
    <mergeCell ref="C17:I17"/>
    <mergeCell ref="B18:B19"/>
    <mergeCell ref="C18:E18"/>
    <mergeCell ref="F18:I18"/>
    <mergeCell ref="C19:E19"/>
    <mergeCell ref="F19:I19"/>
    <mergeCell ref="C20:E20"/>
    <mergeCell ref="F20:I20"/>
    <mergeCell ref="C21:E21"/>
    <mergeCell ref="F21:I21"/>
    <mergeCell ref="C22:E22"/>
    <mergeCell ref="C23:E23"/>
    <mergeCell ref="G23:I23"/>
    <mergeCell ref="C24:E24"/>
    <mergeCell ref="G24:I24"/>
    <mergeCell ref="B25:I25"/>
    <mergeCell ref="F27:F38"/>
    <mergeCell ref="G27:G38"/>
    <mergeCell ref="I27:I38"/>
    <mergeCell ref="C39:I39"/>
    <mergeCell ref="B40:I44"/>
    <mergeCell ref="C51:I51"/>
    <mergeCell ref="C52:I52"/>
    <mergeCell ref="C53:I53"/>
    <mergeCell ref="C54:I54"/>
    <mergeCell ref="C45:I45"/>
    <mergeCell ref="C46:I46"/>
    <mergeCell ref="C47:I47"/>
    <mergeCell ref="B48:I48"/>
    <mergeCell ref="B49:B50"/>
    <mergeCell ref="D49:F49"/>
    <mergeCell ref="G49:I49"/>
    <mergeCell ref="D50:F50"/>
    <mergeCell ref="G50:I50"/>
  </mergeCells>
  <dataValidations count="7">
    <dataValidation type="list" allowBlank="1" showInputMessage="1" showErrorMessage="1" sqref="C7 I7">
      <formula1>$N$11:$N$12</formula1>
      <formula2>0</formula2>
    </dataValidation>
    <dataValidation type="list" allowBlank="1" showInputMessage="1" showErrorMessage="1" sqref="H13:I13">
      <formula1>$N$5:$N$8</formula1>
      <formula2>0</formula2>
    </dataValidation>
    <dataValidation type="list" allowBlank="1" showInputMessage="1" showErrorMessage="1" sqref="J10:K10">
      <formula1>$M$21:$M$28</formula1>
      <formula2>0</formula2>
    </dataValidation>
    <dataValidation type="list" allowBlank="1" showInputMessage="1" showErrorMessage="1" sqref="C9:F9">
      <formula1>$M$6:$M$9</formula1>
      <formula2>0</formula2>
    </dataValidation>
    <dataValidation type="list" allowBlank="1" showInputMessage="1" showErrorMessage="1" sqref="C24:E24">
      <formula1>$M$12:$M$15</formula1>
      <formula2>0</formula2>
    </dataValidation>
    <dataValidation type="list" allowBlank="1" showInputMessage="1" showErrorMessage="1" sqref="H12:I12">
      <formula1>M17:M19</formula1>
      <formula2>0</formula2>
    </dataValidation>
    <dataValidation type="list" showDropDown="1" showInputMessage="1" showErrorMessage="1" sqref="K12">
      <formula1>O17:O19</formula1>
      <formula2>0</formula2>
    </dataValidation>
  </dataValidations>
  <pageMargins left="0.7" right="0.7" top="0.75" bottom="0.75" header="0.51180555555555496" footer="0.51180555555555496"/>
  <pageSetup firstPageNumber="0" orientation="portrait" horizontalDpi="300" verticalDpi="30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zoomScale="80" zoomScaleNormal="80" workbookViewId="0">
      <selection activeCell="C45" sqref="C45:I45"/>
    </sheetView>
  </sheetViews>
  <sheetFormatPr baseColWidth="10" defaultColWidth="0" defaultRowHeight="15" zeroHeight="1" x14ac:dyDescent="0.25"/>
  <cols>
    <col min="1" max="1" width="1" style="157" customWidth="1"/>
    <col min="2" max="2" width="25.42578125" style="211" customWidth="1"/>
    <col min="3" max="3" width="14.42578125" style="157" customWidth="1"/>
    <col min="4" max="4" width="20.140625" style="157" customWidth="1"/>
    <col min="5" max="5" width="16.42578125" style="157" customWidth="1"/>
    <col min="6" max="6" width="25" style="157" customWidth="1"/>
    <col min="7" max="7" width="22" style="212" customWidth="1"/>
    <col min="8" max="8" width="20.42578125" style="157" customWidth="1"/>
    <col min="9" max="11" width="22.42578125" style="157" customWidth="1"/>
    <col min="12" max="24" width="9.140625" style="159" hidden="1" customWidth="1"/>
    <col min="25" max="1024" width="9.140625" style="157" hidden="1" customWidth="1"/>
    <col min="1025" max="16384" width="9.140625" style="160" hidden="1"/>
  </cols>
  <sheetData>
    <row r="1" spans="2:14" ht="37.5" customHeight="1" x14ac:dyDescent="0.25">
      <c r="B1" s="378"/>
      <c r="C1" s="380" t="s">
        <v>1</v>
      </c>
      <c r="D1" s="380"/>
      <c r="E1" s="380"/>
      <c r="F1" s="380"/>
      <c r="G1" s="380"/>
      <c r="H1" s="380"/>
      <c r="I1" s="381"/>
      <c r="J1" s="158"/>
      <c r="K1" s="158"/>
      <c r="M1" s="215" t="s">
        <v>61</v>
      </c>
    </row>
    <row r="2" spans="2:14" ht="37.5" customHeight="1" x14ac:dyDescent="0.25">
      <c r="B2" s="379"/>
      <c r="C2" s="383" t="s">
        <v>210</v>
      </c>
      <c r="D2" s="383"/>
      <c r="E2" s="383"/>
      <c r="F2" s="383"/>
      <c r="G2" s="383"/>
      <c r="H2" s="383"/>
      <c r="I2" s="382"/>
      <c r="J2" s="158"/>
      <c r="K2" s="158"/>
      <c r="M2" s="215" t="s">
        <v>62</v>
      </c>
    </row>
    <row r="3" spans="2:14" ht="37.5" customHeight="1" x14ac:dyDescent="0.25">
      <c r="B3" s="379"/>
      <c r="C3" s="383" t="s">
        <v>211</v>
      </c>
      <c r="D3" s="383"/>
      <c r="E3" s="383"/>
      <c r="F3" s="383" t="s">
        <v>212</v>
      </c>
      <c r="G3" s="383"/>
      <c r="H3" s="383"/>
      <c r="I3" s="382"/>
      <c r="J3" s="158"/>
      <c r="K3" s="158"/>
      <c r="M3" s="215" t="s">
        <v>64</v>
      </c>
    </row>
    <row r="4" spans="2:14" ht="23.25" customHeight="1" x14ac:dyDescent="0.25">
      <c r="B4" s="372"/>
      <c r="C4" s="373"/>
      <c r="D4" s="373"/>
      <c r="E4" s="373"/>
      <c r="F4" s="373"/>
      <c r="G4" s="373"/>
      <c r="H4" s="373"/>
      <c r="I4" s="374"/>
      <c r="J4" s="161"/>
      <c r="K4" s="161"/>
    </row>
    <row r="5" spans="2:14" ht="24" customHeight="1" x14ac:dyDescent="0.25">
      <c r="B5" s="375" t="s">
        <v>213</v>
      </c>
      <c r="C5" s="376"/>
      <c r="D5" s="376"/>
      <c r="E5" s="376"/>
      <c r="F5" s="376"/>
      <c r="G5" s="376"/>
      <c r="H5" s="376"/>
      <c r="I5" s="377"/>
      <c r="J5" s="162"/>
      <c r="K5" s="162"/>
      <c r="N5" s="163" t="s">
        <v>71</v>
      </c>
    </row>
    <row r="6" spans="2:14" ht="30.75" customHeight="1" x14ac:dyDescent="0.25">
      <c r="B6" s="164" t="s">
        <v>214</v>
      </c>
      <c r="C6" s="165">
        <v>4</v>
      </c>
      <c r="D6" s="338" t="s">
        <v>215</v>
      </c>
      <c r="E6" s="338"/>
      <c r="F6" s="332" t="s">
        <v>301</v>
      </c>
      <c r="G6" s="332"/>
      <c r="H6" s="332"/>
      <c r="I6" s="333"/>
      <c r="J6" s="166"/>
      <c r="K6" s="166"/>
      <c r="M6" s="215" t="s">
        <v>75</v>
      </c>
      <c r="N6" s="163" t="s">
        <v>76</v>
      </c>
    </row>
    <row r="7" spans="2:14" ht="30.75" customHeight="1" x14ac:dyDescent="0.25">
      <c r="B7" s="164" t="s">
        <v>217</v>
      </c>
      <c r="C7" s="165" t="s">
        <v>78</v>
      </c>
      <c r="D7" s="338" t="s">
        <v>218</v>
      </c>
      <c r="E7" s="338"/>
      <c r="F7" s="332" t="s">
        <v>219</v>
      </c>
      <c r="G7" s="332"/>
      <c r="H7" s="167" t="s">
        <v>220</v>
      </c>
      <c r="I7" s="168" t="s">
        <v>78</v>
      </c>
      <c r="J7" s="169"/>
      <c r="K7" s="169"/>
      <c r="M7" s="215" t="s">
        <v>82</v>
      </c>
      <c r="N7" s="163" t="s">
        <v>83</v>
      </c>
    </row>
    <row r="8" spans="2:14" ht="30.75" customHeight="1" x14ac:dyDescent="0.25">
      <c r="B8" s="164" t="s">
        <v>221</v>
      </c>
      <c r="C8" s="332" t="s">
        <v>222</v>
      </c>
      <c r="D8" s="332"/>
      <c r="E8" s="332"/>
      <c r="F8" s="332"/>
      <c r="G8" s="167" t="s">
        <v>223</v>
      </c>
      <c r="H8" s="367">
        <v>7555</v>
      </c>
      <c r="I8" s="368"/>
      <c r="J8" s="170"/>
      <c r="K8" s="170"/>
      <c r="M8" s="215" t="s">
        <v>87</v>
      </c>
      <c r="N8" s="163" t="s">
        <v>42</v>
      </c>
    </row>
    <row r="9" spans="2:14" ht="30.75" customHeight="1" x14ac:dyDescent="0.25">
      <c r="B9" s="164" t="s">
        <v>62</v>
      </c>
      <c r="C9" s="369" t="s">
        <v>82</v>
      </c>
      <c r="D9" s="369"/>
      <c r="E9" s="369"/>
      <c r="F9" s="369"/>
      <c r="G9" s="167" t="s">
        <v>224</v>
      </c>
      <c r="H9" s="370" t="s">
        <v>90</v>
      </c>
      <c r="I9" s="371"/>
      <c r="J9" s="171"/>
      <c r="K9" s="171"/>
      <c r="M9" s="217" t="s">
        <v>91</v>
      </c>
    </row>
    <row r="10" spans="2:14" ht="30.75" customHeight="1" x14ac:dyDescent="0.25">
      <c r="B10" s="164" t="s">
        <v>225</v>
      </c>
      <c r="C10" s="340" t="s">
        <v>226</v>
      </c>
      <c r="D10" s="340"/>
      <c r="E10" s="340"/>
      <c r="F10" s="340"/>
      <c r="G10" s="340"/>
      <c r="H10" s="340"/>
      <c r="I10" s="341"/>
      <c r="J10" s="172"/>
      <c r="K10" s="172"/>
      <c r="M10" s="217"/>
    </row>
    <row r="11" spans="2:14" ht="30.75" customHeight="1" x14ac:dyDescent="0.25">
      <c r="B11" s="164" t="s">
        <v>227</v>
      </c>
      <c r="C11" s="354" t="s">
        <v>228</v>
      </c>
      <c r="D11" s="354"/>
      <c r="E11" s="354"/>
      <c r="F11" s="354"/>
      <c r="G11" s="354"/>
      <c r="H11" s="354"/>
      <c r="I11" s="361"/>
      <c r="J11" s="169"/>
      <c r="K11" s="169"/>
      <c r="M11" s="217"/>
      <c r="N11" s="163" t="s">
        <v>96</v>
      </c>
    </row>
    <row r="12" spans="2:14" ht="36.75" customHeight="1" x14ac:dyDescent="0.25">
      <c r="B12" s="164" t="s">
        <v>229</v>
      </c>
      <c r="C12" s="393" t="s">
        <v>302</v>
      </c>
      <c r="D12" s="393"/>
      <c r="E12" s="393"/>
      <c r="F12" s="393"/>
      <c r="G12" s="167" t="s">
        <v>231</v>
      </c>
      <c r="H12" s="365" t="s">
        <v>100</v>
      </c>
      <c r="I12" s="355"/>
      <c r="J12" s="169"/>
      <c r="K12" s="169"/>
      <c r="M12" s="217" t="s">
        <v>101</v>
      </c>
      <c r="N12" s="163" t="s">
        <v>78</v>
      </c>
    </row>
    <row r="13" spans="2:14" ht="30.75" customHeight="1" x14ac:dyDescent="0.25">
      <c r="B13" s="164" t="s">
        <v>232</v>
      </c>
      <c r="C13" s="366" t="s">
        <v>233</v>
      </c>
      <c r="D13" s="366"/>
      <c r="E13" s="366"/>
      <c r="F13" s="366"/>
      <c r="G13" s="167" t="s">
        <v>234</v>
      </c>
      <c r="H13" s="354" t="s">
        <v>42</v>
      </c>
      <c r="I13" s="361"/>
      <c r="J13" s="169"/>
      <c r="K13" s="169"/>
      <c r="M13" s="217" t="s">
        <v>105</v>
      </c>
    </row>
    <row r="14" spans="2:14" ht="36.75" customHeight="1" x14ac:dyDescent="0.25">
      <c r="B14" s="164" t="s">
        <v>235</v>
      </c>
      <c r="C14" s="357" t="s">
        <v>303</v>
      </c>
      <c r="D14" s="357"/>
      <c r="E14" s="357"/>
      <c r="F14" s="357"/>
      <c r="G14" s="357"/>
      <c r="H14" s="357"/>
      <c r="I14" s="358"/>
      <c r="J14" s="172"/>
      <c r="K14" s="172"/>
      <c r="M14" s="217" t="s">
        <v>108</v>
      </c>
      <c r="N14" s="163"/>
    </row>
    <row r="15" spans="2:14" ht="30.75" customHeight="1" x14ac:dyDescent="0.25">
      <c r="B15" s="164" t="s">
        <v>237</v>
      </c>
      <c r="C15" s="359" t="s">
        <v>294</v>
      </c>
      <c r="D15" s="359"/>
      <c r="E15" s="359"/>
      <c r="F15" s="359"/>
      <c r="G15" s="359"/>
      <c r="H15" s="359"/>
      <c r="I15" s="360"/>
      <c r="J15" s="173"/>
      <c r="K15" s="173"/>
      <c r="M15" s="217" t="s">
        <v>112</v>
      </c>
      <c r="N15" s="163"/>
    </row>
    <row r="16" spans="2:14" ht="30.75" customHeight="1" x14ac:dyDescent="0.25">
      <c r="B16" s="164" t="s">
        <v>239</v>
      </c>
      <c r="C16" s="340" t="s">
        <v>304</v>
      </c>
      <c r="D16" s="340"/>
      <c r="E16" s="340"/>
      <c r="F16" s="340"/>
      <c r="G16" s="340"/>
      <c r="H16" s="340"/>
      <c r="I16" s="341"/>
      <c r="J16" s="174"/>
      <c r="K16" s="174"/>
      <c r="M16" s="217"/>
      <c r="N16" s="163"/>
    </row>
    <row r="17" spans="2:14" ht="30.75" customHeight="1" x14ac:dyDescent="0.25">
      <c r="B17" s="164" t="s">
        <v>241</v>
      </c>
      <c r="C17" s="354" t="s">
        <v>305</v>
      </c>
      <c r="D17" s="354"/>
      <c r="E17" s="354"/>
      <c r="F17" s="354"/>
      <c r="G17" s="354"/>
      <c r="H17" s="354"/>
      <c r="I17" s="361"/>
      <c r="J17" s="175"/>
      <c r="K17" s="175"/>
      <c r="M17" s="217" t="s">
        <v>100</v>
      </c>
      <c r="N17" s="163"/>
    </row>
    <row r="18" spans="2:14" ht="18" customHeight="1" x14ac:dyDescent="0.25">
      <c r="B18" s="337" t="s">
        <v>243</v>
      </c>
      <c r="C18" s="362" t="s">
        <v>244</v>
      </c>
      <c r="D18" s="362"/>
      <c r="E18" s="362"/>
      <c r="F18" s="363" t="s">
        <v>245</v>
      </c>
      <c r="G18" s="363"/>
      <c r="H18" s="363"/>
      <c r="I18" s="364"/>
      <c r="J18" s="176"/>
      <c r="K18" s="176"/>
      <c r="M18" s="217" t="s">
        <v>122</v>
      </c>
      <c r="N18" s="163"/>
    </row>
    <row r="19" spans="2:14" ht="24" customHeight="1" x14ac:dyDescent="0.25">
      <c r="B19" s="337"/>
      <c r="C19" s="340" t="s">
        <v>306</v>
      </c>
      <c r="D19" s="340"/>
      <c r="E19" s="340"/>
      <c r="F19" s="340" t="s">
        <v>307</v>
      </c>
      <c r="G19" s="340"/>
      <c r="H19" s="340"/>
      <c r="I19" s="341"/>
      <c r="J19" s="174"/>
      <c r="K19" s="174"/>
      <c r="M19" s="217" t="s">
        <v>126</v>
      </c>
      <c r="N19" s="163"/>
    </row>
    <row r="20" spans="2:14" ht="27.75" customHeight="1" x14ac:dyDescent="0.25">
      <c r="B20" s="164" t="s">
        <v>248</v>
      </c>
      <c r="C20" s="340" t="s">
        <v>308</v>
      </c>
      <c r="D20" s="340"/>
      <c r="E20" s="340"/>
      <c r="F20" s="355" t="s">
        <v>309</v>
      </c>
      <c r="G20" s="355"/>
      <c r="H20" s="355"/>
      <c r="I20" s="355"/>
      <c r="J20" s="169"/>
      <c r="K20" s="169"/>
      <c r="M20" s="217"/>
      <c r="N20" s="163"/>
    </row>
    <row r="21" spans="2:14" ht="78" customHeight="1" x14ac:dyDescent="0.25">
      <c r="B21" s="164" t="s">
        <v>251</v>
      </c>
      <c r="C21" s="398" t="s">
        <v>367</v>
      </c>
      <c r="D21" s="398"/>
      <c r="E21" s="398"/>
      <c r="F21" s="356" t="s">
        <v>356</v>
      </c>
      <c r="G21" s="356"/>
      <c r="H21" s="356"/>
      <c r="I21" s="356"/>
      <c r="J21" s="173"/>
      <c r="K21" s="173"/>
      <c r="M21" s="218"/>
      <c r="N21" s="163"/>
    </row>
    <row r="22" spans="2:14" ht="23.25" customHeight="1" x14ac:dyDescent="0.25">
      <c r="B22" s="164" t="s">
        <v>253</v>
      </c>
      <c r="C22" s="350">
        <v>44927</v>
      </c>
      <c r="D22" s="350"/>
      <c r="E22" s="350"/>
      <c r="F22" s="167" t="s">
        <v>254</v>
      </c>
      <c r="G22" s="177">
        <v>1</v>
      </c>
      <c r="H22" s="167" t="s">
        <v>255</v>
      </c>
      <c r="I22" s="219">
        <v>3</v>
      </c>
      <c r="J22" s="179"/>
      <c r="K22" s="179"/>
      <c r="M22" s="218"/>
    </row>
    <row r="23" spans="2:14" ht="27" customHeight="1" x14ac:dyDescent="0.25">
      <c r="B23" s="164" t="s">
        <v>256</v>
      </c>
      <c r="C23" s="350">
        <v>45291</v>
      </c>
      <c r="D23" s="350"/>
      <c r="E23" s="350"/>
      <c r="F23" s="167" t="s">
        <v>257</v>
      </c>
      <c r="G23" s="391">
        <v>1</v>
      </c>
      <c r="H23" s="391"/>
      <c r="I23" s="391"/>
      <c r="J23" s="180"/>
      <c r="K23" s="180"/>
      <c r="M23" s="218"/>
    </row>
    <row r="24" spans="2:14" ht="30.75" customHeight="1" x14ac:dyDescent="0.25">
      <c r="B24" s="181" t="s">
        <v>258</v>
      </c>
      <c r="C24" s="352" t="s">
        <v>112</v>
      </c>
      <c r="D24" s="352"/>
      <c r="E24" s="352"/>
      <c r="F24" s="182" t="s">
        <v>259</v>
      </c>
      <c r="G24" s="340" t="s">
        <v>260</v>
      </c>
      <c r="H24" s="340"/>
      <c r="I24" s="341"/>
      <c r="J24" s="176"/>
      <c r="K24" s="176"/>
      <c r="M24" s="218"/>
    </row>
    <row r="25" spans="2:14" ht="22.5" customHeight="1" x14ac:dyDescent="0.25">
      <c r="B25" s="353" t="s">
        <v>261</v>
      </c>
      <c r="C25" s="353"/>
      <c r="D25" s="353"/>
      <c r="E25" s="353"/>
      <c r="F25" s="353"/>
      <c r="G25" s="353"/>
      <c r="H25" s="353"/>
      <c r="I25" s="353"/>
      <c r="J25" s="162"/>
      <c r="K25" s="162"/>
      <c r="M25" s="218"/>
    </row>
    <row r="26" spans="2:14" ht="43.5" customHeight="1" x14ac:dyDescent="0.25">
      <c r="B26" s="183" t="s">
        <v>142</v>
      </c>
      <c r="C26" s="184" t="s">
        <v>262</v>
      </c>
      <c r="D26" s="184" t="s">
        <v>263</v>
      </c>
      <c r="E26" s="185" t="s">
        <v>264</v>
      </c>
      <c r="F26" s="184" t="s">
        <v>265</v>
      </c>
      <c r="G26" s="184" t="s">
        <v>266</v>
      </c>
      <c r="H26" s="185" t="s">
        <v>267</v>
      </c>
      <c r="I26" s="186" t="s">
        <v>268</v>
      </c>
      <c r="J26" s="174"/>
      <c r="K26" s="174"/>
      <c r="M26" s="218"/>
    </row>
    <row r="27" spans="2:14" ht="19.5" customHeight="1" x14ac:dyDescent="0.25">
      <c r="B27" s="187" t="s">
        <v>151</v>
      </c>
      <c r="C27" s="230">
        <v>1.47E-2</v>
      </c>
      <c r="D27" s="224">
        <v>1.47E-2</v>
      </c>
      <c r="E27" s="155">
        <f t="shared" ref="E27:E38" si="0">IF(OR(C27=0,C27=""),0,D27/C27)</f>
        <v>1</v>
      </c>
      <c r="F27" s="342">
        <f>SUM(C27:C38)</f>
        <v>1</v>
      </c>
      <c r="G27" s="389">
        <f>SUM(D27:D38)</f>
        <v>0.27910000000000001</v>
      </c>
      <c r="H27" s="190">
        <f>+(D27*100%)/$G$23</f>
        <v>1.47E-2</v>
      </c>
      <c r="I27" s="390">
        <f>G27+I22</f>
        <v>3.2791000000000001</v>
      </c>
      <c r="J27" s="191"/>
      <c r="K27" s="191"/>
      <c r="M27" s="218"/>
    </row>
    <row r="28" spans="2:14" ht="19.5" customHeight="1" x14ac:dyDescent="0.25">
      <c r="B28" s="187" t="s">
        <v>152</v>
      </c>
      <c r="C28" s="230">
        <v>0.13220000000000001</v>
      </c>
      <c r="D28" s="224">
        <v>0</v>
      </c>
      <c r="E28" s="155">
        <f t="shared" si="0"/>
        <v>0</v>
      </c>
      <c r="F28" s="342"/>
      <c r="G28" s="389"/>
      <c r="H28" s="190">
        <f t="shared" ref="H28:H38" si="1">+IF(D28="","",((D28*100%)/$G$23)+H27)</f>
        <v>1.47E-2</v>
      </c>
      <c r="I28" s="390"/>
      <c r="J28" s="191"/>
      <c r="K28" s="191"/>
      <c r="M28" s="218"/>
    </row>
    <row r="29" spans="2:14" ht="19.5" customHeight="1" x14ac:dyDescent="0.25">
      <c r="B29" s="187" t="s">
        <v>153</v>
      </c>
      <c r="C29" s="230">
        <v>0.13220000000000001</v>
      </c>
      <c r="D29" s="224">
        <f>0.1322+0.1322</f>
        <v>0.26440000000000002</v>
      </c>
      <c r="E29" s="155">
        <f t="shared" si="0"/>
        <v>2</v>
      </c>
      <c r="F29" s="342"/>
      <c r="G29" s="389"/>
      <c r="H29" s="190">
        <f t="shared" si="1"/>
        <v>0.27910000000000001</v>
      </c>
      <c r="I29" s="390"/>
      <c r="J29" s="191"/>
      <c r="K29" s="191"/>
      <c r="M29" s="218"/>
    </row>
    <row r="30" spans="2:14" ht="19.5" customHeight="1" x14ac:dyDescent="0.25">
      <c r="B30" s="187" t="s">
        <v>154</v>
      </c>
      <c r="C30" s="230">
        <v>0.13250000000000001</v>
      </c>
      <c r="D30" s="224"/>
      <c r="E30" s="155">
        <f t="shared" si="0"/>
        <v>0</v>
      </c>
      <c r="F30" s="342"/>
      <c r="G30" s="389"/>
      <c r="H30" s="190" t="str">
        <f t="shared" si="1"/>
        <v/>
      </c>
      <c r="I30" s="390"/>
      <c r="J30" s="191"/>
      <c r="K30" s="191"/>
    </row>
    <row r="31" spans="2:14" ht="19.5" customHeight="1" x14ac:dyDescent="0.25">
      <c r="B31" s="187" t="s">
        <v>155</v>
      </c>
      <c r="C31" s="230">
        <v>9.3399999999999997E-2</v>
      </c>
      <c r="D31" s="224"/>
      <c r="E31" s="155">
        <f t="shared" si="0"/>
        <v>0</v>
      </c>
      <c r="F31" s="342"/>
      <c r="G31" s="389"/>
      <c r="H31" s="190" t="str">
        <f t="shared" si="1"/>
        <v/>
      </c>
      <c r="I31" s="390"/>
      <c r="J31" s="191"/>
      <c r="K31" s="191"/>
    </row>
    <row r="32" spans="2:14" ht="19.5" customHeight="1" x14ac:dyDescent="0.25">
      <c r="B32" s="187" t="s">
        <v>156</v>
      </c>
      <c r="C32" s="230">
        <v>9.3399999999999997E-2</v>
      </c>
      <c r="D32" s="224"/>
      <c r="E32" s="155">
        <f t="shared" si="0"/>
        <v>0</v>
      </c>
      <c r="F32" s="342"/>
      <c r="G32" s="389"/>
      <c r="H32" s="190" t="str">
        <f t="shared" si="1"/>
        <v/>
      </c>
      <c r="I32" s="390"/>
      <c r="J32" s="191"/>
      <c r="K32" s="191"/>
    </row>
    <row r="33" spans="2:11" ht="19.5" customHeight="1" x14ac:dyDescent="0.25">
      <c r="B33" s="187" t="s">
        <v>157</v>
      </c>
      <c r="C33" s="230">
        <v>9.3399999999999997E-2</v>
      </c>
      <c r="D33" s="224"/>
      <c r="E33" s="155">
        <f t="shared" si="0"/>
        <v>0</v>
      </c>
      <c r="F33" s="342"/>
      <c r="G33" s="389"/>
      <c r="H33" s="190" t="str">
        <f t="shared" si="1"/>
        <v/>
      </c>
      <c r="I33" s="390"/>
      <c r="J33" s="191"/>
      <c r="K33" s="191"/>
    </row>
    <row r="34" spans="2:11" ht="19.5" customHeight="1" x14ac:dyDescent="0.25">
      <c r="B34" s="187" t="s">
        <v>158</v>
      </c>
      <c r="C34" s="230">
        <v>9.3399999999999997E-2</v>
      </c>
      <c r="D34" s="224"/>
      <c r="E34" s="155">
        <f t="shared" si="0"/>
        <v>0</v>
      </c>
      <c r="F34" s="342"/>
      <c r="G34" s="389"/>
      <c r="H34" s="190" t="str">
        <f t="shared" si="1"/>
        <v/>
      </c>
      <c r="I34" s="390"/>
      <c r="J34" s="191"/>
      <c r="K34" s="191"/>
    </row>
    <row r="35" spans="2:11" ht="19.5" customHeight="1" x14ac:dyDescent="0.25">
      <c r="B35" s="187" t="s">
        <v>159</v>
      </c>
      <c r="C35" s="230">
        <v>9.2799999999999994E-2</v>
      </c>
      <c r="D35" s="224"/>
      <c r="E35" s="155">
        <f t="shared" si="0"/>
        <v>0</v>
      </c>
      <c r="F35" s="342"/>
      <c r="G35" s="389"/>
      <c r="H35" s="190" t="str">
        <f t="shared" si="1"/>
        <v/>
      </c>
      <c r="I35" s="390"/>
      <c r="J35" s="191"/>
      <c r="K35" s="191"/>
    </row>
    <row r="36" spans="2:11" ht="19.5" customHeight="1" x14ac:dyDescent="0.25">
      <c r="B36" s="187" t="s">
        <v>160</v>
      </c>
      <c r="C36" s="230">
        <v>9.2799999999999994E-2</v>
      </c>
      <c r="D36" s="224"/>
      <c r="E36" s="155">
        <f t="shared" si="0"/>
        <v>0</v>
      </c>
      <c r="F36" s="342"/>
      <c r="G36" s="389"/>
      <c r="H36" s="190" t="str">
        <f t="shared" si="1"/>
        <v/>
      </c>
      <c r="I36" s="390"/>
      <c r="J36" s="191"/>
      <c r="K36" s="191"/>
    </row>
    <row r="37" spans="2:11" ht="19.5" customHeight="1" x14ac:dyDescent="0.25">
      <c r="B37" s="187" t="s">
        <v>161</v>
      </c>
      <c r="C37" s="230">
        <v>1.46E-2</v>
      </c>
      <c r="D37" s="224"/>
      <c r="E37" s="155">
        <f t="shared" si="0"/>
        <v>0</v>
      </c>
      <c r="F37" s="342"/>
      <c r="G37" s="389"/>
      <c r="H37" s="190" t="str">
        <f t="shared" si="1"/>
        <v/>
      </c>
      <c r="I37" s="390"/>
      <c r="J37" s="191"/>
      <c r="K37" s="191"/>
    </row>
    <row r="38" spans="2:11" ht="19.5" customHeight="1" x14ac:dyDescent="0.25">
      <c r="B38" s="187" t="s">
        <v>162</v>
      </c>
      <c r="C38" s="230">
        <v>1.46E-2</v>
      </c>
      <c r="D38" s="224"/>
      <c r="E38" s="155">
        <f t="shared" si="0"/>
        <v>0</v>
      </c>
      <c r="F38" s="342"/>
      <c r="G38" s="389"/>
      <c r="H38" s="190" t="str">
        <f t="shared" si="1"/>
        <v/>
      </c>
      <c r="I38" s="390"/>
      <c r="J38" s="191"/>
      <c r="K38" s="191"/>
    </row>
    <row r="39" spans="2:11" ht="84" customHeight="1" x14ac:dyDescent="0.25">
      <c r="B39" s="193" t="s">
        <v>269</v>
      </c>
      <c r="C39" s="346" t="s">
        <v>381</v>
      </c>
      <c r="D39" s="346"/>
      <c r="E39" s="346"/>
      <c r="F39" s="346"/>
      <c r="G39" s="346"/>
      <c r="H39" s="346"/>
      <c r="I39" s="346"/>
      <c r="J39" s="194"/>
      <c r="K39" s="194"/>
    </row>
    <row r="40" spans="2:11" ht="36.6" customHeight="1" x14ac:dyDescent="0.25">
      <c r="B40" s="347"/>
      <c r="C40" s="348"/>
      <c r="D40" s="348"/>
      <c r="E40" s="348"/>
      <c r="F40" s="348"/>
      <c r="G40" s="348"/>
      <c r="H40" s="348"/>
      <c r="I40" s="349"/>
      <c r="J40" s="162"/>
      <c r="K40" s="162"/>
    </row>
    <row r="41" spans="2:11" ht="36.6" customHeight="1" x14ac:dyDescent="0.25">
      <c r="B41" s="347"/>
      <c r="C41" s="348"/>
      <c r="D41" s="348"/>
      <c r="E41" s="348"/>
      <c r="F41" s="348"/>
      <c r="G41" s="348"/>
      <c r="H41" s="348"/>
      <c r="I41" s="349"/>
      <c r="J41" s="194"/>
      <c r="K41" s="194"/>
    </row>
    <row r="42" spans="2:11" ht="36.6" customHeight="1" x14ac:dyDescent="0.25">
      <c r="B42" s="347"/>
      <c r="C42" s="348"/>
      <c r="D42" s="348"/>
      <c r="E42" s="348"/>
      <c r="F42" s="348"/>
      <c r="G42" s="348"/>
      <c r="H42" s="348"/>
      <c r="I42" s="349"/>
      <c r="J42" s="194"/>
      <c r="K42" s="194"/>
    </row>
    <row r="43" spans="2:11" ht="36.6" customHeight="1" x14ac:dyDescent="0.25">
      <c r="B43" s="347"/>
      <c r="C43" s="348"/>
      <c r="D43" s="348"/>
      <c r="E43" s="348"/>
      <c r="F43" s="348"/>
      <c r="G43" s="348"/>
      <c r="H43" s="348"/>
      <c r="I43" s="349"/>
      <c r="J43" s="194"/>
      <c r="K43" s="194"/>
    </row>
    <row r="44" spans="2:11" ht="36.6" customHeight="1" x14ac:dyDescent="0.25">
      <c r="B44" s="347"/>
      <c r="C44" s="348"/>
      <c r="D44" s="348"/>
      <c r="E44" s="348"/>
      <c r="F44" s="348"/>
      <c r="G44" s="348"/>
      <c r="H44" s="348"/>
      <c r="I44" s="349"/>
      <c r="J44" s="161"/>
      <c r="K44" s="161"/>
    </row>
    <row r="45" spans="2:11" ht="91.5" customHeight="1" x14ac:dyDescent="0.25">
      <c r="B45" s="164" t="s">
        <v>270</v>
      </c>
      <c r="C45" s="333" t="s">
        <v>382</v>
      </c>
      <c r="D45" s="333"/>
      <c r="E45" s="333"/>
      <c r="F45" s="333"/>
      <c r="G45" s="333"/>
      <c r="H45" s="333"/>
      <c r="I45" s="333"/>
      <c r="J45" s="196"/>
      <c r="K45" s="194"/>
    </row>
    <row r="46" spans="2:11" ht="48" customHeight="1" x14ac:dyDescent="0.25">
      <c r="B46" s="164" t="s">
        <v>271</v>
      </c>
      <c r="C46" s="387" t="s">
        <v>359</v>
      </c>
      <c r="D46" s="387"/>
      <c r="E46" s="387"/>
      <c r="F46" s="387"/>
      <c r="G46" s="387"/>
      <c r="H46" s="387"/>
      <c r="I46" s="387"/>
      <c r="J46" s="196"/>
      <c r="K46" s="196"/>
    </row>
    <row r="47" spans="2:11" ht="66" customHeight="1" x14ac:dyDescent="0.25">
      <c r="B47" s="193" t="s">
        <v>272</v>
      </c>
      <c r="C47" s="333" t="s">
        <v>362</v>
      </c>
      <c r="D47" s="333"/>
      <c r="E47" s="333"/>
      <c r="F47" s="333"/>
      <c r="G47" s="333"/>
      <c r="H47" s="333"/>
      <c r="I47" s="333"/>
      <c r="J47" s="196"/>
      <c r="K47" s="196"/>
    </row>
    <row r="48" spans="2:11" ht="22.5" customHeight="1" x14ac:dyDescent="0.25">
      <c r="B48" s="334" t="s">
        <v>273</v>
      </c>
      <c r="C48" s="335"/>
      <c r="D48" s="335"/>
      <c r="E48" s="335"/>
      <c r="F48" s="335"/>
      <c r="G48" s="335"/>
      <c r="H48" s="335"/>
      <c r="I48" s="336"/>
      <c r="J48" s="196"/>
      <c r="K48" s="196"/>
    </row>
    <row r="49" spans="2:11" ht="22.5" customHeight="1" x14ac:dyDescent="0.25">
      <c r="B49" s="337" t="s">
        <v>274</v>
      </c>
      <c r="C49" s="184" t="s">
        <v>275</v>
      </c>
      <c r="D49" s="338" t="s">
        <v>276</v>
      </c>
      <c r="E49" s="338"/>
      <c r="F49" s="338"/>
      <c r="G49" s="338" t="s">
        <v>277</v>
      </c>
      <c r="H49" s="338"/>
      <c r="I49" s="339"/>
      <c r="J49" s="198"/>
      <c r="K49" s="198"/>
    </row>
    <row r="50" spans="2:11" ht="30.75" customHeight="1" x14ac:dyDescent="0.25">
      <c r="B50" s="337"/>
      <c r="C50" s="199" t="s">
        <v>352</v>
      </c>
      <c r="D50" s="340" t="s">
        <v>352</v>
      </c>
      <c r="E50" s="340"/>
      <c r="F50" s="340"/>
      <c r="G50" s="340" t="s">
        <v>352</v>
      </c>
      <c r="H50" s="340"/>
      <c r="I50" s="341"/>
      <c r="J50" s="198"/>
      <c r="K50" s="198"/>
    </row>
    <row r="51" spans="2:11" ht="32.25" customHeight="1" x14ac:dyDescent="0.25">
      <c r="B51" s="200" t="s">
        <v>278</v>
      </c>
      <c r="C51" s="340" t="s">
        <v>368</v>
      </c>
      <c r="D51" s="340"/>
      <c r="E51" s="340"/>
      <c r="F51" s="340"/>
      <c r="G51" s="340"/>
      <c r="H51" s="340"/>
      <c r="I51" s="341"/>
      <c r="J51" s="201"/>
      <c r="K51" s="201"/>
    </row>
    <row r="52" spans="2:11" ht="28.5" customHeight="1" x14ac:dyDescent="0.25">
      <c r="B52" s="202" t="s">
        <v>279</v>
      </c>
      <c r="C52" s="340" t="s">
        <v>368</v>
      </c>
      <c r="D52" s="340"/>
      <c r="E52" s="340"/>
      <c r="F52" s="340"/>
      <c r="G52" s="340"/>
      <c r="H52" s="340"/>
      <c r="I52" s="341"/>
      <c r="J52" s="201"/>
      <c r="K52" s="201"/>
    </row>
    <row r="53" spans="2:11" ht="30" customHeight="1" x14ac:dyDescent="0.25">
      <c r="B53" s="193" t="s">
        <v>280</v>
      </c>
      <c r="C53" s="340" t="s">
        <v>383</v>
      </c>
      <c r="D53" s="340"/>
      <c r="E53" s="340"/>
      <c r="F53" s="340"/>
      <c r="G53" s="340"/>
      <c r="H53" s="340"/>
      <c r="I53" s="341"/>
      <c r="J53" s="203"/>
      <c r="K53" s="203"/>
    </row>
    <row r="54" spans="2:11" ht="31.5" customHeight="1" thickBot="1" x14ac:dyDescent="0.3">
      <c r="B54" s="204" t="s">
        <v>281</v>
      </c>
      <c r="C54" s="384" t="s">
        <v>352</v>
      </c>
      <c r="D54" s="384"/>
      <c r="E54" s="384"/>
      <c r="F54" s="384"/>
      <c r="G54" s="384"/>
      <c r="H54" s="384"/>
      <c r="I54" s="385"/>
      <c r="J54" s="205"/>
      <c r="K54" s="205"/>
    </row>
    <row r="55" spans="2:11" x14ac:dyDescent="0.25">
      <c r="B55" s="206"/>
      <c r="C55" s="207"/>
      <c r="D55" s="207"/>
      <c r="E55" s="208"/>
      <c r="F55" s="208"/>
      <c r="G55" s="209"/>
      <c r="H55" s="210"/>
      <c r="I55" s="207"/>
      <c r="J55" s="205"/>
      <c r="K55" s="205"/>
    </row>
    <row r="56" spans="2:11" x14ac:dyDescent="0.25">
      <c r="B56" s="206"/>
      <c r="C56" s="207"/>
      <c r="D56" s="207"/>
      <c r="E56" s="208"/>
      <c r="F56" s="208"/>
      <c r="G56" s="209"/>
      <c r="H56" s="210"/>
      <c r="I56" s="207"/>
      <c r="J56" s="205"/>
      <c r="K56" s="205"/>
    </row>
    <row r="57" spans="2:11" x14ac:dyDescent="0.25">
      <c r="B57" s="206"/>
      <c r="C57" s="207"/>
      <c r="D57" s="207"/>
      <c r="E57" s="208"/>
      <c r="F57" s="208"/>
      <c r="G57" s="209"/>
      <c r="H57" s="210"/>
      <c r="I57" s="207"/>
      <c r="J57" s="205"/>
      <c r="K57" s="205"/>
    </row>
    <row r="58" spans="2:11" x14ac:dyDescent="0.25">
      <c r="B58" s="206"/>
      <c r="C58" s="207"/>
      <c r="D58" s="207"/>
      <c r="E58" s="208"/>
      <c r="F58" s="208"/>
      <c r="G58" s="209"/>
      <c r="H58" s="210"/>
      <c r="I58" s="207"/>
      <c r="J58" s="205"/>
      <c r="K58" s="205"/>
    </row>
    <row r="59" spans="2:11" hidden="1" x14ac:dyDescent="0.25">
      <c r="B59" s="206"/>
      <c r="C59" s="207"/>
      <c r="D59" s="207"/>
      <c r="E59" s="208"/>
      <c r="F59" s="208"/>
      <c r="G59" s="209"/>
      <c r="H59" s="210"/>
      <c r="I59" s="207"/>
      <c r="J59" s="205"/>
      <c r="K59" s="205"/>
    </row>
    <row r="60" spans="2:11" ht="25.5" hidden="1" customHeight="1" x14ac:dyDescent="0.25">
      <c r="B60" s="206"/>
      <c r="C60" s="207"/>
      <c r="D60" s="207"/>
      <c r="E60" s="208"/>
      <c r="F60" s="208"/>
      <c r="G60" s="209"/>
      <c r="H60" s="210"/>
      <c r="I60" s="207"/>
      <c r="J60" s="205"/>
      <c r="K60" s="205"/>
    </row>
  </sheetData>
  <sheetProtection algorithmName="SHA-512" hashValue="+qA9xA6YVjR+D6ax8KF9gwBZlwVot7RfMBHjnO8xLWLMkppFEtLc2FOmSOmmRq1Y/nHM2E+YBiSLrGKB/ZkIPA==" saltValue="6nO5njB0Tk2S94vbnnd9d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H9:I9"/>
    <mergeCell ref="C10:I10"/>
    <mergeCell ref="C11:I11"/>
    <mergeCell ref="C12:F12"/>
    <mergeCell ref="H12:I12"/>
    <mergeCell ref="C13:F13"/>
    <mergeCell ref="H13:I13"/>
    <mergeCell ref="C14:I14"/>
    <mergeCell ref="C15:I15"/>
    <mergeCell ref="C16:I16"/>
    <mergeCell ref="C17:I17"/>
    <mergeCell ref="B18:B19"/>
    <mergeCell ref="C18:E18"/>
    <mergeCell ref="F18:I18"/>
    <mergeCell ref="C19:E19"/>
    <mergeCell ref="F19:I19"/>
    <mergeCell ref="C20:E20"/>
    <mergeCell ref="F20:I20"/>
    <mergeCell ref="C21:E21"/>
    <mergeCell ref="F21:I21"/>
    <mergeCell ref="C22:E22"/>
    <mergeCell ref="C23:E23"/>
    <mergeCell ref="G23:I23"/>
    <mergeCell ref="C24:E24"/>
    <mergeCell ref="G24:I24"/>
    <mergeCell ref="B25:I25"/>
    <mergeCell ref="F27:F38"/>
    <mergeCell ref="G27:G38"/>
    <mergeCell ref="I27:I38"/>
    <mergeCell ref="C39:I39"/>
    <mergeCell ref="B40:I44"/>
    <mergeCell ref="C51:I51"/>
    <mergeCell ref="C52:I52"/>
    <mergeCell ref="C53:I53"/>
    <mergeCell ref="C54:I54"/>
    <mergeCell ref="C45:I45"/>
    <mergeCell ref="C46:I46"/>
    <mergeCell ref="C47:I47"/>
    <mergeCell ref="B48:I48"/>
    <mergeCell ref="B49:B50"/>
    <mergeCell ref="D49:F49"/>
    <mergeCell ref="G49:I49"/>
    <mergeCell ref="D50:F50"/>
    <mergeCell ref="G50:I50"/>
  </mergeCells>
  <dataValidations count="7">
    <dataValidation type="list" allowBlank="1" showInputMessage="1" showErrorMessage="1" sqref="C7 I7">
      <formula1>$N$11:$N$12</formula1>
      <formula2>0</formula2>
    </dataValidation>
    <dataValidation type="list" allowBlank="1" showInputMessage="1" showErrorMessage="1" sqref="H13:I13">
      <formula1>$N$5:$N$8</formula1>
      <formula2>0</formula2>
    </dataValidation>
    <dataValidation type="list" allowBlank="1" showInputMessage="1" showErrorMessage="1" sqref="J10:K10">
      <formula1>$M$21:$M$28</formula1>
      <formula2>0</formula2>
    </dataValidation>
    <dataValidation type="list" allowBlank="1" showInputMessage="1" showErrorMessage="1" sqref="C9:F9">
      <formula1>$M$6:$M$9</formula1>
      <formula2>0</formula2>
    </dataValidation>
    <dataValidation type="list" allowBlank="1" showInputMessage="1" showErrorMessage="1" sqref="C24:E24">
      <formula1>$M$12:$M$15</formula1>
      <formula2>0</formula2>
    </dataValidation>
    <dataValidation type="list" allowBlank="1" showInputMessage="1" showErrorMessage="1" sqref="H12:I12">
      <formula1>M17:M19</formula1>
      <formula2>0</formula2>
    </dataValidation>
    <dataValidation type="list" showDropDown="1" showInputMessage="1" showErrorMessage="1" sqref="K12">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I60"/>
  <sheetViews>
    <sheetView zoomScale="80" zoomScaleNormal="80" workbookViewId="0">
      <selection activeCell="C39" sqref="C39:I39"/>
    </sheetView>
  </sheetViews>
  <sheetFormatPr baseColWidth="10" defaultColWidth="0" defaultRowHeight="15" zeroHeight="1" x14ac:dyDescent="0.25"/>
  <cols>
    <col min="1" max="1" width="1" style="157" customWidth="1"/>
    <col min="2" max="2" width="25.42578125" style="211" customWidth="1"/>
    <col min="3" max="3" width="14.42578125" style="157" customWidth="1"/>
    <col min="4" max="4" width="20.140625" style="157" customWidth="1"/>
    <col min="5" max="5" width="16.42578125" style="157" customWidth="1"/>
    <col min="6" max="6" width="25" style="157" customWidth="1"/>
    <col min="7" max="7" width="22" style="212" customWidth="1"/>
    <col min="8" max="8" width="20.42578125" style="157" customWidth="1"/>
    <col min="9" max="11" width="22.42578125" style="157" customWidth="1"/>
    <col min="12" max="12" width="11.42578125" style="159" hidden="1" customWidth="1"/>
    <col min="13" max="23" width="9.140625" style="159" hidden="1" customWidth="1"/>
    <col min="24" max="1023" width="9.140625" style="157" hidden="1" customWidth="1"/>
    <col min="1024" max="1024" width="9.140625" style="160" hidden="1" customWidth="1"/>
    <col min="1025" max="16384" width="9.140625" style="160" hidden="1"/>
  </cols>
  <sheetData>
    <row r="1" spans="2:13" ht="37.5" customHeight="1" x14ac:dyDescent="0.25">
      <c r="B1" s="378"/>
      <c r="C1" s="380" t="s">
        <v>1</v>
      </c>
      <c r="D1" s="380"/>
      <c r="E1" s="380"/>
      <c r="F1" s="380"/>
      <c r="G1" s="380"/>
      <c r="H1" s="380"/>
      <c r="I1" s="381"/>
      <c r="J1" s="158"/>
      <c r="K1" s="158"/>
    </row>
    <row r="2" spans="2:13" ht="37.5" customHeight="1" x14ac:dyDescent="0.25">
      <c r="B2" s="379"/>
      <c r="C2" s="383" t="s">
        <v>210</v>
      </c>
      <c r="D2" s="383"/>
      <c r="E2" s="383"/>
      <c r="F2" s="383"/>
      <c r="G2" s="383"/>
      <c r="H2" s="383"/>
      <c r="I2" s="382"/>
      <c r="J2" s="158"/>
      <c r="K2" s="158"/>
    </row>
    <row r="3" spans="2:13" ht="37.5" customHeight="1" x14ac:dyDescent="0.25">
      <c r="B3" s="379"/>
      <c r="C3" s="383" t="s">
        <v>211</v>
      </c>
      <c r="D3" s="383"/>
      <c r="E3" s="383"/>
      <c r="F3" s="383" t="s">
        <v>212</v>
      </c>
      <c r="G3" s="383"/>
      <c r="H3" s="383"/>
      <c r="I3" s="382"/>
      <c r="J3" s="158"/>
      <c r="K3" s="158"/>
    </row>
    <row r="4" spans="2:13" ht="23.25" customHeight="1" x14ac:dyDescent="0.25">
      <c r="B4" s="372"/>
      <c r="C4" s="373"/>
      <c r="D4" s="373"/>
      <c r="E4" s="373"/>
      <c r="F4" s="373"/>
      <c r="G4" s="373"/>
      <c r="H4" s="373"/>
      <c r="I4" s="374"/>
      <c r="J4" s="161"/>
      <c r="K4" s="161"/>
    </row>
    <row r="5" spans="2:13" ht="24" customHeight="1" x14ac:dyDescent="0.25">
      <c r="B5" s="375" t="s">
        <v>213</v>
      </c>
      <c r="C5" s="376"/>
      <c r="D5" s="376"/>
      <c r="E5" s="376"/>
      <c r="F5" s="376"/>
      <c r="G5" s="376"/>
      <c r="H5" s="376"/>
      <c r="I5" s="377"/>
      <c r="J5" s="162"/>
      <c r="K5" s="162"/>
      <c r="M5" s="163" t="s">
        <v>71</v>
      </c>
    </row>
    <row r="6" spans="2:13" ht="30.75" customHeight="1" x14ac:dyDescent="0.25">
      <c r="B6" s="164" t="s">
        <v>214</v>
      </c>
      <c r="C6" s="165">
        <v>5</v>
      </c>
      <c r="D6" s="338" t="s">
        <v>215</v>
      </c>
      <c r="E6" s="338"/>
      <c r="F6" s="340" t="s">
        <v>310</v>
      </c>
      <c r="G6" s="340"/>
      <c r="H6" s="340"/>
      <c r="I6" s="341"/>
      <c r="J6" s="166"/>
      <c r="K6" s="166"/>
      <c r="M6" s="163" t="s">
        <v>76</v>
      </c>
    </row>
    <row r="7" spans="2:13" ht="30.75" customHeight="1" x14ac:dyDescent="0.25">
      <c r="B7" s="164" t="s">
        <v>217</v>
      </c>
      <c r="C7" s="165" t="s">
        <v>78</v>
      </c>
      <c r="D7" s="338" t="s">
        <v>218</v>
      </c>
      <c r="E7" s="338"/>
      <c r="F7" s="340" t="s">
        <v>219</v>
      </c>
      <c r="G7" s="340"/>
      <c r="H7" s="167" t="s">
        <v>220</v>
      </c>
      <c r="I7" s="168" t="s">
        <v>78</v>
      </c>
      <c r="J7" s="169"/>
      <c r="K7" s="169"/>
      <c r="M7" s="163" t="s">
        <v>83</v>
      </c>
    </row>
    <row r="8" spans="2:13" ht="30.75" customHeight="1" x14ac:dyDescent="0.25">
      <c r="B8" s="164" t="s">
        <v>221</v>
      </c>
      <c r="C8" s="340" t="s">
        <v>222</v>
      </c>
      <c r="D8" s="340"/>
      <c r="E8" s="340"/>
      <c r="F8" s="340"/>
      <c r="G8" s="167" t="s">
        <v>223</v>
      </c>
      <c r="H8" s="367">
        <v>7555</v>
      </c>
      <c r="I8" s="368"/>
      <c r="J8" s="170"/>
      <c r="K8" s="170"/>
      <c r="M8" s="163" t="s">
        <v>42</v>
      </c>
    </row>
    <row r="9" spans="2:13" ht="30.75" customHeight="1" x14ac:dyDescent="0.25">
      <c r="B9" s="164" t="s">
        <v>62</v>
      </c>
      <c r="C9" s="369" t="s">
        <v>82</v>
      </c>
      <c r="D9" s="369"/>
      <c r="E9" s="369"/>
      <c r="F9" s="369"/>
      <c r="G9" s="167" t="s">
        <v>224</v>
      </c>
      <c r="H9" s="370" t="s">
        <v>90</v>
      </c>
      <c r="I9" s="371"/>
      <c r="J9" s="171"/>
      <c r="K9" s="171"/>
    </row>
    <row r="10" spans="2:13" ht="30.75" customHeight="1" x14ac:dyDescent="0.25">
      <c r="B10" s="164" t="s">
        <v>225</v>
      </c>
      <c r="C10" s="340" t="s">
        <v>226</v>
      </c>
      <c r="D10" s="340"/>
      <c r="E10" s="340"/>
      <c r="F10" s="340"/>
      <c r="G10" s="340"/>
      <c r="H10" s="340"/>
      <c r="I10" s="341"/>
      <c r="J10" s="172"/>
      <c r="K10" s="172"/>
    </row>
    <row r="11" spans="2:13" ht="30.75" customHeight="1" x14ac:dyDescent="0.25">
      <c r="B11" s="164" t="s">
        <v>227</v>
      </c>
      <c r="C11" s="354" t="s">
        <v>228</v>
      </c>
      <c r="D11" s="354"/>
      <c r="E11" s="354"/>
      <c r="F11" s="354"/>
      <c r="G11" s="354"/>
      <c r="H11" s="354"/>
      <c r="I11" s="361"/>
      <c r="J11" s="169"/>
      <c r="K11" s="169"/>
      <c r="M11" s="163" t="s">
        <v>96</v>
      </c>
    </row>
    <row r="12" spans="2:13" ht="30.75" customHeight="1" x14ac:dyDescent="0.25">
      <c r="B12" s="164" t="s">
        <v>229</v>
      </c>
      <c r="C12" s="359" t="s">
        <v>311</v>
      </c>
      <c r="D12" s="359"/>
      <c r="E12" s="359"/>
      <c r="F12" s="359"/>
      <c r="G12" s="167" t="s">
        <v>231</v>
      </c>
      <c r="H12" s="365" t="s">
        <v>100</v>
      </c>
      <c r="I12" s="355"/>
      <c r="J12" s="169"/>
      <c r="K12" s="169"/>
      <c r="M12" s="163" t="s">
        <v>78</v>
      </c>
    </row>
    <row r="13" spans="2:13" ht="30.75" customHeight="1" x14ac:dyDescent="0.25">
      <c r="B13" s="164" t="s">
        <v>232</v>
      </c>
      <c r="C13" s="366" t="s">
        <v>233</v>
      </c>
      <c r="D13" s="366"/>
      <c r="E13" s="366"/>
      <c r="F13" s="366"/>
      <c r="G13" s="167" t="s">
        <v>234</v>
      </c>
      <c r="H13" s="354" t="s">
        <v>71</v>
      </c>
      <c r="I13" s="361"/>
      <c r="J13" s="169"/>
      <c r="K13" s="169"/>
    </row>
    <row r="14" spans="2:13" ht="64.5" customHeight="1" x14ac:dyDescent="0.25">
      <c r="B14" s="164" t="s">
        <v>235</v>
      </c>
      <c r="C14" s="357" t="s">
        <v>312</v>
      </c>
      <c r="D14" s="357"/>
      <c r="E14" s="357"/>
      <c r="F14" s="357"/>
      <c r="G14" s="357"/>
      <c r="H14" s="357"/>
      <c r="I14" s="358"/>
      <c r="J14" s="172"/>
      <c r="K14" s="172"/>
      <c r="M14" s="163"/>
    </row>
    <row r="15" spans="2:13" ht="30.75" customHeight="1" x14ac:dyDescent="0.25">
      <c r="B15" s="164" t="s">
        <v>237</v>
      </c>
      <c r="C15" s="359" t="s">
        <v>294</v>
      </c>
      <c r="D15" s="359"/>
      <c r="E15" s="359"/>
      <c r="F15" s="359"/>
      <c r="G15" s="359"/>
      <c r="H15" s="359"/>
      <c r="I15" s="360"/>
      <c r="J15" s="173"/>
      <c r="K15" s="173"/>
      <c r="M15" s="163"/>
    </row>
    <row r="16" spans="2:13" ht="30.75" customHeight="1" x14ac:dyDescent="0.25">
      <c r="B16" s="164" t="s">
        <v>239</v>
      </c>
      <c r="C16" s="340" t="s">
        <v>313</v>
      </c>
      <c r="D16" s="340"/>
      <c r="E16" s="340"/>
      <c r="F16" s="340"/>
      <c r="G16" s="340"/>
      <c r="H16" s="340"/>
      <c r="I16" s="341"/>
      <c r="J16" s="174"/>
      <c r="K16" s="174"/>
      <c r="M16" s="163"/>
    </row>
    <row r="17" spans="2:13" ht="30.75" customHeight="1" x14ac:dyDescent="0.25">
      <c r="B17" s="164" t="s">
        <v>241</v>
      </c>
      <c r="C17" s="354" t="s">
        <v>314</v>
      </c>
      <c r="D17" s="354"/>
      <c r="E17" s="354"/>
      <c r="F17" s="354"/>
      <c r="G17" s="354"/>
      <c r="H17" s="354"/>
      <c r="I17" s="361"/>
      <c r="J17" s="175"/>
      <c r="K17" s="175"/>
      <c r="M17" s="163"/>
    </row>
    <row r="18" spans="2:13" ht="18" customHeight="1" x14ac:dyDescent="0.25">
      <c r="B18" s="337" t="s">
        <v>243</v>
      </c>
      <c r="C18" s="362" t="s">
        <v>244</v>
      </c>
      <c r="D18" s="362"/>
      <c r="E18" s="362"/>
      <c r="F18" s="363" t="s">
        <v>245</v>
      </c>
      <c r="G18" s="363"/>
      <c r="H18" s="363"/>
      <c r="I18" s="364"/>
      <c r="J18" s="176"/>
      <c r="K18" s="176"/>
      <c r="M18" s="163"/>
    </row>
    <row r="19" spans="2:13" ht="39.75" customHeight="1" x14ac:dyDescent="0.25">
      <c r="B19" s="337"/>
      <c r="C19" s="340" t="s">
        <v>315</v>
      </c>
      <c r="D19" s="340"/>
      <c r="E19" s="340"/>
      <c r="F19" s="340" t="s">
        <v>316</v>
      </c>
      <c r="G19" s="340"/>
      <c r="H19" s="340"/>
      <c r="I19" s="341"/>
      <c r="J19" s="174"/>
      <c r="K19" s="174"/>
      <c r="M19" s="163"/>
    </row>
    <row r="20" spans="2:13" ht="39.75" customHeight="1" x14ac:dyDescent="0.25">
      <c r="B20" s="164" t="s">
        <v>248</v>
      </c>
      <c r="C20" s="340" t="s">
        <v>317</v>
      </c>
      <c r="D20" s="340"/>
      <c r="E20" s="340"/>
      <c r="F20" s="355" t="s">
        <v>318</v>
      </c>
      <c r="G20" s="355"/>
      <c r="H20" s="355"/>
      <c r="I20" s="355"/>
      <c r="J20" s="169"/>
      <c r="K20" s="169"/>
      <c r="M20" s="163"/>
    </row>
    <row r="21" spans="2:13" ht="63" customHeight="1" x14ac:dyDescent="0.25">
      <c r="B21" s="164" t="s">
        <v>251</v>
      </c>
      <c r="C21" s="398" t="s">
        <v>365</v>
      </c>
      <c r="D21" s="398"/>
      <c r="E21" s="398"/>
      <c r="F21" s="356" t="s">
        <v>357</v>
      </c>
      <c r="G21" s="356"/>
      <c r="H21" s="356"/>
      <c r="I21" s="356"/>
      <c r="J21" s="173"/>
      <c r="K21" s="173"/>
      <c r="M21" s="163"/>
    </row>
    <row r="22" spans="2:13" ht="23.25" customHeight="1" x14ac:dyDescent="0.25">
      <c r="B22" s="164" t="s">
        <v>253</v>
      </c>
      <c r="C22" s="350">
        <v>44927</v>
      </c>
      <c r="D22" s="350"/>
      <c r="E22" s="350"/>
      <c r="F22" s="167" t="s">
        <v>254</v>
      </c>
      <c r="G22" s="177">
        <v>3</v>
      </c>
      <c r="H22" s="167" t="s">
        <v>255</v>
      </c>
      <c r="I22" s="219">
        <v>3</v>
      </c>
      <c r="J22" s="179"/>
      <c r="K22" s="179"/>
    </row>
    <row r="23" spans="2:13" ht="27" customHeight="1" x14ac:dyDescent="0.25">
      <c r="B23" s="164" t="s">
        <v>256</v>
      </c>
      <c r="C23" s="350">
        <v>45291</v>
      </c>
      <c r="D23" s="350"/>
      <c r="E23" s="350"/>
      <c r="F23" s="167" t="s">
        <v>257</v>
      </c>
      <c r="G23" s="391">
        <v>3</v>
      </c>
      <c r="H23" s="391"/>
      <c r="I23" s="391"/>
      <c r="J23" s="180"/>
      <c r="K23" s="180"/>
    </row>
    <row r="24" spans="2:13" ht="30.75" customHeight="1" x14ac:dyDescent="0.25">
      <c r="B24" s="181" t="s">
        <v>258</v>
      </c>
      <c r="C24" s="352" t="s">
        <v>112</v>
      </c>
      <c r="D24" s="352"/>
      <c r="E24" s="352"/>
      <c r="F24" s="182" t="s">
        <v>259</v>
      </c>
      <c r="G24" s="340" t="s">
        <v>260</v>
      </c>
      <c r="H24" s="340"/>
      <c r="I24" s="341"/>
      <c r="J24" s="176"/>
      <c r="K24" s="176"/>
    </row>
    <row r="25" spans="2:13" ht="22.5" customHeight="1" x14ac:dyDescent="0.25">
      <c r="B25" s="353" t="s">
        <v>261</v>
      </c>
      <c r="C25" s="353"/>
      <c r="D25" s="353"/>
      <c r="E25" s="353"/>
      <c r="F25" s="353"/>
      <c r="G25" s="353"/>
      <c r="H25" s="353"/>
      <c r="I25" s="353"/>
      <c r="J25" s="162"/>
      <c r="K25" s="162"/>
    </row>
    <row r="26" spans="2:13" ht="43.5" customHeight="1" x14ac:dyDescent="0.25">
      <c r="B26" s="183" t="s">
        <v>142</v>
      </c>
      <c r="C26" s="184" t="s">
        <v>262</v>
      </c>
      <c r="D26" s="184" t="s">
        <v>263</v>
      </c>
      <c r="E26" s="185" t="s">
        <v>264</v>
      </c>
      <c r="F26" s="184" t="s">
        <v>265</v>
      </c>
      <c r="G26" s="184" t="s">
        <v>266</v>
      </c>
      <c r="H26" s="185" t="s">
        <v>267</v>
      </c>
      <c r="I26" s="186" t="s">
        <v>268</v>
      </c>
      <c r="J26" s="174"/>
      <c r="K26" s="174"/>
    </row>
    <row r="27" spans="2:13" ht="19.5" customHeight="1" x14ac:dyDescent="0.25">
      <c r="B27" s="187" t="s">
        <v>151</v>
      </c>
      <c r="C27" s="230">
        <v>0.3528</v>
      </c>
      <c r="D27" s="223">
        <v>0.3528</v>
      </c>
      <c r="E27" s="155">
        <f t="shared" ref="E27:E38" si="0">IF(OR(C27=0,C27=""),0,D27/C27)</f>
        <v>1</v>
      </c>
      <c r="F27" s="388">
        <v>3</v>
      </c>
      <c r="G27" s="399">
        <v>3</v>
      </c>
      <c r="H27" s="190">
        <f>+(D27*100%)/$G$23</f>
        <v>0.1176</v>
      </c>
      <c r="I27" s="344">
        <v>3</v>
      </c>
      <c r="J27" s="191"/>
      <c r="K27" s="191"/>
    </row>
    <row r="28" spans="2:13" ht="19.5" customHeight="1" x14ac:dyDescent="0.25">
      <c r="B28" s="187" t="s">
        <v>152</v>
      </c>
      <c r="C28" s="230">
        <v>3</v>
      </c>
      <c r="D28" s="224">
        <v>3</v>
      </c>
      <c r="E28" s="155">
        <f t="shared" si="0"/>
        <v>1</v>
      </c>
      <c r="F28" s="388"/>
      <c r="G28" s="399"/>
      <c r="H28" s="190">
        <f>+IF(D28="","",((D28*100%)/$G$23))</f>
        <v>1</v>
      </c>
      <c r="I28" s="344"/>
      <c r="J28" s="191"/>
      <c r="K28" s="191"/>
    </row>
    <row r="29" spans="2:13" ht="19.5" customHeight="1" x14ac:dyDescent="0.25">
      <c r="B29" s="187" t="s">
        <v>153</v>
      </c>
      <c r="C29" s="230">
        <v>3</v>
      </c>
      <c r="D29" s="223">
        <v>3</v>
      </c>
      <c r="E29" s="155">
        <f t="shared" si="0"/>
        <v>1</v>
      </c>
      <c r="F29" s="388"/>
      <c r="G29" s="399"/>
      <c r="H29" s="190">
        <f>+IF(D29="","",((D29*100%)/$G$23))</f>
        <v>1</v>
      </c>
      <c r="I29" s="344"/>
      <c r="J29" s="191"/>
      <c r="K29" s="191"/>
    </row>
    <row r="30" spans="2:13" ht="19.5" customHeight="1" x14ac:dyDescent="0.25">
      <c r="B30" s="187" t="s">
        <v>154</v>
      </c>
      <c r="C30" s="230">
        <v>3</v>
      </c>
      <c r="D30" s="223"/>
      <c r="E30" s="155">
        <f t="shared" si="0"/>
        <v>0</v>
      </c>
      <c r="F30" s="388"/>
      <c r="G30" s="399"/>
      <c r="H30" s="190" t="str">
        <f t="shared" ref="H30:H38" si="1">+IF(D30="","",((D30*100%)/$G$23)+H29)</f>
        <v/>
      </c>
      <c r="I30" s="344"/>
      <c r="J30" s="191"/>
      <c r="K30" s="191"/>
    </row>
    <row r="31" spans="2:13" ht="19.5" customHeight="1" x14ac:dyDescent="0.25">
      <c r="B31" s="187" t="s">
        <v>155</v>
      </c>
      <c r="C31" s="230">
        <v>3</v>
      </c>
      <c r="D31" s="223"/>
      <c r="E31" s="155">
        <f t="shared" si="0"/>
        <v>0</v>
      </c>
      <c r="F31" s="388"/>
      <c r="G31" s="399"/>
      <c r="H31" s="190" t="str">
        <f t="shared" si="1"/>
        <v/>
      </c>
      <c r="I31" s="344"/>
      <c r="J31" s="191"/>
      <c r="K31" s="191"/>
    </row>
    <row r="32" spans="2:13" ht="19.5" customHeight="1" x14ac:dyDescent="0.25">
      <c r="B32" s="187" t="s">
        <v>156</v>
      </c>
      <c r="C32" s="230">
        <v>3</v>
      </c>
      <c r="D32" s="223"/>
      <c r="E32" s="155">
        <f t="shared" si="0"/>
        <v>0</v>
      </c>
      <c r="F32" s="388"/>
      <c r="G32" s="399"/>
      <c r="H32" s="190" t="str">
        <f t="shared" si="1"/>
        <v/>
      </c>
      <c r="I32" s="344"/>
      <c r="J32" s="191"/>
      <c r="K32" s="191"/>
    </row>
    <row r="33" spans="2:11" ht="19.5" customHeight="1" x14ac:dyDescent="0.25">
      <c r="B33" s="187" t="s">
        <v>157</v>
      </c>
      <c r="C33" s="230">
        <v>3</v>
      </c>
      <c r="D33" s="223"/>
      <c r="E33" s="155">
        <f t="shared" si="0"/>
        <v>0</v>
      </c>
      <c r="F33" s="388"/>
      <c r="G33" s="399"/>
      <c r="H33" s="190" t="str">
        <f t="shared" si="1"/>
        <v/>
      </c>
      <c r="I33" s="344"/>
      <c r="J33" s="191"/>
      <c r="K33" s="191"/>
    </row>
    <row r="34" spans="2:11" ht="19.5" customHeight="1" x14ac:dyDescent="0.25">
      <c r="B34" s="187" t="s">
        <v>158</v>
      </c>
      <c r="C34" s="230">
        <v>3</v>
      </c>
      <c r="D34" s="223"/>
      <c r="E34" s="155">
        <f t="shared" si="0"/>
        <v>0</v>
      </c>
      <c r="F34" s="388"/>
      <c r="G34" s="399"/>
      <c r="H34" s="190" t="str">
        <f t="shared" si="1"/>
        <v/>
      </c>
      <c r="I34" s="344"/>
      <c r="J34" s="191"/>
      <c r="K34" s="191"/>
    </row>
    <row r="35" spans="2:11" ht="19.5" customHeight="1" x14ac:dyDescent="0.25">
      <c r="B35" s="187" t="s">
        <v>159</v>
      </c>
      <c r="C35" s="230">
        <v>3</v>
      </c>
      <c r="D35" s="223"/>
      <c r="E35" s="155">
        <f t="shared" si="0"/>
        <v>0</v>
      </c>
      <c r="F35" s="388"/>
      <c r="G35" s="399"/>
      <c r="H35" s="190" t="str">
        <f t="shared" si="1"/>
        <v/>
      </c>
      <c r="I35" s="344"/>
      <c r="J35" s="191"/>
      <c r="K35" s="191"/>
    </row>
    <row r="36" spans="2:11" ht="19.5" customHeight="1" x14ac:dyDescent="0.25">
      <c r="B36" s="187" t="s">
        <v>160</v>
      </c>
      <c r="C36" s="230">
        <v>3</v>
      </c>
      <c r="D36" s="224"/>
      <c r="E36" s="155">
        <f t="shared" si="0"/>
        <v>0</v>
      </c>
      <c r="F36" s="388"/>
      <c r="G36" s="399"/>
      <c r="H36" s="190" t="str">
        <f t="shared" si="1"/>
        <v/>
      </c>
      <c r="I36" s="344"/>
      <c r="J36" s="191"/>
      <c r="K36" s="191"/>
    </row>
    <row r="37" spans="2:11" ht="19.5" customHeight="1" x14ac:dyDescent="0.25">
      <c r="B37" s="187" t="s">
        <v>161</v>
      </c>
      <c r="C37" s="230">
        <v>3</v>
      </c>
      <c r="D37" s="223"/>
      <c r="E37" s="155">
        <f t="shared" si="0"/>
        <v>0</v>
      </c>
      <c r="F37" s="388"/>
      <c r="G37" s="399"/>
      <c r="H37" s="190" t="str">
        <f t="shared" si="1"/>
        <v/>
      </c>
      <c r="I37" s="344"/>
      <c r="J37" s="191"/>
      <c r="K37" s="191"/>
    </row>
    <row r="38" spans="2:11" ht="19.5" customHeight="1" x14ac:dyDescent="0.25">
      <c r="B38" s="187" t="s">
        <v>162</v>
      </c>
      <c r="C38" s="230">
        <v>3</v>
      </c>
      <c r="D38" s="223"/>
      <c r="E38" s="155">
        <f t="shared" si="0"/>
        <v>0</v>
      </c>
      <c r="F38" s="388"/>
      <c r="G38" s="399"/>
      <c r="H38" s="190" t="str">
        <f t="shared" si="1"/>
        <v/>
      </c>
      <c r="I38" s="344"/>
      <c r="J38" s="191"/>
      <c r="K38" s="191"/>
    </row>
    <row r="39" spans="2:11" ht="96" customHeight="1" x14ac:dyDescent="0.25">
      <c r="B39" s="193" t="s">
        <v>269</v>
      </c>
      <c r="C39" s="333" t="s">
        <v>380</v>
      </c>
      <c r="D39" s="333"/>
      <c r="E39" s="333"/>
      <c r="F39" s="333"/>
      <c r="G39" s="333"/>
      <c r="H39" s="333"/>
      <c r="I39" s="333"/>
      <c r="J39" s="194"/>
      <c r="K39" s="194"/>
    </row>
    <row r="40" spans="2:11" ht="37.35" customHeight="1" x14ac:dyDescent="0.25">
      <c r="B40" s="347"/>
      <c r="C40" s="348"/>
      <c r="D40" s="348"/>
      <c r="E40" s="348"/>
      <c r="F40" s="348"/>
      <c r="G40" s="348"/>
      <c r="H40" s="348"/>
      <c r="I40" s="349"/>
      <c r="J40" s="162"/>
      <c r="K40" s="162"/>
    </row>
    <row r="41" spans="2:11" ht="37.35" customHeight="1" x14ac:dyDescent="0.25">
      <c r="B41" s="347"/>
      <c r="C41" s="348"/>
      <c r="D41" s="348"/>
      <c r="E41" s="348"/>
      <c r="F41" s="348"/>
      <c r="G41" s="348"/>
      <c r="H41" s="348"/>
      <c r="I41" s="349"/>
      <c r="J41" s="194"/>
      <c r="K41" s="194"/>
    </row>
    <row r="42" spans="2:11" ht="37.35" customHeight="1" x14ac:dyDescent="0.25">
      <c r="B42" s="347"/>
      <c r="C42" s="348"/>
      <c r="D42" s="348"/>
      <c r="E42" s="348"/>
      <c r="F42" s="348"/>
      <c r="G42" s="348"/>
      <c r="H42" s="348"/>
      <c r="I42" s="349"/>
      <c r="J42" s="194"/>
      <c r="K42" s="194"/>
    </row>
    <row r="43" spans="2:11" ht="37.35" customHeight="1" x14ac:dyDescent="0.25">
      <c r="B43" s="347"/>
      <c r="C43" s="348"/>
      <c r="D43" s="348"/>
      <c r="E43" s="348"/>
      <c r="F43" s="348"/>
      <c r="G43" s="348"/>
      <c r="H43" s="348"/>
      <c r="I43" s="349"/>
      <c r="J43" s="194"/>
      <c r="K43" s="194"/>
    </row>
    <row r="44" spans="2:11" ht="37.35" customHeight="1" x14ac:dyDescent="0.25">
      <c r="B44" s="347"/>
      <c r="C44" s="348"/>
      <c r="D44" s="348"/>
      <c r="E44" s="348"/>
      <c r="F44" s="348"/>
      <c r="G44" s="348"/>
      <c r="H44" s="348"/>
      <c r="I44" s="349"/>
      <c r="J44" s="161"/>
      <c r="K44" s="161"/>
    </row>
    <row r="45" spans="2:11" ht="72.75" customHeight="1" x14ac:dyDescent="0.25">
      <c r="B45" s="164" t="s">
        <v>270</v>
      </c>
      <c r="C45" s="387" t="s">
        <v>373</v>
      </c>
      <c r="D45" s="387"/>
      <c r="E45" s="387"/>
      <c r="F45" s="387"/>
      <c r="G45" s="387"/>
      <c r="H45" s="387"/>
      <c r="I45" s="387"/>
      <c r="J45" s="196"/>
      <c r="K45" s="196"/>
    </row>
    <row r="46" spans="2:11" ht="32.25" customHeight="1" x14ac:dyDescent="0.25">
      <c r="B46" s="164" t="s">
        <v>271</v>
      </c>
      <c r="C46" s="386" t="s">
        <v>359</v>
      </c>
      <c r="D46" s="386"/>
      <c r="E46" s="386"/>
      <c r="F46" s="386"/>
      <c r="G46" s="386"/>
      <c r="H46" s="386"/>
      <c r="I46" s="387"/>
      <c r="J46" s="196"/>
      <c r="K46" s="196"/>
    </row>
    <row r="47" spans="2:11" ht="66" customHeight="1" x14ac:dyDescent="0.25">
      <c r="B47" s="193" t="s">
        <v>272</v>
      </c>
      <c r="C47" s="333" t="s">
        <v>363</v>
      </c>
      <c r="D47" s="333"/>
      <c r="E47" s="333"/>
      <c r="F47" s="333"/>
      <c r="G47" s="333"/>
      <c r="H47" s="333"/>
      <c r="I47" s="333"/>
      <c r="J47" s="196"/>
      <c r="K47" s="196"/>
    </row>
    <row r="48" spans="2:11" ht="22.5" customHeight="1" x14ac:dyDescent="0.25">
      <c r="B48" s="334" t="s">
        <v>273</v>
      </c>
      <c r="C48" s="335"/>
      <c r="D48" s="335"/>
      <c r="E48" s="335"/>
      <c r="F48" s="335"/>
      <c r="G48" s="335"/>
      <c r="H48" s="335"/>
      <c r="I48" s="336"/>
      <c r="J48" s="196"/>
      <c r="K48" s="196"/>
    </row>
    <row r="49" spans="2:11" ht="22.5" customHeight="1" x14ac:dyDescent="0.25">
      <c r="B49" s="337" t="s">
        <v>274</v>
      </c>
      <c r="C49" s="184" t="s">
        <v>275</v>
      </c>
      <c r="D49" s="338" t="s">
        <v>276</v>
      </c>
      <c r="E49" s="338"/>
      <c r="F49" s="338"/>
      <c r="G49" s="338" t="s">
        <v>277</v>
      </c>
      <c r="H49" s="338"/>
      <c r="I49" s="339"/>
      <c r="J49" s="198"/>
      <c r="K49" s="198"/>
    </row>
    <row r="50" spans="2:11" ht="63" customHeight="1" x14ac:dyDescent="0.25">
      <c r="B50" s="337"/>
      <c r="C50" s="199">
        <v>44992</v>
      </c>
      <c r="D50" s="332" t="s">
        <v>371</v>
      </c>
      <c r="E50" s="332"/>
      <c r="F50" s="332"/>
      <c r="G50" s="332" t="s">
        <v>372</v>
      </c>
      <c r="H50" s="332"/>
      <c r="I50" s="333"/>
      <c r="J50" s="198"/>
      <c r="K50" s="198"/>
    </row>
    <row r="51" spans="2:11" ht="32.25" customHeight="1" x14ac:dyDescent="0.25">
      <c r="B51" s="200" t="s">
        <v>278</v>
      </c>
      <c r="C51" s="340" t="s">
        <v>368</v>
      </c>
      <c r="D51" s="340"/>
      <c r="E51" s="340"/>
      <c r="F51" s="340"/>
      <c r="G51" s="340"/>
      <c r="H51" s="340"/>
      <c r="I51" s="341"/>
      <c r="J51" s="201"/>
      <c r="K51" s="201"/>
    </row>
    <row r="52" spans="2:11" ht="28.5" customHeight="1" x14ac:dyDescent="0.25">
      <c r="B52" s="202" t="s">
        <v>279</v>
      </c>
      <c r="C52" s="340" t="s">
        <v>368</v>
      </c>
      <c r="D52" s="340"/>
      <c r="E52" s="340"/>
      <c r="F52" s="340"/>
      <c r="G52" s="340"/>
      <c r="H52" s="340"/>
      <c r="I52" s="341"/>
      <c r="J52" s="201"/>
      <c r="K52" s="201"/>
    </row>
    <row r="53" spans="2:11" ht="30" customHeight="1" x14ac:dyDescent="0.25">
      <c r="B53" s="193" t="s">
        <v>280</v>
      </c>
      <c r="C53" s="340" t="s">
        <v>383</v>
      </c>
      <c r="D53" s="340"/>
      <c r="E53" s="340"/>
      <c r="F53" s="340"/>
      <c r="G53" s="340"/>
      <c r="H53" s="340"/>
      <c r="I53" s="341"/>
      <c r="J53" s="203"/>
      <c r="K53" s="203"/>
    </row>
    <row r="54" spans="2:11" ht="36.75" customHeight="1" thickBot="1" x14ac:dyDescent="0.3">
      <c r="B54" s="204" t="s">
        <v>281</v>
      </c>
      <c r="C54" s="384" t="s">
        <v>352</v>
      </c>
      <c r="D54" s="384"/>
      <c r="E54" s="384"/>
      <c r="F54" s="384"/>
      <c r="G54" s="384"/>
      <c r="H54" s="384"/>
      <c r="I54" s="385"/>
      <c r="J54" s="205"/>
      <c r="K54" s="205"/>
    </row>
    <row r="55" spans="2:11" x14ac:dyDescent="0.25">
      <c r="B55" s="206"/>
      <c r="C55" s="207"/>
      <c r="D55" s="207"/>
      <c r="E55" s="208"/>
      <c r="F55" s="208"/>
      <c r="G55" s="209"/>
      <c r="H55" s="210"/>
      <c r="I55" s="207"/>
      <c r="J55" s="205"/>
      <c r="K55" s="205"/>
    </row>
    <row r="56" spans="2:11" x14ac:dyDescent="0.25">
      <c r="B56" s="206"/>
      <c r="C56" s="207"/>
      <c r="D56" s="207"/>
      <c r="E56" s="208"/>
      <c r="F56" s="208"/>
      <c r="G56" s="209"/>
      <c r="H56" s="210"/>
      <c r="I56" s="207"/>
      <c r="J56" s="205"/>
      <c r="K56" s="205"/>
    </row>
    <row r="57" spans="2:11" x14ac:dyDescent="0.25">
      <c r="B57" s="206"/>
      <c r="C57" s="207"/>
      <c r="D57" s="207"/>
      <c r="E57" s="208"/>
      <c r="F57" s="208"/>
      <c r="G57" s="209"/>
      <c r="H57" s="210"/>
      <c r="I57" s="207"/>
      <c r="J57" s="205"/>
      <c r="K57" s="205"/>
    </row>
    <row r="58" spans="2:11" x14ac:dyDescent="0.25">
      <c r="B58" s="206"/>
      <c r="C58" s="207"/>
      <c r="D58" s="207"/>
      <c r="E58" s="208"/>
      <c r="F58" s="208"/>
      <c r="G58" s="209"/>
      <c r="H58" s="210"/>
      <c r="I58" s="207"/>
      <c r="J58" s="205"/>
      <c r="K58" s="205"/>
    </row>
    <row r="59" spans="2:11" hidden="1" x14ac:dyDescent="0.25">
      <c r="B59" s="206"/>
      <c r="C59" s="207"/>
      <c r="D59" s="207"/>
      <c r="E59" s="208"/>
      <c r="F59" s="208"/>
      <c r="G59" s="209"/>
      <c r="H59" s="210"/>
      <c r="I59" s="207"/>
      <c r="J59" s="205"/>
      <c r="K59" s="205"/>
    </row>
    <row r="60" spans="2:11" ht="25.5" hidden="1" customHeight="1" x14ac:dyDescent="0.25">
      <c r="B60" s="206"/>
      <c r="C60" s="207"/>
      <c r="D60" s="207"/>
      <c r="E60" s="208"/>
      <c r="F60" s="208"/>
      <c r="G60" s="209"/>
      <c r="H60" s="210"/>
      <c r="I60" s="207"/>
      <c r="J60" s="205"/>
      <c r="K60" s="205"/>
    </row>
  </sheetData>
  <sheetProtection algorithmName="SHA-512" hashValue="7o/4EmrG1gSQiPJvFuVaDBWvi5Upttj6r4ZfKo2A0ikN76u44YRMxzTwbB8L1kJMHugRST7xxcCN6uu9PaPNhg==" saltValue="mAjADaA/vcLM9R/+07Qm6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H9:I9"/>
    <mergeCell ref="C10:I10"/>
    <mergeCell ref="C11:I11"/>
    <mergeCell ref="C12:F12"/>
    <mergeCell ref="H12:I12"/>
    <mergeCell ref="C13:F13"/>
    <mergeCell ref="H13:I13"/>
    <mergeCell ref="C14:I14"/>
    <mergeCell ref="C15:I15"/>
    <mergeCell ref="C16:I16"/>
    <mergeCell ref="C17:I17"/>
    <mergeCell ref="B18:B19"/>
    <mergeCell ref="C18:E18"/>
    <mergeCell ref="F18:I18"/>
    <mergeCell ref="C19:E19"/>
    <mergeCell ref="F19:I19"/>
    <mergeCell ref="C20:E20"/>
    <mergeCell ref="F20:I20"/>
    <mergeCell ref="C21:E21"/>
    <mergeCell ref="F21:I21"/>
    <mergeCell ref="C22:E22"/>
    <mergeCell ref="C23:E23"/>
    <mergeCell ref="G23:I23"/>
    <mergeCell ref="C24:E24"/>
    <mergeCell ref="G24:I24"/>
    <mergeCell ref="B25:I25"/>
    <mergeCell ref="F27:F38"/>
    <mergeCell ref="G27:G38"/>
    <mergeCell ref="I27:I38"/>
    <mergeCell ref="C39:I39"/>
    <mergeCell ref="B40:I44"/>
    <mergeCell ref="C51:I51"/>
    <mergeCell ref="C52:I52"/>
    <mergeCell ref="C53:I53"/>
    <mergeCell ref="C54:I54"/>
    <mergeCell ref="C45:I45"/>
    <mergeCell ref="C46:I46"/>
    <mergeCell ref="C47:I47"/>
    <mergeCell ref="B48:I48"/>
    <mergeCell ref="B49:B50"/>
    <mergeCell ref="D49:F49"/>
    <mergeCell ref="G49:I49"/>
    <mergeCell ref="D50:F50"/>
    <mergeCell ref="G50:I50"/>
  </mergeCells>
  <dataValidations count="5">
    <dataValidation type="list" allowBlank="1" showInputMessage="1" showErrorMessage="1" sqref="C7 I7">
      <formula1>$M$11:$M$12</formula1>
      <formula2>0</formula2>
    </dataValidation>
    <dataValidation type="list" allowBlank="1" showInputMessage="1" showErrorMessage="1" sqref="H13:I13">
      <formula1>$M$5:$M$8</formula1>
      <formula2>0</formula2>
    </dataValidation>
    <dataValidation type="list" showDropDown="1" showInputMessage="1" showErrorMessage="1" sqref="K12">
      <formula1>N17:N19</formula1>
      <formula2>0</formula2>
    </dataValidation>
    <dataValidation type="list" allowBlank="1" showInputMessage="1" showErrorMessage="1" sqref="J10:K10 H12 C24:E24 C9:F9">
      <formula1>#REF!</formula1>
      <formula2>0</formula2>
    </dataValidation>
    <dataValidation type="list" allowBlank="1" showInputMessage="1" showErrorMessage="1" sqref="I12">
      <formula1>M17:M19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6D9F1"/>
  </sheetPr>
  <dimension ref="A1:AMJ68"/>
  <sheetViews>
    <sheetView topLeftCell="B22" zoomScale="65" zoomScaleNormal="65" workbookViewId="0">
      <selection activeCell="C30" sqref="C30"/>
    </sheetView>
  </sheetViews>
  <sheetFormatPr baseColWidth="10" defaultColWidth="11.42578125" defaultRowHeight="15" x14ac:dyDescent="0.25"/>
  <cols>
    <col min="1" max="1" width="1" style="25" customWidth="1"/>
    <col min="2" max="2" width="25.42578125" style="26" customWidth="1"/>
    <col min="3" max="3" width="14.42578125" style="25" customWidth="1"/>
    <col min="4" max="4" width="20.140625" style="25" customWidth="1"/>
    <col min="5" max="5" width="16.42578125" style="25" customWidth="1"/>
    <col min="6" max="6" width="25" style="25" customWidth="1"/>
    <col min="7" max="7" width="22" style="27" customWidth="1"/>
    <col min="8" max="8" width="20.42578125" style="25" customWidth="1"/>
    <col min="9" max="11" width="22.42578125" style="25" customWidth="1"/>
    <col min="12" max="24" width="11.42578125" style="28"/>
    <col min="25" max="1024" width="11.42578125" style="25"/>
  </cols>
  <sheetData>
    <row r="1" spans="2:14" ht="6" customHeight="1" x14ac:dyDescent="0.25"/>
    <row r="2" spans="2:14" ht="25.5" customHeight="1" x14ac:dyDescent="0.25">
      <c r="B2" s="310"/>
      <c r="C2" s="311" t="s">
        <v>0</v>
      </c>
      <c r="D2" s="311"/>
      <c r="E2" s="311"/>
      <c r="F2" s="311"/>
      <c r="G2" s="311"/>
      <c r="H2" s="311"/>
      <c r="I2" s="312"/>
      <c r="J2" s="29"/>
      <c r="K2" s="29"/>
      <c r="M2" s="30" t="s">
        <v>61</v>
      </c>
    </row>
    <row r="3" spans="2:14" ht="25.5" customHeight="1" x14ac:dyDescent="0.25">
      <c r="B3" s="310"/>
      <c r="C3" s="313" t="s">
        <v>1</v>
      </c>
      <c r="D3" s="313"/>
      <c r="E3" s="313"/>
      <c r="F3" s="313"/>
      <c r="G3" s="313"/>
      <c r="H3" s="313"/>
      <c r="I3" s="312"/>
      <c r="J3" s="29"/>
      <c r="K3" s="29"/>
      <c r="M3" s="30" t="s">
        <v>62</v>
      </c>
    </row>
    <row r="4" spans="2:14" ht="25.5" customHeight="1" x14ac:dyDescent="0.25">
      <c r="B4" s="310"/>
      <c r="C4" s="313" t="s">
        <v>63</v>
      </c>
      <c r="D4" s="313"/>
      <c r="E4" s="313"/>
      <c r="F4" s="313"/>
      <c r="G4" s="313"/>
      <c r="H4" s="313"/>
      <c r="I4" s="312"/>
      <c r="J4" s="29"/>
      <c r="K4" s="29"/>
      <c r="M4" s="30" t="s">
        <v>64</v>
      </c>
    </row>
    <row r="5" spans="2:14" ht="25.5" customHeight="1" x14ac:dyDescent="0.25">
      <c r="B5" s="310"/>
      <c r="C5" s="313" t="s">
        <v>65</v>
      </c>
      <c r="D5" s="313"/>
      <c r="E5" s="313"/>
      <c r="F5" s="313"/>
      <c r="G5" s="314" t="s">
        <v>66</v>
      </c>
      <c r="H5" s="314"/>
      <c r="I5" s="312"/>
      <c r="J5" s="29"/>
      <c r="K5" s="29"/>
      <c r="M5" s="30" t="s">
        <v>67</v>
      </c>
    </row>
    <row r="6" spans="2:14" ht="23.25" customHeight="1" x14ac:dyDescent="0.25">
      <c r="B6" s="306" t="s">
        <v>68</v>
      </c>
      <c r="C6" s="306"/>
      <c r="D6" s="306"/>
      <c r="E6" s="306"/>
      <c r="F6" s="306"/>
      <c r="G6" s="306"/>
      <c r="H6" s="306"/>
      <c r="I6" s="306"/>
      <c r="J6" s="31"/>
      <c r="K6" s="31"/>
    </row>
    <row r="7" spans="2:14" ht="24" customHeight="1" x14ac:dyDescent="0.25">
      <c r="B7" s="307" t="s">
        <v>69</v>
      </c>
      <c r="C7" s="307"/>
      <c r="D7" s="307"/>
      <c r="E7" s="307"/>
      <c r="F7" s="307"/>
      <c r="G7" s="307"/>
      <c r="H7" s="307"/>
      <c r="I7" s="307"/>
      <c r="J7" s="32"/>
      <c r="K7" s="32"/>
    </row>
    <row r="8" spans="2:14" ht="24" customHeight="1" x14ac:dyDescent="0.25">
      <c r="B8" s="308" t="s">
        <v>70</v>
      </c>
      <c r="C8" s="308"/>
      <c r="D8" s="308"/>
      <c r="E8" s="308"/>
      <c r="F8" s="308"/>
      <c r="G8" s="308"/>
      <c r="H8" s="308"/>
      <c r="I8" s="308"/>
      <c r="J8" s="33"/>
      <c r="K8" s="33"/>
      <c r="N8" s="34" t="s">
        <v>71</v>
      </c>
    </row>
    <row r="9" spans="2:14" ht="30.75" customHeight="1" x14ac:dyDescent="0.25">
      <c r="B9" s="35" t="s">
        <v>72</v>
      </c>
      <c r="C9" s="36">
        <v>14</v>
      </c>
      <c r="D9" s="309" t="s">
        <v>73</v>
      </c>
      <c r="E9" s="309"/>
      <c r="F9" s="291" t="s">
        <v>319</v>
      </c>
      <c r="G9" s="291"/>
      <c r="H9" s="291"/>
      <c r="I9" s="291"/>
      <c r="J9" s="37"/>
      <c r="K9" s="37"/>
      <c r="M9" s="30" t="s">
        <v>75</v>
      </c>
      <c r="N9" s="34" t="s">
        <v>76</v>
      </c>
    </row>
    <row r="10" spans="2:14" ht="30.75" customHeight="1" x14ac:dyDescent="0.25">
      <c r="B10" s="38" t="s">
        <v>77</v>
      </c>
      <c r="C10" s="39" t="s">
        <v>78</v>
      </c>
      <c r="D10" s="300" t="s">
        <v>79</v>
      </c>
      <c r="E10" s="300"/>
      <c r="F10" s="301" t="s">
        <v>80</v>
      </c>
      <c r="G10" s="301"/>
      <c r="H10" s="41" t="s">
        <v>81</v>
      </c>
      <c r="I10" s="120" t="s">
        <v>78</v>
      </c>
      <c r="J10" s="43"/>
      <c r="K10" s="43"/>
      <c r="M10" s="30" t="s">
        <v>82</v>
      </c>
      <c r="N10" s="34" t="s">
        <v>83</v>
      </c>
    </row>
    <row r="11" spans="2:14" ht="30.75" customHeight="1" x14ac:dyDescent="0.25">
      <c r="B11" s="38" t="s">
        <v>84</v>
      </c>
      <c r="C11" s="302" t="s">
        <v>85</v>
      </c>
      <c r="D11" s="302"/>
      <c r="E11" s="302"/>
      <c r="F11" s="302"/>
      <c r="G11" s="41" t="s">
        <v>86</v>
      </c>
      <c r="H11" s="303">
        <v>1032</v>
      </c>
      <c r="I11" s="303"/>
      <c r="J11" s="44"/>
      <c r="K11" s="44"/>
      <c r="M11" s="30" t="s">
        <v>87</v>
      </c>
      <c r="N11" s="34" t="s">
        <v>42</v>
      </c>
    </row>
    <row r="12" spans="2:14" ht="30.75" customHeight="1" x14ac:dyDescent="0.25">
      <c r="B12" s="38" t="s">
        <v>88</v>
      </c>
      <c r="C12" s="304" t="s">
        <v>82</v>
      </c>
      <c r="D12" s="304"/>
      <c r="E12" s="304"/>
      <c r="F12" s="304"/>
      <c r="G12" s="41" t="s">
        <v>89</v>
      </c>
      <c r="H12" s="305" t="s">
        <v>320</v>
      </c>
      <c r="I12" s="305"/>
      <c r="J12" s="45"/>
      <c r="K12" s="45"/>
      <c r="M12" s="46" t="s">
        <v>91</v>
      </c>
    </row>
    <row r="13" spans="2:14" ht="30.75" customHeight="1" x14ac:dyDescent="0.25">
      <c r="B13" s="38" t="s">
        <v>92</v>
      </c>
      <c r="C13" s="294" t="s">
        <v>93</v>
      </c>
      <c r="D13" s="294"/>
      <c r="E13" s="294"/>
      <c r="F13" s="294"/>
      <c r="G13" s="294"/>
      <c r="H13" s="294"/>
      <c r="I13" s="294"/>
      <c r="J13" s="47"/>
      <c r="K13" s="47"/>
      <c r="M13" s="46"/>
    </row>
    <row r="14" spans="2:14" ht="30.75" customHeight="1" x14ac:dyDescent="0.25">
      <c r="B14" s="38" t="s">
        <v>94</v>
      </c>
      <c r="C14" s="289" t="s">
        <v>321</v>
      </c>
      <c r="D14" s="289"/>
      <c r="E14" s="289"/>
      <c r="F14" s="289"/>
      <c r="G14" s="289"/>
      <c r="H14" s="289"/>
      <c r="I14" s="289"/>
      <c r="J14" s="43"/>
      <c r="K14" s="43"/>
      <c r="M14" s="46"/>
      <c r="N14" s="34" t="s">
        <v>96</v>
      </c>
    </row>
    <row r="15" spans="2:14" ht="30.75" customHeight="1" x14ac:dyDescent="0.25">
      <c r="B15" s="38" t="s">
        <v>97</v>
      </c>
      <c r="C15" s="285" t="s">
        <v>322</v>
      </c>
      <c r="D15" s="285"/>
      <c r="E15" s="285"/>
      <c r="F15" s="285"/>
      <c r="G15" s="41" t="s">
        <v>99</v>
      </c>
      <c r="H15" s="289" t="s">
        <v>100</v>
      </c>
      <c r="I15" s="289"/>
      <c r="J15" s="43"/>
      <c r="K15" s="43"/>
      <c r="M15" s="46" t="s">
        <v>101</v>
      </c>
      <c r="N15" s="34" t="s">
        <v>78</v>
      </c>
    </row>
    <row r="16" spans="2:14" ht="30.75" customHeight="1" x14ac:dyDescent="0.25">
      <c r="B16" s="38" t="s">
        <v>102</v>
      </c>
      <c r="C16" s="299" t="s">
        <v>103</v>
      </c>
      <c r="D16" s="299"/>
      <c r="E16" s="299"/>
      <c r="F16" s="299"/>
      <c r="G16" s="41" t="s">
        <v>104</v>
      </c>
      <c r="H16" s="289" t="s">
        <v>42</v>
      </c>
      <c r="I16" s="289"/>
      <c r="J16" s="43"/>
      <c r="K16" s="43"/>
      <c r="M16" s="46" t="s">
        <v>105</v>
      </c>
    </row>
    <row r="17" spans="2:14" ht="36" customHeight="1" x14ac:dyDescent="0.25">
      <c r="B17" s="38" t="s">
        <v>106</v>
      </c>
      <c r="C17" s="294" t="s">
        <v>323</v>
      </c>
      <c r="D17" s="294"/>
      <c r="E17" s="294"/>
      <c r="F17" s="294"/>
      <c r="G17" s="294"/>
      <c r="H17" s="294"/>
      <c r="I17" s="294"/>
      <c r="J17" s="47"/>
      <c r="K17" s="47"/>
      <c r="M17" s="46" t="s">
        <v>108</v>
      </c>
      <c r="N17" s="34" t="s">
        <v>109</v>
      </c>
    </row>
    <row r="18" spans="2:14" ht="30.75" customHeight="1" x14ac:dyDescent="0.25">
      <c r="B18" s="38" t="s">
        <v>110</v>
      </c>
      <c r="C18" s="291" t="s">
        <v>324</v>
      </c>
      <c r="D18" s="291"/>
      <c r="E18" s="291"/>
      <c r="F18" s="291"/>
      <c r="G18" s="291"/>
      <c r="H18" s="291"/>
      <c r="I18" s="291"/>
      <c r="J18" s="48"/>
      <c r="K18" s="48"/>
      <c r="M18" s="46" t="s">
        <v>112</v>
      </c>
      <c r="N18" s="34" t="s">
        <v>113</v>
      </c>
    </row>
    <row r="19" spans="2:14" ht="30.75" customHeight="1" x14ac:dyDescent="0.25">
      <c r="B19" s="38" t="s">
        <v>114</v>
      </c>
      <c r="C19" s="404" t="s">
        <v>325</v>
      </c>
      <c r="D19" s="404"/>
      <c r="E19" s="404"/>
      <c r="F19" s="404"/>
      <c r="G19" s="404"/>
      <c r="H19" s="404"/>
      <c r="I19" s="404"/>
      <c r="J19" s="49"/>
      <c r="K19" s="49"/>
      <c r="M19" s="46"/>
      <c r="N19" s="34" t="s">
        <v>116</v>
      </c>
    </row>
    <row r="20" spans="2:14" ht="30.75" customHeight="1" x14ac:dyDescent="0.25">
      <c r="B20" s="38" t="s">
        <v>117</v>
      </c>
      <c r="C20" s="295" t="s">
        <v>41</v>
      </c>
      <c r="D20" s="295"/>
      <c r="E20" s="295"/>
      <c r="F20" s="295"/>
      <c r="G20" s="295"/>
      <c r="H20" s="295"/>
      <c r="I20" s="295"/>
      <c r="J20" s="50"/>
      <c r="K20" s="50"/>
      <c r="M20" s="46" t="s">
        <v>100</v>
      </c>
      <c r="N20" s="34" t="s">
        <v>118</v>
      </c>
    </row>
    <row r="21" spans="2:14" ht="27.75" customHeight="1" x14ac:dyDescent="0.25">
      <c r="B21" s="296" t="s">
        <v>119</v>
      </c>
      <c r="C21" s="297" t="s">
        <v>120</v>
      </c>
      <c r="D21" s="297"/>
      <c r="E21" s="297"/>
      <c r="F21" s="298" t="s">
        <v>121</v>
      </c>
      <c r="G21" s="298"/>
      <c r="H21" s="298"/>
      <c r="I21" s="298"/>
      <c r="J21" s="51"/>
      <c r="K21" s="51"/>
      <c r="M21" s="46" t="s">
        <v>122</v>
      </c>
      <c r="N21" s="34" t="s">
        <v>123</v>
      </c>
    </row>
    <row r="22" spans="2:14" ht="27" customHeight="1" x14ac:dyDescent="0.25">
      <c r="B22" s="296"/>
      <c r="C22" s="405" t="s">
        <v>326</v>
      </c>
      <c r="D22" s="405"/>
      <c r="E22" s="405"/>
      <c r="F22" s="404" t="s">
        <v>327</v>
      </c>
      <c r="G22" s="404"/>
      <c r="H22" s="404"/>
      <c r="I22" s="404"/>
      <c r="J22" s="49"/>
      <c r="K22" s="49"/>
      <c r="M22" s="46" t="s">
        <v>126</v>
      </c>
      <c r="N22" s="34" t="s">
        <v>127</v>
      </c>
    </row>
    <row r="23" spans="2:14" ht="39.75" customHeight="1" x14ac:dyDescent="0.25">
      <c r="B23" s="38" t="s">
        <v>128</v>
      </c>
      <c r="C23" s="288" t="s">
        <v>41</v>
      </c>
      <c r="D23" s="288"/>
      <c r="E23" s="288"/>
      <c r="F23" s="289" t="s">
        <v>41</v>
      </c>
      <c r="G23" s="289"/>
      <c r="H23" s="289"/>
      <c r="I23" s="289"/>
      <c r="J23" s="43"/>
      <c r="K23" s="43"/>
      <c r="M23" s="46"/>
      <c r="N23" s="34" t="s">
        <v>93</v>
      </c>
    </row>
    <row r="24" spans="2:14" ht="44.25" customHeight="1" x14ac:dyDescent="0.25">
      <c r="B24" s="38" t="s">
        <v>129</v>
      </c>
      <c r="C24" s="403" t="s">
        <v>328</v>
      </c>
      <c r="D24" s="403"/>
      <c r="E24" s="403"/>
      <c r="F24" s="404" t="s">
        <v>329</v>
      </c>
      <c r="G24" s="404"/>
      <c r="H24" s="404"/>
      <c r="I24" s="404"/>
      <c r="J24" s="48"/>
      <c r="K24" s="48"/>
      <c r="M24" s="52"/>
      <c r="N24" s="34" t="s">
        <v>132</v>
      </c>
    </row>
    <row r="25" spans="2:14" ht="29.25" customHeight="1" x14ac:dyDescent="0.25">
      <c r="B25" s="38" t="s">
        <v>133</v>
      </c>
      <c r="C25" s="292" t="s">
        <v>103</v>
      </c>
      <c r="D25" s="292"/>
      <c r="E25" s="292"/>
      <c r="F25" s="41" t="s">
        <v>134</v>
      </c>
      <c r="G25" s="402">
        <v>74</v>
      </c>
      <c r="H25" s="402"/>
      <c r="I25" s="402"/>
      <c r="J25" s="53"/>
      <c r="K25" s="53"/>
      <c r="M25" s="52"/>
    </row>
    <row r="26" spans="2:14" ht="27" customHeight="1" x14ac:dyDescent="0.25">
      <c r="B26" s="38" t="s">
        <v>135</v>
      </c>
      <c r="C26" s="285" t="s">
        <v>136</v>
      </c>
      <c r="D26" s="285"/>
      <c r="E26" s="285"/>
      <c r="F26" s="41" t="s">
        <v>137</v>
      </c>
      <c r="G26" s="402">
        <v>0</v>
      </c>
      <c r="H26" s="402"/>
      <c r="I26" s="402"/>
      <c r="J26" s="54"/>
      <c r="K26" s="54"/>
      <c r="M26" s="52"/>
    </row>
    <row r="27" spans="2:14" ht="47.25" customHeight="1" x14ac:dyDescent="0.25">
      <c r="B27" s="55" t="s">
        <v>138</v>
      </c>
      <c r="C27" s="288" t="s">
        <v>108</v>
      </c>
      <c r="D27" s="288"/>
      <c r="E27" s="288"/>
      <c r="F27" s="56" t="s">
        <v>139</v>
      </c>
      <c r="G27" s="286" t="s">
        <v>140</v>
      </c>
      <c r="H27" s="286"/>
      <c r="I27" s="286"/>
      <c r="J27" s="51"/>
      <c r="K27" s="51"/>
      <c r="M27" s="52"/>
    </row>
    <row r="28" spans="2:14" ht="30" customHeight="1" x14ac:dyDescent="0.25">
      <c r="B28" s="277" t="s">
        <v>141</v>
      </c>
      <c r="C28" s="277"/>
      <c r="D28" s="277"/>
      <c r="E28" s="277"/>
      <c r="F28" s="277"/>
      <c r="G28" s="277"/>
      <c r="H28" s="277"/>
      <c r="I28" s="277"/>
      <c r="J28" s="33"/>
      <c r="K28" s="33"/>
      <c r="M28" s="52"/>
    </row>
    <row r="29" spans="2:14" ht="56.25" customHeight="1" x14ac:dyDescent="0.25">
      <c r="B29" s="57" t="s">
        <v>142</v>
      </c>
      <c r="C29" s="40" t="s">
        <v>143</v>
      </c>
      <c r="D29" s="40" t="s">
        <v>144</v>
      </c>
      <c r="E29" s="40" t="s">
        <v>145</v>
      </c>
      <c r="F29" s="40" t="s">
        <v>146</v>
      </c>
      <c r="G29" s="58" t="s">
        <v>147</v>
      </c>
      <c r="H29" s="58" t="s">
        <v>148</v>
      </c>
      <c r="I29" s="59" t="s">
        <v>149</v>
      </c>
      <c r="J29" s="60" t="s">
        <v>150</v>
      </c>
      <c r="K29" s="49"/>
      <c r="M29" s="52"/>
    </row>
    <row r="30" spans="2:14" ht="19.5" customHeight="1" x14ac:dyDescent="0.25">
      <c r="B30" s="61" t="s">
        <v>151</v>
      </c>
      <c r="C30" s="121">
        <v>0</v>
      </c>
      <c r="D30" s="122">
        <f>+C30</f>
        <v>0</v>
      </c>
      <c r="E30" s="121">
        <v>0</v>
      </c>
      <c r="F30" s="123">
        <f>+E30</f>
        <v>0</v>
      </c>
      <c r="G30" s="124" t="e">
        <f t="shared" ref="G30:G41" si="0">+C30/E30</f>
        <v>#DIV/0!</v>
      </c>
      <c r="H30" s="125" t="e">
        <f t="shared" ref="H30:H41" si="1">+D30/F30</f>
        <v>#DIV/0!</v>
      </c>
      <c r="I30" s="126" t="e">
        <f t="shared" ref="I30:I41" si="2">+D30/$G$26</f>
        <v>#DIV/0!</v>
      </c>
      <c r="J30" s="68">
        <v>0.99</v>
      </c>
      <c r="K30" s="69"/>
      <c r="M30" s="52"/>
    </row>
    <row r="31" spans="2:14" ht="19.5" customHeight="1" x14ac:dyDescent="0.25">
      <c r="B31" s="61" t="s">
        <v>152</v>
      </c>
      <c r="C31" s="121">
        <v>0</v>
      </c>
      <c r="D31" s="122">
        <f t="shared" ref="D31:D41" si="3">+D30+C31</f>
        <v>0</v>
      </c>
      <c r="E31" s="121">
        <v>0</v>
      </c>
      <c r="F31" s="123">
        <f t="shared" ref="F31:F41" si="4">+F30+E31</f>
        <v>0</v>
      </c>
      <c r="G31" s="124" t="e">
        <f t="shared" si="0"/>
        <v>#DIV/0!</v>
      </c>
      <c r="H31" s="125" t="e">
        <f t="shared" si="1"/>
        <v>#DIV/0!</v>
      </c>
      <c r="I31" s="126" t="e">
        <f t="shared" si="2"/>
        <v>#DIV/0!</v>
      </c>
      <c r="J31" s="68">
        <v>0.99</v>
      </c>
      <c r="K31" s="69"/>
      <c r="M31" s="52"/>
    </row>
    <row r="32" spans="2:14" ht="19.5" customHeight="1" x14ac:dyDescent="0.25">
      <c r="B32" s="61" t="s">
        <v>153</v>
      </c>
      <c r="C32" s="121">
        <v>0</v>
      </c>
      <c r="D32" s="122">
        <f t="shared" si="3"/>
        <v>0</v>
      </c>
      <c r="E32" s="121">
        <v>0</v>
      </c>
      <c r="F32" s="123">
        <f t="shared" si="4"/>
        <v>0</v>
      </c>
      <c r="G32" s="124" t="e">
        <f t="shared" si="0"/>
        <v>#DIV/0!</v>
      </c>
      <c r="H32" s="125" t="e">
        <f t="shared" si="1"/>
        <v>#DIV/0!</v>
      </c>
      <c r="I32" s="126" t="e">
        <f t="shared" si="2"/>
        <v>#DIV/0!</v>
      </c>
      <c r="J32" s="68">
        <v>0.99</v>
      </c>
      <c r="K32" s="69"/>
      <c r="M32" s="52"/>
    </row>
    <row r="33" spans="2:11" ht="19.5" customHeight="1" x14ac:dyDescent="0.25">
      <c r="B33" s="61" t="s">
        <v>154</v>
      </c>
      <c r="C33" s="121">
        <v>0</v>
      </c>
      <c r="D33" s="122">
        <f t="shared" si="3"/>
        <v>0</v>
      </c>
      <c r="E33" s="121">
        <v>0</v>
      </c>
      <c r="F33" s="123">
        <f t="shared" si="4"/>
        <v>0</v>
      </c>
      <c r="G33" s="124" t="e">
        <f t="shared" si="0"/>
        <v>#DIV/0!</v>
      </c>
      <c r="H33" s="125" t="e">
        <f t="shared" si="1"/>
        <v>#DIV/0!</v>
      </c>
      <c r="I33" s="126" t="e">
        <f t="shared" si="2"/>
        <v>#DIV/0!</v>
      </c>
      <c r="J33" s="68">
        <v>0.99</v>
      </c>
      <c r="K33" s="69"/>
    </row>
    <row r="34" spans="2:11" ht="19.5" customHeight="1" x14ac:dyDescent="0.25">
      <c r="B34" s="61" t="s">
        <v>155</v>
      </c>
      <c r="C34" s="121">
        <v>0</v>
      </c>
      <c r="D34" s="122">
        <f t="shared" si="3"/>
        <v>0</v>
      </c>
      <c r="E34" s="121">
        <v>0</v>
      </c>
      <c r="F34" s="123">
        <f t="shared" si="4"/>
        <v>0</v>
      </c>
      <c r="G34" s="124" t="e">
        <f t="shared" si="0"/>
        <v>#DIV/0!</v>
      </c>
      <c r="H34" s="125" t="e">
        <f t="shared" si="1"/>
        <v>#DIV/0!</v>
      </c>
      <c r="I34" s="126" t="e">
        <f t="shared" si="2"/>
        <v>#DIV/0!</v>
      </c>
      <c r="J34" s="68">
        <v>0.99</v>
      </c>
      <c r="K34" s="69"/>
    </row>
    <row r="35" spans="2:11" ht="19.5" customHeight="1" x14ac:dyDescent="0.25">
      <c r="B35" s="61" t="s">
        <v>156</v>
      </c>
      <c r="C35" s="121">
        <v>0</v>
      </c>
      <c r="D35" s="122">
        <f t="shared" si="3"/>
        <v>0</v>
      </c>
      <c r="E35" s="121">
        <v>0</v>
      </c>
      <c r="F35" s="123">
        <f t="shared" si="4"/>
        <v>0</v>
      </c>
      <c r="G35" s="124" t="e">
        <f t="shared" si="0"/>
        <v>#DIV/0!</v>
      </c>
      <c r="H35" s="125" t="e">
        <f t="shared" si="1"/>
        <v>#DIV/0!</v>
      </c>
      <c r="I35" s="126" t="e">
        <f t="shared" si="2"/>
        <v>#DIV/0!</v>
      </c>
      <c r="J35" s="68">
        <v>0.99</v>
      </c>
      <c r="K35" s="69"/>
    </row>
    <row r="36" spans="2:11" ht="19.5" customHeight="1" x14ac:dyDescent="0.25">
      <c r="B36" s="61" t="s">
        <v>157</v>
      </c>
      <c r="C36" s="121">
        <v>0</v>
      </c>
      <c r="D36" s="122">
        <f t="shared" si="3"/>
        <v>0</v>
      </c>
      <c r="E36" s="121">
        <v>0</v>
      </c>
      <c r="F36" s="123">
        <f t="shared" si="4"/>
        <v>0</v>
      </c>
      <c r="G36" s="124" t="e">
        <f t="shared" si="0"/>
        <v>#DIV/0!</v>
      </c>
      <c r="H36" s="125" t="e">
        <f t="shared" si="1"/>
        <v>#DIV/0!</v>
      </c>
      <c r="I36" s="126" t="e">
        <f t="shared" si="2"/>
        <v>#DIV/0!</v>
      </c>
      <c r="J36" s="68">
        <v>0.99</v>
      </c>
      <c r="K36" s="69"/>
    </row>
    <row r="37" spans="2:11" ht="19.5" customHeight="1" x14ac:dyDescent="0.25">
      <c r="B37" s="61" t="s">
        <v>158</v>
      </c>
      <c r="C37" s="121">
        <v>0</v>
      </c>
      <c r="D37" s="122">
        <f t="shared" si="3"/>
        <v>0</v>
      </c>
      <c r="E37" s="121">
        <v>0</v>
      </c>
      <c r="F37" s="123">
        <f t="shared" si="4"/>
        <v>0</v>
      </c>
      <c r="G37" s="124" t="e">
        <f t="shared" si="0"/>
        <v>#DIV/0!</v>
      </c>
      <c r="H37" s="125" t="e">
        <f t="shared" si="1"/>
        <v>#DIV/0!</v>
      </c>
      <c r="I37" s="126" t="e">
        <f t="shared" si="2"/>
        <v>#DIV/0!</v>
      </c>
      <c r="J37" s="68">
        <v>0.99</v>
      </c>
      <c r="K37" s="69"/>
    </row>
    <row r="38" spans="2:11" ht="19.5" customHeight="1" x14ac:dyDescent="0.25">
      <c r="B38" s="61" t="s">
        <v>159</v>
      </c>
      <c r="C38" s="121">
        <v>0</v>
      </c>
      <c r="D38" s="122">
        <f t="shared" si="3"/>
        <v>0</v>
      </c>
      <c r="E38" s="121">
        <v>0</v>
      </c>
      <c r="F38" s="123">
        <f t="shared" si="4"/>
        <v>0</v>
      </c>
      <c r="G38" s="124" t="e">
        <f t="shared" si="0"/>
        <v>#DIV/0!</v>
      </c>
      <c r="H38" s="125" t="e">
        <f t="shared" si="1"/>
        <v>#DIV/0!</v>
      </c>
      <c r="I38" s="126" t="e">
        <f t="shared" si="2"/>
        <v>#DIV/0!</v>
      </c>
      <c r="J38" s="68">
        <v>0.99</v>
      </c>
      <c r="K38" s="69"/>
    </row>
    <row r="39" spans="2:11" ht="19.5" customHeight="1" x14ac:dyDescent="0.25">
      <c r="B39" s="61" t="s">
        <v>160</v>
      </c>
      <c r="C39" s="121">
        <v>0</v>
      </c>
      <c r="D39" s="122">
        <f t="shared" si="3"/>
        <v>0</v>
      </c>
      <c r="E39" s="121">
        <v>0</v>
      </c>
      <c r="F39" s="123">
        <f t="shared" si="4"/>
        <v>0</v>
      </c>
      <c r="G39" s="124" t="e">
        <f t="shared" si="0"/>
        <v>#DIV/0!</v>
      </c>
      <c r="H39" s="125" t="e">
        <f t="shared" si="1"/>
        <v>#DIV/0!</v>
      </c>
      <c r="I39" s="126" t="e">
        <f t="shared" si="2"/>
        <v>#DIV/0!</v>
      </c>
      <c r="J39" s="68">
        <v>0.99</v>
      </c>
      <c r="K39" s="69"/>
    </row>
    <row r="40" spans="2:11" ht="19.5" customHeight="1" x14ac:dyDescent="0.25">
      <c r="B40" s="61" t="s">
        <v>161</v>
      </c>
      <c r="C40" s="121">
        <v>0</v>
      </c>
      <c r="D40" s="122">
        <f t="shared" si="3"/>
        <v>0</v>
      </c>
      <c r="E40" s="121">
        <v>0</v>
      </c>
      <c r="F40" s="123">
        <f t="shared" si="4"/>
        <v>0</v>
      </c>
      <c r="G40" s="124" t="e">
        <f t="shared" si="0"/>
        <v>#DIV/0!</v>
      </c>
      <c r="H40" s="125" t="e">
        <f t="shared" si="1"/>
        <v>#DIV/0!</v>
      </c>
      <c r="I40" s="126" t="e">
        <f t="shared" si="2"/>
        <v>#DIV/0!</v>
      </c>
      <c r="J40" s="68">
        <v>0.99</v>
      </c>
      <c r="K40" s="69"/>
    </row>
    <row r="41" spans="2:11" ht="19.5" customHeight="1" x14ac:dyDescent="0.25">
      <c r="B41" s="61" t="s">
        <v>162</v>
      </c>
      <c r="C41" s="121">
        <v>0</v>
      </c>
      <c r="D41" s="122">
        <f t="shared" si="3"/>
        <v>0</v>
      </c>
      <c r="E41" s="121">
        <v>0</v>
      </c>
      <c r="F41" s="123">
        <f t="shared" si="4"/>
        <v>0</v>
      </c>
      <c r="G41" s="124" t="e">
        <f t="shared" si="0"/>
        <v>#DIV/0!</v>
      </c>
      <c r="H41" s="125" t="e">
        <f t="shared" si="1"/>
        <v>#DIV/0!</v>
      </c>
      <c r="I41" s="126" t="e">
        <f t="shared" si="2"/>
        <v>#DIV/0!</v>
      </c>
      <c r="J41" s="68">
        <v>0.99</v>
      </c>
      <c r="K41" s="69"/>
    </row>
    <row r="42" spans="2:11" ht="54.75" customHeight="1" x14ac:dyDescent="0.25">
      <c r="B42" s="70" t="s">
        <v>163</v>
      </c>
      <c r="C42" s="284"/>
      <c r="D42" s="284"/>
      <c r="E42" s="284"/>
      <c r="F42" s="284"/>
      <c r="G42" s="284"/>
      <c r="H42" s="284"/>
      <c r="I42" s="284"/>
      <c r="J42" s="71"/>
      <c r="K42" s="71"/>
    </row>
    <row r="43" spans="2:11" ht="29.25" customHeight="1" x14ac:dyDescent="0.25">
      <c r="B43" s="277" t="s">
        <v>164</v>
      </c>
      <c r="C43" s="277"/>
      <c r="D43" s="277"/>
      <c r="E43" s="277"/>
      <c r="F43" s="277"/>
      <c r="G43" s="277"/>
      <c r="H43" s="277"/>
      <c r="I43" s="277"/>
      <c r="J43" s="33"/>
      <c r="K43" s="33"/>
    </row>
    <row r="44" spans="2:11" ht="32.25" customHeight="1" x14ac:dyDescent="0.25">
      <c r="B44" s="283"/>
      <c r="C44" s="283"/>
      <c r="D44" s="283"/>
      <c r="E44" s="283"/>
      <c r="F44" s="283"/>
      <c r="G44" s="283"/>
      <c r="H44" s="283"/>
      <c r="I44" s="283"/>
      <c r="J44" s="33"/>
      <c r="K44" s="33"/>
    </row>
    <row r="45" spans="2:11" ht="32.25" customHeight="1" x14ac:dyDescent="0.25">
      <c r="B45" s="283"/>
      <c r="C45" s="283"/>
      <c r="D45" s="283"/>
      <c r="E45" s="283"/>
      <c r="F45" s="283"/>
      <c r="G45" s="283"/>
      <c r="H45" s="283"/>
      <c r="I45" s="283"/>
      <c r="J45" s="71"/>
      <c r="K45" s="71"/>
    </row>
    <row r="46" spans="2:11" ht="32.25" customHeight="1" x14ac:dyDescent="0.25">
      <c r="B46" s="283"/>
      <c r="C46" s="283"/>
      <c r="D46" s="283"/>
      <c r="E46" s="283"/>
      <c r="F46" s="283"/>
      <c r="G46" s="283"/>
      <c r="H46" s="283"/>
      <c r="I46" s="283"/>
      <c r="J46" s="71"/>
      <c r="K46" s="71"/>
    </row>
    <row r="47" spans="2:11" ht="32.25" customHeight="1" x14ac:dyDescent="0.25">
      <c r="B47" s="283"/>
      <c r="C47" s="283"/>
      <c r="D47" s="283"/>
      <c r="E47" s="283"/>
      <c r="F47" s="283"/>
      <c r="G47" s="283"/>
      <c r="H47" s="283"/>
      <c r="I47" s="283"/>
      <c r="J47" s="71"/>
      <c r="K47" s="71"/>
    </row>
    <row r="48" spans="2:11" ht="32.25" customHeight="1" x14ac:dyDescent="0.25">
      <c r="B48" s="283"/>
      <c r="C48" s="283"/>
      <c r="D48" s="283"/>
      <c r="E48" s="283"/>
      <c r="F48" s="283"/>
      <c r="G48" s="283"/>
      <c r="H48" s="283"/>
      <c r="I48" s="283"/>
      <c r="J48" s="31"/>
      <c r="K48" s="31"/>
    </row>
    <row r="49" spans="2:11" ht="79.5" customHeight="1" x14ac:dyDescent="0.25">
      <c r="B49" s="38" t="s">
        <v>165</v>
      </c>
      <c r="C49" s="400"/>
      <c r="D49" s="400"/>
      <c r="E49" s="400"/>
      <c r="F49" s="400"/>
      <c r="G49" s="400"/>
      <c r="H49" s="400"/>
      <c r="I49" s="400"/>
      <c r="J49" s="72"/>
      <c r="K49" s="72"/>
    </row>
    <row r="50" spans="2:11" ht="26.25" customHeight="1" x14ac:dyDescent="0.25">
      <c r="B50" s="38" t="s">
        <v>166</v>
      </c>
      <c r="C50" s="401"/>
      <c r="D50" s="401"/>
      <c r="E50" s="401"/>
      <c r="F50" s="401"/>
      <c r="G50" s="401"/>
      <c r="H50" s="401"/>
      <c r="I50" s="401"/>
      <c r="J50" s="72"/>
      <c r="K50" s="72"/>
    </row>
    <row r="51" spans="2:11" ht="64.5" customHeight="1" x14ac:dyDescent="0.25">
      <c r="B51" s="73" t="s">
        <v>167</v>
      </c>
      <c r="C51" s="400"/>
      <c r="D51" s="400"/>
      <c r="E51" s="400"/>
      <c r="F51" s="400"/>
      <c r="G51" s="400"/>
      <c r="H51" s="400"/>
      <c r="I51" s="400"/>
      <c r="J51" s="72"/>
      <c r="K51" s="72"/>
    </row>
    <row r="52" spans="2:11" ht="29.25" customHeight="1" x14ac:dyDescent="0.25">
      <c r="B52" s="277" t="s">
        <v>168</v>
      </c>
      <c r="C52" s="277"/>
      <c r="D52" s="277"/>
      <c r="E52" s="277"/>
      <c r="F52" s="277"/>
      <c r="G52" s="277"/>
      <c r="H52" s="277"/>
      <c r="I52" s="277"/>
      <c r="J52" s="72"/>
      <c r="K52" s="72"/>
    </row>
    <row r="53" spans="2:11" ht="33" customHeight="1" x14ac:dyDescent="0.25">
      <c r="B53" s="278" t="s">
        <v>169</v>
      </c>
      <c r="C53" s="74" t="s">
        <v>170</v>
      </c>
      <c r="D53" s="279" t="s">
        <v>171</v>
      </c>
      <c r="E53" s="279"/>
      <c r="F53" s="279"/>
      <c r="G53" s="280" t="s">
        <v>172</v>
      </c>
      <c r="H53" s="280"/>
      <c r="I53" s="280"/>
      <c r="J53" s="75"/>
      <c r="K53" s="75"/>
    </row>
    <row r="54" spans="2:11" ht="31.5" customHeight="1" x14ac:dyDescent="0.25">
      <c r="B54" s="278"/>
      <c r="C54" s="127"/>
      <c r="D54" s="268"/>
      <c r="E54" s="268"/>
      <c r="F54" s="268"/>
      <c r="G54" s="281"/>
      <c r="H54" s="281"/>
      <c r="I54" s="281"/>
      <c r="J54" s="75"/>
      <c r="K54" s="75"/>
    </row>
    <row r="55" spans="2:11" ht="31.5" customHeight="1" x14ac:dyDescent="0.25">
      <c r="B55" s="73" t="s">
        <v>173</v>
      </c>
      <c r="C55" s="268" t="s">
        <v>330</v>
      </c>
      <c r="D55" s="268"/>
      <c r="E55" s="273" t="s">
        <v>175</v>
      </c>
      <c r="F55" s="273"/>
      <c r="G55" s="274" t="s">
        <v>331</v>
      </c>
      <c r="H55" s="274"/>
      <c r="I55" s="274"/>
      <c r="J55" s="77"/>
      <c r="K55" s="77"/>
    </row>
    <row r="56" spans="2:11" ht="31.5" customHeight="1" x14ac:dyDescent="0.25">
      <c r="B56" s="73" t="s">
        <v>177</v>
      </c>
      <c r="C56" s="268" t="str">
        <f>+'[3]HV 1'!C56:D56</f>
        <v>NICOLAS ADOLFO CORREAL HUERTAS</v>
      </c>
      <c r="D56" s="268"/>
      <c r="E56" s="275" t="s">
        <v>178</v>
      </c>
      <c r="F56" s="275"/>
      <c r="G56" s="274" t="str">
        <f>+'[7]HV 1'!G59:I59</f>
        <v>DIANA VIDAL</v>
      </c>
      <c r="H56" s="274"/>
      <c r="I56" s="274"/>
      <c r="J56" s="77"/>
      <c r="K56" s="77"/>
    </row>
    <row r="57" spans="2:11" ht="31.5" customHeight="1" x14ac:dyDescent="0.25">
      <c r="B57" s="73" t="s">
        <v>179</v>
      </c>
      <c r="C57" s="268"/>
      <c r="D57" s="268"/>
      <c r="E57" s="269" t="s">
        <v>180</v>
      </c>
      <c r="F57" s="269"/>
      <c r="G57" s="270"/>
      <c r="H57" s="270"/>
      <c r="I57" s="270"/>
      <c r="J57" s="78"/>
      <c r="K57" s="78"/>
    </row>
    <row r="58" spans="2:11" ht="31.5" customHeight="1" x14ac:dyDescent="0.25">
      <c r="B58" s="79" t="s">
        <v>181</v>
      </c>
      <c r="C58" s="271"/>
      <c r="D58" s="271"/>
      <c r="E58" s="269"/>
      <c r="F58" s="269"/>
      <c r="G58" s="270"/>
      <c r="H58" s="270"/>
      <c r="I58" s="270"/>
      <c r="J58" s="78"/>
      <c r="K58" s="78"/>
    </row>
    <row r="59" spans="2:11" hidden="1" x14ac:dyDescent="0.25">
      <c r="B59" s="28"/>
      <c r="C59" s="28"/>
      <c r="D59" s="80"/>
      <c r="E59" s="80"/>
      <c r="F59" s="80"/>
      <c r="G59" s="80"/>
      <c r="H59" s="80"/>
      <c r="I59" s="81"/>
      <c r="J59" s="82"/>
      <c r="K59" s="82"/>
    </row>
    <row r="60" spans="2:11" hidden="1" x14ac:dyDescent="0.25">
      <c r="B60" s="83"/>
      <c r="C60" s="84"/>
      <c r="D60" s="84"/>
      <c r="E60" s="85"/>
      <c r="F60" s="85"/>
      <c r="G60" s="86"/>
      <c r="H60" s="87"/>
      <c r="I60" s="84"/>
      <c r="J60" s="88"/>
      <c r="K60" s="88"/>
    </row>
    <row r="61" spans="2:11" hidden="1" x14ac:dyDescent="0.25">
      <c r="B61" s="83"/>
      <c r="C61" s="84"/>
      <c r="D61" s="84"/>
      <c r="E61" s="85"/>
      <c r="F61" s="85"/>
      <c r="G61" s="86"/>
      <c r="H61" s="87"/>
      <c r="I61" s="84"/>
      <c r="J61" s="88"/>
      <c r="K61" s="88"/>
    </row>
    <row r="62" spans="2:11" hidden="1" x14ac:dyDescent="0.25">
      <c r="B62" s="83"/>
      <c r="C62" s="84"/>
      <c r="D62" s="84"/>
      <c r="E62" s="85"/>
      <c r="F62" s="85"/>
      <c r="G62" s="86"/>
      <c r="H62" s="87"/>
      <c r="I62" s="84"/>
      <c r="J62" s="88"/>
      <c r="K62" s="88"/>
    </row>
    <row r="63" spans="2:11" hidden="1" x14ac:dyDescent="0.25">
      <c r="B63" s="83"/>
      <c r="C63" s="84"/>
      <c r="D63" s="84"/>
      <c r="E63" s="85"/>
      <c r="F63" s="85"/>
      <c r="G63" s="86"/>
      <c r="H63" s="87"/>
      <c r="I63" s="84"/>
      <c r="J63" s="88"/>
      <c r="K63" s="88"/>
    </row>
    <row r="64" spans="2:11" hidden="1" x14ac:dyDescent="0.25">
      <c r="B64" s="83"/>
      <c r="C64" s="84"/>
      <c r="D64" s="84"/>
      <c r="E64" s="85"/>
      <c r="F64" s="85"/>
      <c r="G64" s="86"/>
      <c r="H64" s="87"/>
      <c r="I64" s="84"/>
      <c r="J64" s="88"/>
      <c r="K64" s="88"/>
    </row>
    <row r="65" spans="2:11" hidden="1" x14ac:dyDescent="0.25">
      <c r="B65" s="83"/>
      <c r="C65" s="84"/>
      <c r="D65" s="84"/>
      <c r="E65" s="85"/>
      <c r="F65" s="85"/>
      <c r="G65" s="86"/>
      <c r="H65" s="87"/>
      <c r="I65" s="84"/>
      <c r="J65" s="88"/>
      <c r="K65" s="88"/>
    </row>
    <row r="66" spans="2:11" hidden="1" x14ac:dyDescent="0.25">
      <c r="B66" s="83"/>
      <c r="C66" s="84"/>
      <c r="D66" s="84"/>
      <c r="E66" s="85"/>
      <c r="F66" s="85"/>
      <c r="G66" s="86"/>
      <c r="H66" s="87"/>
      <c r="I66" s="84"/>
      <c r="J66" s="88"/>
      <c r="K66" s="88"/>
    </row>
    <row r="67" spans="2:11" hidden="1" x14ac:dyDescent="0.25">
      <c r="B67" s="83"/>
      <c r="C67" s="84"/>
      <c r="D67" s="84"/>
      <c r="E67" s="85"/>
      <c r="F67" s="85"/>
      <c r="G67" s="86"/>
      <c r="H67" s="87"/>
      <c r="I67" s="84"/>
      <c r="J67" s="88"/>
      <c r="K67" s="88"/>
    </row>
    <row r="68" spans="2:11" x14ac:dyDescent="0.25">
      <c r="B68" s="89"/>
      <c r="C68" s="28"/>
      <c r="D68" s="28"/>
      <c r="E68" s="28"/>
      <c r="F68" s="28"/>
      <c r="G68" s="90"/>
      <c r="H68" s="28"/>
      <c r="I68" s="28"/>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formula1>$M$15:$M$18</formula1>
      <formula2>0</formula2>
    </dataValidation>
    <dataValidation type="list" allowBlank="1" showInputMessage="1" showErrorMessage="1" sqref="C12:F12">
      <formula1>$M$9:$M$12</formula1>
      <formula2>0</formula2>
    </dataValidation>
    <dataValidation type="list" allowBlank="1" showInputMessage="1" showErrorMessage="1" sqref="K15">
      <formula1>O20:O22</formula1>
      <formula2>0</formula2>
    </dataValidation>
    <dataValidation type="list" allowBlank="1" showInputMessage="1" showErrorMessage="1" sqref="H15:J15">
      <formula1>M20:M22</formula1>
      <formula2>0</formula2>
    </dataValidation>
    <dataValidation type="list" allowBlank="1" showInputMessage="1" showErrorMessage="1" sqref="J13:K13">
      <formula1>$M$24:$M$31</formula1>
      <formula2>0</formula2>
    </dataValidation>
    <dataValidation type="list" allowBlank="1" showInputMessage="1" showErrorMessage="1" sqref="C13:I13">
      <formula1>$N$17:$N$24</formula1>
      <formula2>0</formula2>
    </dataValidation>
    <dataValidation type="list" allowBlank="1" showInputMessage="1" showErrorMessage="1" sqref="H16:I16">
      <formula1>$N$8:$N$11</formula1>
      <formula2>0</formula2>
    </dataValidation>
    <dataValidation type="list" allowBlank="1" showInputMessage="1" showErrorMessage="1" sqref="C10 I10">
      <formula1>$N$14:$N$15</formula1>
      <formula2>0</formula2>
    </dataValidation>
  </dataValidations>
  <pageMargins left="0.70833333333333304" right="0.70833333333333304" top="0.74791666666666701" bottom="0.74791666666666701" header="0.51180555555555496" footer="0.51180555555555496"/>
  <pageSetup scale="50" firstPageNumber="0"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Template/>
  <TotalTime>176</TotalTime>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HV 14</vt:lpstr>
      <vt:lpstr>Act. 14</vt:lpstr>
      <vt:lpstr>Hoja3</vt:lpstr>
      <vt:lpstr>Hoja1</vt:lpstr>
      <vt:lpstr>META No. 6</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MARCELA</cp:lastModifiedBy>
  <cp:revision>12</cp:revision>
  <cp:lastPrinted>2018-04-10T15:28:46Z</cp:lastPrinted>
  <dcterms:created xsi:type="dcterms:W3CDTF">2010-03-25T16:40:43Z</dcterms:created>
  <dcterms:modified xsi:type="dcterms:W3CDTF">2023-04-12T23:13:47Z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0x0101009E35235504AD2141AD281FCE2263AF41</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