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11.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DPYBA 2024\PROYECTO 7555\FEBRERO\DEFINITIVO\"/>
    </mc:Choice>
  </mc:AlternateContent>
  <bookViews>
    <workbookView xWindow="-120" yWindow="-120" windowWidth="20730" windowHeight="11040" tabRatio="601" firstSheet="3" activeTab="3"/>
  </bookViews>
  <sheets>
    <sheet name="Sección 3. Metas Producto" sheetId="1" state="hidden" r:id="rId1"/>
    <sheet name="MP - SIT" sheetId="2" state="hidden" r:id="rId2"/>
    <sheet name="Act.Meta_SIT" sheetId="3" state="hidden" r:id="rId3"/>
    <sheet name="META No. 1" sheetId="4" r:id="rId4"/>
    <sheet name="META No. 2" sheetId="5" r:id="rId5"/>
    <sheet name="META No. 3" sheetId="6" r:id="rId6"/>
    <sheet name="META No. 4" sheetId="7" r:id="rId7"/>
    <sheet name="HV 14" sheetId="9" state="hidden" r:id="rId8"/>
    <sheet name="Act. 14" sheetId="10" state="hidden" r:id="rId9"/>
    <sheet name="Hoja3" sheetId="11" state="hidden" r:id="rId10"/>
    <sheet name="Hoja1" sheetId="12" state="hidden" r:id="rId11"/>
    <sheet name="META No. 5" sheetId="8" r:id="rId12"/>
    <sheet name="META No. 6" sheetId="13"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11">#REF!</definedName>
    <definedName name="CONDICION_POBLACIONAL" localSheetId="12">#REF!</definedName>
    <definedName name="CONDICION_POBLACIONAL">#REF!</definedName>
    <definedName name="GRUPO_ETAREO" localSheetId="4">#REF!</definedName>
    <definedName name="GRUPO_ETAREO" localSheetId="5">#REF!</definedName>
    <definedName name="GRUPO_ETAREO" localSheetId="6">#REF!</definedName>
    <definedName name="GRUPO_ETAREO" localSheetId="11">#REF!</definedName>
    <definedName name="GRUPO_ETAREO" localSheetId="12">#REF!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11">#REF!</definedName>
    <definedName name="GRUPO_ETAREOS" localSheetId="12">#REF!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11">#REF!</definedName>
    <definedName name="GRUPO_ETARIO" localSheetId="12">#REF!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11">#REF!</definedName>
    <definedName name="GRUPO_ETNICO" localSheetId="12">#REF!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 localSheetId="11">#REF!</definedName>
    <definedName name="GRUPOETNICO" localSheetId="12">#REF!</definedName>
    <definedName name="GRUPOETNICO">#REF!</definedName>
    <definedName name="GRUPOS_ETNICOS" localSheetId="4">#REF!</definedName>
    <definedName name="GRUPOS_ETNICOS" localSheetId="5">#REF!</definedName>
    <definedName name="GRUPOS_ETNICOS" localSheetId="6">#REF!</definedName>
    <definedName name="GRUPOS_ETNICOS" localSheetId="11">#REF!</definedName>
    <definedName name="GRUPOS_ETNICOS" localSheetId="12">#REF!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 localSheetId="11">#REF!</definedName>
    <definedName name="LOCALIDAD" localSheetId="12">#REF!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11">#REF!</definedName>
    <definedName name="LOCALIZACION" localSheetId="12">#REF!</definedName>
    <definedName name="LOCALIZACION">#REF!</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G27" i="4" l="1"/>
  <c r="F27" i="7" l="1"/>
  <c r="F27" i="4" l="1"/>
  <c r="G27" i="6" l="1"/>
  <c r="H38" i="13"/>
  <c r="H37" i="13"/>
  <c r="H36" i="13"/>
  <c r="H35" i="13"/>
  <c r="H34" i="13"/>
  <c r="H33" i="13" l="1"/>
  <c r="H27" i="5"/>
  <c r="H28" i="5" s="1"/>
  <c r="H29" i="5" s="1"/>
  <c r="H30" i="5" s="1"/>
  <c r="H31" i="5" s="1"/>
  <c r="H32" i="5" s="1"/>
  <c r="H27" i="4"/>
  <c r="H28" i="4" s="1"/>
  <c r="H29" i="4" s="1"/>
  <c r="H30" i="4" s="1"/>
  <c r="H31" i="4" s="1"/>
  <c r="H32" i="4" s="1"/>
  <c r="H32" i="13"/>
  <c r="H31" i="13" l="1"/>
  <c r="H30" i="13" l="1"/>
  <c r="H29" i="13"/>
  <c r="H28" i="13"/>
  <c r="E38" i="13" l="1"/>
  <c r="E37" i="13"/>
  <c r="E36" i="13"/>
  <c r="E35" i="13"/>
  <c r="E34" i="13"/>
  <c r="E33" i="13"/>
  <c r="E32" i="13"/>
  <c r="E31" i="13"/>
  <c r="E30" i="13"/>
  <c r="E29" i="13"/>
  <c r="E28" i="13"/>
  <c r="H27" i="13"/>
  <c r="E27" i="13"/>
  <c r="K27" i="11"/>
  <c r="L25" i="11"/>
  <c r="L21" i="11"/>
  <c r="L17" i="11"/>
  <c r="L13" i="11"/>
  <c r="I19" i="10"/>
  <c r="D19" i="10"/>
  <c r="C10" i="10"/>
  <c r="C8" i="10"/>
  <c r="C7" i="10"/>
  <c r="C6" i="10"/>
  <c r="G56" i="9"/>
  <c r="C56" i="9"/>
  <c r="G41" i="9"/>
  <c r="G40" i="9"/>
  <c r="G39" i="9"/>
  <c r="G38" i="9"/>
  <c r="G37" i="9"/>
  <c r="G36" i="9"/>
  <c r="G35" i="9"/>
  <c r="G34" i="9"/>
  <c r="G33" i="9"/>
  <c r="G32" i="9"/>
  <c r="G31" i="9"/>
  <c r="G30" i="9"/>
  <c r="F30" i="9"/>
  <c r="F31" i="9" s="1"/>
  <c r="F32" i="9" s="1"/>
  <c r="F33" i="9" s="1"/>
  <c r="F34" i="9" s="1"/>
  <c r="F35" i="9" s="1"/>
  <c r="F36" i="9" s="1"/>
  <c r="F37" i="9" s="1"/>
  <c r="F38" i="9" s="1"/>
  <c r="F39" i="9" s="1"/>
  <c r="F40" i="9" s="1"/>
  <c r="F41" i="9" s="1"/>
  <c r="D30" i="9"/>
  <c r="D31" i="9" s="1"/>
  <c r="E38" i="8"/>
  <c r="H38" i="8" s="1"/>
  <c r="E37" i="8"/>
  <c r="H37" i="8" s="1"/>
  <c r="E36" i="8"/>
  <c r="H36" i="8" s="1"/>
  <c r="E35" i="8"/>
  <c r="H35" i="8" s="1"/>
  <c r="E34" i="8"/>
  <c r="H34" i="8" s="1"/>
  <c r="E33" i="8"/>
  <c r="H33" i="8" s="1"/>
  <c r="E32" i="8"/>
  <c r="H32" i="8" s="1"/>
  <c r="E31" i="8"/>
  <c r="H31" i="8" s="1"/>
  <c r="E30" i="8"/>
  <c r="H30" i="8" s="1"/>
  <c r="E29" i="8"/>
  <c r="H29" i="8" s="1"/>
  <c r="E28" i="8"/>
  <c r="H28" i="8" s="1"/>
  <c r="H27" i="8"/>
  <c r="E27" i="8"/>
  <c r="H38" i="7"/>
  <c r="E38" i="7"/>
  <c r="H37" i="7"/>
  <c r="E37" i="7"/>
  <c r="H36" i="7"/>
  <c r="E36" i="7"/>
  <c r="E35" i="7"/>
  <c r="E34" i="7"/>
  <c r="E33" i="7"/>
  <c r="E32" i="7"/>
  <c r="E31" i="7"/>
  <c r="E30" i="7"/>
  <c r="E29" i="7"/>
  <c r="E28" i="7"/>
  <c r="H27" i="7"/>
  <c r="H28" i="7" s="1"/>
  <c r="H29" i="7" s="1"/>
  <c r="H30" i="7" s="1"/>
  <c r="H31" i="7" s="1"/>
  <c r="H32" i="7" s="1"/>
  <c r="H33" i="7" s="1"/>
  <c r="H34" i="7" s="1"/>
  <c r="H35" i="7" s="1"/>
  <c r="G27" i="7"/>
  <c r="I27" i="7" s="1"/>
  <c r="E27" i="7"/>
  <c r="H38" i="6"/>
  <c r="E38" i="6"/>
  <c r="H37" i="6"/>
  <c r="E37" i="6"/>
  <c r="H36" i="6"/>
  <c r="E36" i="6"/>
  <c r="E35" i="6"/>
  <c r="E34" i="6"/>
  <c r="E33" i="6"/>
  <c r="E32" i="6"/>
  <c r="E31" i="6"/>
  <c r="E30" i="6"/>
  <c r="E29" i="6"/>
  <c r="E28" i="6"/>
  <c r="H27" i="6"/>
  <c r="I27" i="6"/>
  <c r="F27" i="6"/>
  <c r="E27" i="6"/>
  <c r="H38" i="5"/>
  <c r="E38" i="5"/>
  <c r="H37" i="5"/>
  <c r="E37" i="5"/>
  <c r="H36" i="5"/>
  <c r="E36" i="5"/>
  <c r="E35" i="5"/>
  <c r="E34" i="5"/>
  <c r="H33" i="5"/>
  <c r="H34" i="5" s="1"/>
  <c r="H35" i="5" s="1"/>
  <c r="E33" i="5"/>
  <c r="E32" i="5"/>
  <c r="E31" i="5"/>
  <c r="E30" i="5"/>
  <c r="E29" i="5"/>
  <c r="E28" i="5"/>
  <c r="G27" i="5"/>
  <c r="I27" i="5" s="1"/>
  <c r="F27" i="5"/>
  <c r="E27" i="5"/>
  <c r="H38" i="4"/>
  <c r="E38" i="4"/>
  <c r="H37" i="4"/>
  <c r="E37" i="4"/>
  <c r="H36" i="4"/>
  <c r="E36" i="4"/>
  <c r="E35" i="4"/>
  <c r="E34" i="4"/>
  <c r="H33" i="4"/>
  <c r="H34" i="4" s="1"/>
  <c r="H35" i="4" s="1"/>
  <c r="E33" i="4"/>
  <c r="E32" i="4"/>
  <c r="E31" i="4"/>
  <c r="E30" i="4"/>
  <c r="E29" i="4"/>
  <c r="E28" i="4"/>
  <c r="I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D31" i="2" s="1"/>
  <c r="AA21" i="1"/>
  <c r="AB21" i="1" s="1"/>
  <c r="I21" i="1"/>
  <c r="B21" i="1"/>
  <c r="AA19" i="1"/>
  <c r="I19" i="1"/>
  <c r="B19" i="1"/>
  <c r="AA17" i="1"/>
  <c r="AB17" i="1" s="1"/>
  <c r="I17" i="1"/>
  <c r="B17" i="1"/>
  <c r="Z15" i="1"/>
  <c r="Y15" i="1"/>
  <c r="X15" i="1"/>
  <c r="W15" i="1"/>
  <c r="V15" i="1"/>
  <c r="U15" i="1"/>
  <c r="T15" i="1"/>
  <c r="S15" i="1"/>
  <c r="AA15" i="1" s="1"/>
  <c r="N15" i="1"/>
  <c r="M15" i="1"/>
  <c r="L15" i="1"/>
  <c r="K15" i="1"/>
  <c r="J15" i="1"/>
  <c r="I15" i="1" s="1"/>
  <c r="B15" i="1"/>
  <c r="Z13" i="1"/>
  <c r="Y13" i="1"/>
  <c r="X13" i="1"/>
  <c r="W13" i="1"/>
  <c r="V13" i="1"/>
  <c r="U13" i="1"/>
  <c r="T13" i="1"/>
  <c r="S13" i="1"/>
  <c r="O13" i="1"/>
  <c r="AA13" i="1" s="1"/>
  <c r="N13" i="1"/>
  <c r="M13" i="1"/>
  <c r="L13" i="1"/>
  <c r="K13" i="1"/>
  <c r="J13" i="1"/>
  <c r="B13" i="1"/>
  <c r="A11" i="1"/>
  <c r="C9" i="1"/>
  <c r="C8" i="1"/>
  <c r="C7" i="1"/>
  <c r="H29" i="6" l="1"/>
  <c r="H28" i="6"/>
  <c r="AB13" i="1"/>
  <c r="AC17" i="1"/>
  <c r="AC21" i="1"/>
  <c r="AC19" i="1"/>
  <c r="L27" i="11"/>
  <c r="M27" i="11" s="1"/>
  <c r="I31" i="9"/>
  <c r="D32" i="9"/>
  <c r="H31" i="9"/>
  <c r="AC15" i="1"/>
  <c r="AB15" i="1"/>
  <c r="H31" i="2"/>
  <c r="D32" i="2"/>
  <c r="I31" i="2"/>
  <c r="H30" i="2"/>
  <c r="AB19" i="1"/>
  <c r="I30" i="2"/>
  <c r="H30" i="9"/>
  <c r="I13" i="1"/>
  <c r="AC13" i="1" s="1"/>
  <c r="I30" i="9"/>
  <c r="H30" i="6" l="1"/>
  <c r="H31" i="6" s="1"/>
  <c r="H32" i="6" s="1"/>
  <c r="H33" i="6" s="1"/>
  <c r="H34" i="6" s="1"/>
  <c r="H35" i="6" s="1"/>
  <c r="I32" i="2"/>
  <c r="H32" i="2"/>
  <c r="D33" i="2"/>
  <c r="H32" i="9"/>
  <c r="I32" i="9"/>
  <c r="D33" i="9"/>
  <c r="D34" i="9" l="1"/>
  <c r="I33" i="9"/>
  <c r="H33" i="9"/>
  <c r="H33" i="2"/>
  <c r="D34" i="2"/>
  <c r="I33" i="2"/>
  <c r="I34" i="2" l="1"/>
  <c r="H34" i="2"/>
  <c r="D35" i="2"/>
  <c r="H34" i="9"/>
  <c r="D35" i="9"/>
  <c r="I34" i="9"/>
  <c r="I35" i="9" l="1"/>
  <c r="D36" i="9"/>
  <c r="H35" i="9"/>
  <c r="D36" i="2"/>
  <c r="I35" i="2"/>
  <c r="H35" i="2"/>
  <c r="I36" i="2" l="1"/>
  <c r="H36" i="2"/>
  <c r="D37" i="2"/>
  <c r="D37" i="9"/>
  <c r="I36" i="9"/>
  <c r="H36" i="9"/>
  <c r="I37" i="9" l="1"/>
  <c r="D38" i="9"/>
  <c r="H37" i="9"/>
  <c r="H37" i="2"/>
  <c r="D38" i="2"/>
  <c r="I37" i="2"/>
  <c r="D39" i="2" l="1"/>
  <c r="I38" i="2"/>
  <c r="H38" i="2"/>
  <c r="D39" i="9"/>
  <c r="I38" i="9"/>
  <c r="H38" i="9"/>
  <c r="D40" i="9" l="1"/>
  <c r="I39" i="9"/>
  <c r="H39" i="9"/>
  <c r="I39" i="2"/>
  <c r="H39" i="2"/>
  <c r="D40" i="2"/>
  <c r="I40" i="2" l="1"/>
  <c r="H40" i="2"/>
  <c r="D41" i="2"/>
  <c r="H40" i="9"/>
  <c r="I40" i="9"/>
  <c r="D41" i="9"/>
  <c r="I41" i="9" l="1"/>
  <c r="H41" i="9"/>
  <c r="I41" i="2"/>
  <c r="H41" i="2"/>
</calcChain>
</file>

<file path=xl/comments1.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 Hace referencia al objetivo estratégico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estratégico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I22" authorId="0" shapeId="0">
      <text>
        <r>
          <rPr>
            <sz val="11"/>
            <color rgb="FF000000"/>
            <rFont val="Calibri"/>
            <family val="2"/>
            <charset val="1"/>
          </rPr>
          <t xml:space="preserve">MARCELA:
</t>
        </r>
        <r>
          <rPr>
            <sz val="9"/>
            <color rgb="FF000000"/>
            <rFont val="Tahoma"/>
            <family val="2"/>
            <charset val="1"/>
          </rPr>
          <t>ajustar, acumulado cuatrienio =3</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<sst xmlns="http://schemas.openxmlformats.org/spreadsheetml/2006/main" count="1150" uniqueCount="387">
  <si>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</si>
  <si>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</si>
  <si>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</si>
  <si>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</si>
  <si>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</si>
  <si>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</si>
  <si>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</si>
  <si>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</si>
  <si>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</si>
  <si>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</si>
  <si>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</si>
  <si>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</si>
  <si>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</si>
  <si>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</si>
  <si>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</si>
  <si>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</si>
  <si>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</si>
  <si>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</si>
  <si>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</si>
  <si>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</si>
  <si>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</si>
  <si>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</si>
  <si>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</si>
  <si>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</si>
  <si>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</si>
  <si>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</si>
  <si>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</si>
  <si>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</si>
  <si>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</si>
  <si>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</si>
  <si>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</si>
  <si>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</si>
  <si>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</si>
  <si>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</si>
  <si>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</si>
  <si>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</si>
  <si>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</si>
  <si>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</si>
  <si>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</si>
  <si>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</si>
  <si>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</si>
  <si>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</si>
  <si>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</si>
  <si>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</si>
  <si>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</si>
  <si>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</si>
  <si>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</si>
  <si>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</si>
  <si>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</si>
  <si>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</si>
  <si>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</si>
  <si>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</si>
  <si>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</si>
  <si>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</si>
  <si>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</si>
  <si>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</si>
  <si>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</si>
  <si>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</si>
  <si>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</si>
  <si>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</si>
  <si>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</si>
  <si>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</si>
  <si>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</si>
  <si>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</si>
  <si>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</si>
  <si>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</si>
  <si>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</si>
  <si>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</si>
  <si>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</si>
  <si>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</si>
  <si>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</si>
  <si>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</si>
  <si>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</si>
  <si>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</si>
  <si>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</si>
  <si>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</si>
  <si>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</si>
  <si>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</si>
  <si>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</si>
  <si>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</si>
  <si>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</si>
  <si>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</si>
  <si>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</si>
  <si>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</si>
  <si>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</si>
  <si>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</si>
  <si>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</si>
  <si>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</si>
  <si>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</si>
  <si>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</si>
  <si>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</si>
  <si>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</si>
  <si>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</si>
  <si>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</si>
  <si>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</si>
  <si>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</si>
  <si>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</si>
  <si>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</si>
  <si>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</si>
  <si>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</si>
  <si>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</si>
  <si>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</si>
  <si>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</si>
  <si>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</si>
  <si>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</si>
  <si>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</si>
  <si>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</si>
  <si>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</si>
  <si>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</si>
  <si>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</si>
  <si>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</si>
  <si>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</si>
  <si>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</si>
  <si>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</si>
  <si>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</si>
  <si>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</si>
  <si>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</si>
  <si>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</si>
  <si>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</si>
  <si>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</si>
  <si>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</si>
  <si>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</si>
  <si>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</si>
  <si>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</si>
  <si>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</si>
  <si>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</si>
  <si>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</si>
  <si>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</si>
  <si>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</si>
  <si>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</si>
  <si>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</si>
  <si>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</si>
  <si>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</si>
  <si>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</si>
  <si>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</si>
  <si>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</si>
  <si>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</si>
  <si>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</si>
  <si>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</si>
  <si>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</si>
  <si>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</si>
  <si>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</si>
  <si>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</si>
  <si>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</si>
  <si>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</si>
  <si>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</si>
  <si>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</si>
  <si>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</si>
  <si>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</si>
  <si>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</si>
  <si>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</si>
  <si>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</si>
  <si>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</si>
  <si>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</si>
  <si>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</si>
  <si>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</si>
  <si>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</si>
  <si>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</si>
  <si>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</si>
  <si>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</si>
  <si>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</si>
  <si>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</si>
  <si>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</si>
  <si>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</si>
  <si>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</si>
  <si>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</si>
  <si>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</si>
  <si>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</si>
  <si>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</si>
  <si>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</si>
  <si>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</si>
  <si>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</si>
  <si>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</si>
  <si>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</si>
  <si>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</si>
  <si>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</si>
  <si>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</si>
  <si>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</si>
  <si>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</si>
  <si>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</si>
  <si>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</si>
  <si>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</si>
  <si>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</si>
  <si>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</si>
  <si>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</si>
  <si>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</si>
  <si>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</si>
  <si>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</si>
  <si>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</si>
  <si>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</si>
  <si>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</si>
  <si>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</si>
  <si>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</si>
  <si>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</si>
  <si>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</si>
  <si>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</si>
  <si>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</si>
  <si>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</si>
  <si>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</si>
  <si>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</si>
  <si>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</si>
  <si>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</si>
  <si>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</si>
  <si>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</si>
  <si>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</si>
  <si>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</si>
  <si>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</si>
  <si>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</si>
  <si>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</si>
  <si>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</si>
  <si>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</si>
  <si>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</si>
  <si>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</si>
  <si>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</si>
  <si>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</si>
  <si>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</si>
  <si>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</si>
  <si>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</si>
  <si>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</si>
  <si>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</si>
  <si>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</si>
  <si>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</si>
  <si>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</si>
  <si>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</si>
  <si>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</si>
  <si>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</si>
  <si>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</si>
  <si>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</si>
  <si>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</si>
  <si>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</si>
  <si>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</si>
  <si>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</si>
  <si>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</si>
  <si>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01/01/2023</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</si>
  <si>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</si>
  <si>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</si>
  <si>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</si>
  <si>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</si>
  <si>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</si>
  <si>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</si>
  <si>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</si>
  <si>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</si>
  <si>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</si>
  <si>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</si>
  <si>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</si>
  <si>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</si>
  <si>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</si>
  <si>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</si>
  <si>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</si>
  <si>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</si>
  <si>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</si>
  <si>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</si>
  <si>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</si>
  <si>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</si>
  <si>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</si>
  <si>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</si>
  <si>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</si>
  <si>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</si>
  <si>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</si>
  <si>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</si>
  <si>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</si>
  <si>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</si>
  <si>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</si>
  <si>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</si>
  <si>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</si>
  <si>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</si>
  <si>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</si>
  <si>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</si>
  <si>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</si>
  <si>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</si>
  <si>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</si>
  <si>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</si>
  <si>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</si>
  <si>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NO APLICA</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</si>
  <si>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</si>
  <si>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</si>
  <si>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</si>
  <si>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</si>
  <si>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</si>
  <si>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</si>
  <si>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</si>
  <si>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</si>
  <si>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</si>
  <si>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</si>
  <si>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</si>
  <si>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</si>
  <si>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</si>
  <si>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Diagnósticos de necesidades Realizadas / Diagnósticos de necesidades Programadas * 100</t>
  </si>
  <si>
    <t>Diagnósticos de necesidades Realizadas</t>
  </si>
  <si>
    <t>Diagnósticos de necesidades Programadas</t>
  </si>
  <si>
    <t>Diagnósticos de necesidades estimados a realizar de producción de investigación y gestión del conocimiento programados para el cumplimiento de la meta.
Para la lectura y el análisis del indicador, es necesario precisar que la magnitud programada mensualmente es una cifra definida con cuatro decimales.</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</si>
  <si>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</si>
  <si>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</si>
  <si>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</si>
  <si>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 xml:space="preserve"> Equipo de investigación de la  Subdirección de Cultura Ciudadana y Gestión del Conocimiento. </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</si>
  <si>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</si>
  <si>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</si>
  <si>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</si>
  <si>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</si>
  <si>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</si>
  <si>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</si>
  <si>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</si>
  <si>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</si>
  <si>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</si>
  <si>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</si>
  <si>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</si>
  <si>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</si>
  <si>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</si>
  <si>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</si>
  <si>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</si>
  <si>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programados para el cumplimiento de la meta.
Para la lectura y el análisis del indicador, es necesario precisar que la magnitud programada mensualmente es una cifra definida con cuatro decimales.</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</si>
  <si>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</si>
  <si>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</si>
  <si>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</si>
  <si>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</si>
  <si>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</si>
  <si>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</si>
  <si>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</si>
  <si>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</si>
  <si>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</si>
  <si>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</si>
  <si>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</si>
  <si>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</si>
  <si>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</si>
  <si>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</si>
  <si>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</si>
  <si>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</si>
  <si>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</si>
  <si>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</si>
  <si>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</si>
  <si>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</si>
  <si>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</si>
  <si>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</si>
  <si>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</si>
  <si>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</si>
  <si>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</si>
  <si>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</si>
  <si>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</si>
  <si>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</si>
  <si>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</si>
  <si>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</si>
  <si>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</si>
  <si>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</si>
  <si>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</si>
  <si>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</si>
  <si>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</si>
  <si>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</si>
  <si>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</si>
  <si>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</si>
  <si>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</si>
  <si>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</si>
  <si>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</si>
  <si>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</si>
  <si>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programadas para el cumplimiento de la meta.
Para la lectura y el análisis del indicador, es necesario precisar que la magnitud programada mensualmente es una cifra definida con cuatro decimales.</t>
  </si>
  <si>
    <t>Documentos de Herramientas metodológicas, estudios e investigaciones que den soporte para cumplimiento de la meta.
Para la lectura y el análisis del indicador, es necesario precisar que la magnitud ejecutada mensualmente es una cifra definida con cuatro decimales.</t>
  </si>
  <si>
    <t>Convenios con instituciones educativas y organizaciones, ambas a nivel nacional e internacional realizados que den soporte para cumplimiento de la meta.
Para la lectura y el análisis del indicador, es necesario precisar que la magnitud ejecutada mensualmente es una cifra definida con cuatro decimales.</t>
  </si>
  <si>
    <t>Diagnósticos de necesidades de producción de investigación y gestión del conocimiento de la áreas institucionales que den soporte para cumplimiento de la meta.
Para la lectura y el análisis del indicador, es necesario precisar que la magnitud ejecutada mensualmente es una cifra definida con cuatro decimales.</t>
  </si>
  <si>
    <t>&lt;</t>
  </si>
  <si>
    <t>Subdirección de Cultura Ciudadana y Gestión del Conocimiento</t>
  </si>
  <si>
    <t>Como resultado de la actualización y mantenimiento de la batería de herramientas durante el periodo del informe se apoyó en la elaboración de material cartográfico tanto para la Subdirección de Cultura Ciudadana y Gestión del Conocimiento, como para el desarrollo de algunos de los productos de investigación en curso. Asimismo se adelantó la construcción de tableros de control que facilitan la gestión de información tanto para áreas como adopciones y urgencias como para las investigaciones en curso.
De tal manera, la meta presenta un cumplimiento del 100% teniendo en cuenta que es de tipo constante.</t>
  </si>
  <si>
    <t>Realizar diagnósticos de necesidades sobre los temas y productos de investigación y gestión del conocimiento de la áreas misionales y de apoyo de la entidad</t>
  </si>
  <si>
    <t>Numero de Diagnósticos</t>
  </si>
  <si>
    <t>Numero de Diagnósticos realizados</t>
  </si>
  <si>
    <t>Numero de Diagnósticos programados</t>
  </si>
  <si>
    <t>01/01/2024</t>
  </si>
  <si>
    <t>La meta es inferior teniendo en cuenta que se programa para un tiempo menor de ejecución y en cumplimiento de la meta cuatrienio.</t>
  </si>
  <si>
    <t>El Observatorio funciona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</si>
  <si>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A pesar de la importancia de la implementación de acciones estratégicas para favorecer a los animales, muchos de los contenidos, investigación, y conocimiento en PYBA no tienen una incidencia directa en la argumentación de los tomadores de decisiones. Es así que el identificar los productos de investgación requeridos a través de una estrategia efectiva para hallar los vacíos de información, generan conocimiento de un uso eficiente, efectivo y de gran impacto.</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</si>
  <si>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</si>
  <si>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</si>
  <si>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El Observatorio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</si>
  <si>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Las diferentes estrategias de divulgación, gestión, organización e incentivo para el conocimiento favorecen tanto a la toma de decisiones y la planificación de estrategias de largo aliento, como a la cultura ciudadana y la sacciones cotidianas día a día. Es así, que la batería de herramientas</t>
  </si>
  <si>
    <t xml:space="preserve"> Profesional - Luis Alberto Arias Garzón</t>
  </si>
  <si>
    <t>Profesional - Luis Alberto Arias Garzón</t>
  </si>
  <si>
    <t>Subdirector de Cultura y Gestión del Conocimiento - Natalia Parra Osorio</t>
  </si>
  <si>
    <t>En febrero de 2024, la meta avanzó en magnitud un 0,1618 conforme a la programación realizada para la vigencia 2024.
Se incio el tratamiento de la información para la construcción del diagnostico de necesidades de gestion de conocimiento para el Instituto, para de esta manera identificar riesgos de la gestión y vaciós de información, los cuales serán insumo para la priorización por parte del Comite de Investigación.</t>
  </si>
  <si>
    <t>En febreo de 2024 la meta avanzó en magnitud un 0,21 conforme a la programación realizada para la vigencia 2024.
Los convenios constituyen una importante plataforma para el desarrollo y la gestión del conocimiento significativo, permitiendo ampliar el horizonte de conocimiento del Instituto. Como parte de los potenciales convenios examinados se ha evaluado la posibilidad de una participación conjunta junto con la Universidad Uniagraria para el fortalecimiento de los procesos de cualificacion de los diferentes grupos de investigacion y transferencia de información inter institucional.</t>
  </si>
  <si>
    <t>En febrero de 2024 la meta presento una magnitud ejecutada 3,00 conforme a la programación realizada para la vigencia 2024.
Durante el periodo del informe se definieron los detalles metodológicos específicos para la ejecución de los semilleros de investigación, los periodos de convocatoria, la estrategia de inscripción y se abrió la convocatoria; actividades que corresponden al proceso de reformulación de los tres semilleros de investigación. Esto da como resultado la especificación de los registros y las piezas de promoción y el inicio de la inscripción a los semilleros.</t>
  </si>
  <si>
    <t>En febreo de 2024 la meta presento una magnitud ejecutada 1,00 conforme a la programación realizada para la vigencia 2024.
Durante el periodo del informe se revisaron y actualizaron algunas de las herramientas que conforman la batería. Dentro de las herramientas actualizadas se encuentra el tablero de control para analizar las atenciones del Centro de Atención Jurídica, asi como el reporte de regulaciòn. Ademas se proyecto la participación del observatorio en un ciclo de formación.</t>
  </si>
  <si>
    <t>En febrero de 2024 la meta avanzó en magnitud 0,22 conforme a la programación realizada para la vigencia 2024.
Durante el periodo del presente informe se adelantó un proceso de revisión, proyeccion e inicio de ejecución del cronograma para la iniciativa de investigacion de la vigencia; se surtieron las revisiones y ajustes de los productos preliminares consistentes en capitulos de libro.</t>
  </si>
  <si>
    <t>En febrero de 2024 la meta avanzó en magnitud 0,35 conforme a la programación realizada para la vigencia 2024. Para el periodo del informe se avanzó en la gestión y compilación de la información necesaria para la actualización del primer (1) reporte de avance de indicadores, así como la preparación de los archivos utilizados para la actualización del reporte, georreferenciación de los servicios y la elaboración del informe preliminar de reporte de Politica Publica
Durante el periodo del informe se avanzó en consolidacion de la informacion para la creación de mapas, analisis de reportes de SEGPLAN y validación de avances cualitativos de los indicadores de la vigencia.</t>
  </si>
  <si>
    <t>Con corte al 29 de febreroo de 2024 se avanzó en una magnitud ejecutada acumulada de 0,80 lo que corresponde a un avance acumulado del 40,00% respecto a la meta programada para esta vigencia.
Se avanzó en la consolidación de la información relacionada con los avances en los indicadores de política publica, se inició el análisis de los indicadores de producto y resultado, de igual forma se inició la construcción del documento preliminar de reporte y la validación de las matrices de territorializacion para la construcción de los mapas de referencia de los servicios institucionales.</t>
  </si>
  <si>
    <t>Con corte al 29 de febrero de 2024, la meta presenta una magnitud ejecutada acumulada de 0,3236 lo que corresponde a un avance acumulado del 32,36% en la vigencia.
Se avanzó en el diligenciamiento de la matriz de análisis y trazabilidad del banco de iniciativas de investigación para el Instituto y se inició la reconstrucción de cada una ellas con el propósito de rastrear su naturaleza y evaluar el impacto que podría tener para la futura administración, este resultado se socializara en el próximo comité de investigación.</t>
  </si>
  <si>
    <t>Con corte a 29 de febrero de 2024, la meta presenta una magnitud ejecutada acumulada de 0,4688 lo que corresponde a un avance acumulado del 46,88%.
Se inició la implementación del cronograma, el cual incluye las actividades de ajuste de los capítulos que harán parte del libro de cambio climático, a partir de retroalimentaciones del líder del proyecto y una valoración de pares académicos, posteriormente se realizó una segunda etapa de ajustes a partir de retroalimentaciones de normas APA y corrección de estilo, constituyendo un avance del 0.4688 es decir el 46,88%</t>
  </si>
  <si>
    <t>Con corte a 29 de febrero de 2024 la meta presenta una magnitud ejecutada acumulada de 0,5617 es decir un avance acumulado del 56,17%.
Se avanzó exploración de un potencial convenio con una universidad con sede principal en el distrito, donde se identificaron puntos en común y se establecieron una serie de acuerdos para la construcción de los compromisos y responsabilidades compartidas, posteriormente surtió una revisión por parte de los equipos jurídicos de cada entidad y se realizaron los ajustes correspondientes.</t>
  </si>
  <si>
    <t xml:space="preserve">
La meta presente un avance acumulado de 3 semilleros, considerando que la meta es constante. De esta manera, la meta presenta un cumplimiento del 100% teniendo en cuenta que su anualización es constante.
Se inició el proceso de inscripción de la ciudadanía para su participación en los semilleros con el apoyo del equipo de participación de la subdirección de cultura ciudadana y gestión del conocimiento y los correspondientes enlaces de participación para incentivar la vinculación de los integrantes de los consejos locales de PYBA, estas actividades que corresponden el proceso de reformulación de los tres semilleros para la vigencia 2024.
</t>
  </si>
  <si>
    <t xml:space="preserve">La meta presenta un cumplimiento del 100% teniendo en cuenta que es de tipo constante.
Al 29 de febrero del 2024 Se revisaron y actualizaron algunas de las herramientas que conforman la batería, como el tablero de control para analizar las atenciones del Centro de Atención Jurídica así como para el área de regulación, también se vinculó al observatorio en una propuesta de ciclo de formación sobre realidades de la administración publica en temas de protección y bienestar animal con la Escuela Superior de Administración Publica -ESAP-.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</si>
</sst>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 numFmtId="178" formatCode="0.0000"/>
    <numFmt numFmtId="179" formatCode="#,##0.0000"/>
  </numFmts>
  <fonts count="71"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11"/>
      <color rgb="FF000000"/>
      <name val="Calibri"/>
      <family val="2"/>
      <charset val="1"/>
    </font>
    <font>
      <sz val="10"/>
      <color rgb="FFFF0000"/>
      <name val="Arial"/>
      <family val="2"/>
    </font>
    <font>
      <sz val="11"/>
      <color rgb="FFFF0000"/>
      <name val="Arial"/>
      <family val="2"/>
      <charset val="1"/>
    </font>
    <font>
      <sz val="9"/>
      <color theme="1"/>
      <name val="Arial"/>
      <family val="2"/>
    </font>
    <font>
      <b/>
      <sz val="9"/>
      <color rgb="FF000000"/>
      <name val="Arial"/>
      <family val="2"/>
    </font>
    <font>
      <b/>
      <sz val="9"/>
      <name val="Arial"/>
      <family val="2"/>
    </font>
    <font>
      <sz val="9"/>
      <color rgb="FF000000"/>
      <name val="Arial"/>
      <family val="2"/>
    </font>
    <font>
      <sz val="9"/>
      <color theme="1"/>
      <name val="Arial"/>
      <family val="2"/>
      <charset val="1"/>
    </font>
  </fonts>
  <fills count="45">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CD5B5"/>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FC7CE"/>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FCC99"/>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4E"/>
        <bgColor rgb="FF3A3D3E"/>
      </patternFill>
    </fill>
    <fill>
      <patternFill patternType="solid">
        <fgColor rgb="FF33CCCC"/>
        <bgColor rgb="FF00C6FD"/>
      </patternFill>
    </fill>
    <fill>
      <patternFill patternType="solid">
        <fgColor rgb="FF93CDDD"/>
        <bgColor rgb="FF99CCFF"/>
      </patternFill>
    </fill>
    <fill>
      <patternFill patternType="solid">
        <fgColor rgb="FFFF9600"/>
        <bgColor rgb="FFF37203"/>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CD5B5"/>
      </patternFill>
    </fill>
    <fill>
      <patternFill patternType="solid">
        <fgColor rgb="FFFFFF99"/>
        <bgColor rgb="FFFFFFCC"/>
      </patternFill>
    </fill>
    <fill>
      <patternFill patternType="solid">
        <fgColor rgb="FFFFFFCC"/>
        <bgColor rgb="FFF8EEE6"/>
      </patternFill>
    </fill>
    <fill>
      <patternFill patternType="solid">
        <fgColor rgb="FF29358B"/>
        <bgColor rgb="FF00356D"/>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solid">
        <fgColor rgb="FF2A3436"/>
        <bgColor rgb="FF3A3D3E"/>
      </patternFill>
    </fill>
    <fill>
      <patternFill patternType="solid">
        <fgColor rgb="FFC3D69B"/>
        <bgColor rgb="FFC0C0C0"/>
      </patternFill>
    </fill>
    <fill>
      <patternFill patternType="solid">
        <fgColor rgb="FFE0E0DF"/>
        <bgColor rgb="FFE7DDD4"/>
      </patternFill>
    </fill>
    <fill>
      <patternFill patternType="solid">
        <fgColor rgb="FFFFFF00"/>
        <bgColor rgb="FFFFCC00"/>
      </patternFill>
    </fill>
  </fills>
  <borders count="44">
    <border>
      <left/>
      <right/>
      <top/>
      <bottom/>
      <diagonal/>
    </border>
    <border>
      <left style="double">
        <color rgb="FF132B3A"/>
      </left>
      <right style="double">
        <color rgb="FF132B3A"/>
      </right>
      <top style="double">
        <color rgb="FF132B3A"/>
      </top>
      <bottom style="double">
        <color rgb="FF132B3A"/>
      </bottom>
      <diagonal/>
    </border>
    <border>
      <left style="double">
        <color rgb="FF3A3D3E"/>
      </left>
      <right style="double">
        <color rgb="FF3A3D3E"/>
      </right>
      <top style="double">
        <color rgb="FF3A3D3E"/>
      </top>
      <bottom style="double">
        <color rgb="FF3A3D3E"/>
      </bottom>
      <diagonal/>
    </border>
    <border>
      <left/>
      <right/>
      <top/>
      <bottom style="double">
        <color rgb="FFFF9600"/>
      </bottom>
      <diagonal/>
    </border>
    <border>
      <left/>
      <right/>
      <top/>
      <bottom style="double">
        <color rgb="FFF23D0A"/>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32B3A"/>
      </left>
      <right style="thin">
        <color rgb="FF132B3A"/>
      </right>
      <top style="thin">
        <color rgb="FF132B3A"/>
      </top>
      <bottom style="thin">
        <color rgb="FF132B3A"/>
      </bottom>
      <diagonal/>
    </border>
    <border>
      <left style="thin">
        <color rgb="FF3A3D3E"/>
      </left>
      <right style="thin">
        <color rgb="FF3A3D3E"/>
      </right>
      <top style="thin">
        <color rgb="FF3A3D3E"/>
      </top>
      <bottom style="thin">
        <color rgb="FF3A3D3E"/>
      </bottom>
      <diagonal/>
    </border>
    <border>
      <left/>
      <right/>
      <top style="thin">
        <color rgb="FF29358B"/>
      </top>
      <bottom style="double">
        <color rgb="FF29358B"/>
      </bottom>
      <diagonal/>
    </border>
    <border>
      <left/>
      <right/>
      <top/>
      <bottom style="thick">
        <color rgb="FF29358B"/>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
      <left style="medium">
        <color auto="1"/>
      </left>
      <right/>
      <top/>
      <bottom/>
      <diagonal/>
    </border>
    <border>
      <left/>
      <right/>
      <top style="thin">
        <color auto="1"/>
      </top>
      <bottom style="thin">
        <color auto="1"/>
      </bottom>
      <diagonal/>
    </border>
  </borders>
  <cellStyleXfs count="1759">
    <xf numFmtId="0" fontId="0" fillId="0" borderId="0"/>
    <xf numFmtId="166" fontId="63" fillId="0" borderId="0"/>
    <xf numFmtId="9" fontId="63" fillId="0"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3" fillId="0" borderId="0"/>
    <xf numFmtId="164" fontId="63"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3" fillId="0" borderId="0"/>
    <xf numFmtId="167" fontId="63" fillId="0" borderId="0"/>
    <xf numFmtId="167" fontId="63" fillId="0" borderId="0"/>
    <xf numFmtId="167" fontId="63" fillId="0" borderId="0"/>
    <xf numFmtId="166" fontId="63" fillId="0" borderId="0"/>
    <xf numFmtId="166" fontId="63" fillId="0" borderId="0"/>
    <xf numFmtId="166" fontId="63" fillId="0" borderId="0"/>
    <xf numFmtId="166" fontId="63" fillId="0" borderId="0"/>
    <xf numFmtId="166" fontId="63" fillId="0" borderId="0"/>
    <xf numFmtId="168" fontId="63" fillId="0" borderId="0"/>
    <xf numFmtId="167" fontId="63" fillId="0" borderId="0"/>
    <xf numFmtId="167" fontId="63" fillId="0" borderId="0"/>
    <xf numFmtId="0"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4" fontId="63" fillId="0" borderId="0"/>
    <xf numFmtId="164" fontId="63" fillId="0" borderId="0"/>
    <xf numFmtId="164" fontId="63" fillId="0" borderId="0"/>
    <xf numFmtId="168" fontId="63" fillId="0" borderId="0"/>
    <xf numFmtId="166" fontId="63" fillId="0" borderId="0"/>
    <xf numFmtId="166" fontId="63" fillId="0" borderId="0"/>
    <xf numFmtId="166" fontId="63" fillId="0" borderId="0"/>
    <xf numFmtId="166" fontId="63" fillId="0" borderId="0"/>
    <xf numFmtId="169" fontId="63" fillId="0" borderId="0"/>
    <xf numFmtId="169" fontId="63" fillId="0" borderId="0"/>
    <xf numFmtId="169" fontId="63" fillId="0" borderId="0"/>
    <xf numFmtId="166" fontId="63" fillId="0" borderId="0"/>
    <xf numFmtId="170" fontId="63" fillId="0" borderId="0"/>
    <xf numFmtId="171" fontId="63" fillId="0" borderId="0"/>
    <xf numFmtId="171" fontId="63" fillId="0" borderId="0"/>
    <xf numFmtId="172" fontId="63"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9" fontId="63" fillId="0" borderId="0"/>
    <xf numFmtId="9" fontId="63" fillId="0" borderId="0"/>
    <xf numFmtId="9" fontId="63" fillId="0" borderId="0"/>
    <xf numFmtId="9" fontId="63" fillId="0" borderId="0"/>
    <xf numFmtId="9" fontId="63" fillId="0" borderId="0"/>
    <xf numFmtId="9" fontId="63" fillId="0" borderId="0"/>
    <xf numFmtId="9" fontId="63"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cellStyleXfs>
  <cellXfs count="405">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Protection="1">
      <protection locked="0"/>
    </xf>
    <xf numFmtId="0" fontId="32" fillId="0" borderId="0" xfId="1539" applyFont="1" applyProtection="1">
      <protection locked="0"/>
    </xf>
    <xf numFmtId="0" fontId="34" fillId="0" borderId="0" xfId="1539" applyFont="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Protection="1">
      <protection locked="0"/>
    </xf>
    <xf numFmtId="0" fontId="19" fillId="0" borderId="0" xfId="1539" applyFont="1" applyAlignment="1" applyProtection="1">
      <alignment vertical="top" wrapText="1"/>
      <protection locked="0"/>
    </xf>
    <xf numFmtId="0" fontId="19" fillId="0" borderId="0" xfId="1539" applyFont="1" applyAlignment="1" applyProtection="1">
      <alignment horizontal="center" vertical="center" wrapText="1"/>
      <protection locked="0"/>
    </xf>
    <xf numFmtId="0" fontId="19" fillId="35" borderId="0" xfId="1539" applyFont="1" applyFill="1" applyAlignment="1" applyProtection="1">
      <alignment horizontal="center" vertical="center" wrapText="1"/>
      <protection locked="0"/>
    </xf>
    <xf numFmtId="0" fontId="37" fillId="0" borderId="0" xfId="1539" applyFont="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Alignment="1" applyProtection="1">
      <alignment horizontal="center" vertical="center" wrapText="1"/>
      <protection locked="0"/>
    </xf>
    <xf numFmtId="0" fontId="46" fillId="0" borderId="0" xfId="1076" applyFont="1" applyAlignment="1">
      <alignment vertical="center" wrapText="1"/>
    </xf>
    <xf numFmtId="0" fontId="40" fillId="0" borderId="0" xfId="1120" applyFont="1" applyAlignment="1">
      <alignment horizontal="center" vertical="center"/>
    </xf>
    <xf numFmtId="0" fontId="43" fillId="0" borderId="0" xfId="1120" applyFont="1" applyAlignment="1">
      <alignment horizontal="center" vertical="center"/>
    </xf>
    <xf numFmtId="0" fontId="45" fillId="0" borderId="0" xfId="1120" applyFont="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Alignment="1">
      <alignment horizontal="center" vertical="center"/>
    </xf>
    <xf numFmtId="1" fontId="39" fillId="0" borderId="0" xfId="1022" applyNumberFormat="1" applyFont="1" applyAlignment="1">
      <alignment horizontal="center" vertical="center" wrapText="1"/>
    </xf>
    <xf numFmtId="0" fontId="39" fillId="0" borderId="0" xfId="1244" applyNumberFormat="1" applyFont="1" applyAlignment="1">
      <alignment horizontal="center" vertical="center" wrapText="1"/>
    </xf>
    <xf numFmtId="0" fontId="46" fillId="0" borderId="0" xfId="1076" applyFont="1" applyAlignment="1">
      <alignment vertical="center"/>
    </xf>
    <xf numFmtId="0" fontId="48" fillId="0" borderId="0" xfId="1120" applyFont="1" applyAlignment="1">
      <alignment horizontal="left" vertical="center" wrapText="1"/>
    </xf>
    <xf numFmtId="0" fontId="48" fillId="0" borderId="0" xfId="1120" applyFont="1" applyAlignment="1">
      <alignment horizontal="center" vertical="center" wrapText="1"/>
    </xf>
    <xf numFmtId="0" fontId="39" fillId="0" borderId="0" xfId="1120" applyFont="1" applyAlignment="1">
      <alignment horizontal="center" vertical="center" wrapText="1"/>
    </xf>
    <xf numFmtId="0" fontId="50" fillId="0" borderId="0" xfId="1120" applyFont="1" applyAlignment="1">
      <alignment horizontal="center" vertical="center"/>
    </xf>
    <xf numFmtId="9" fontId="39" fillId="0" borderId="0" xfId="1244" applyFont="1" applyAlignment="1">
      <alignment horizontal="center" vertical="center"/>
    </xf>
    <xf numFmtId="0" fontId="51" fillId="0" borderId="0" xfId="1076" applyFont="1" applyAlignment="1">
      <alignment vertical="center"/>
    </xf>
    <xf numFmtId="175" fontId="48" fillId="0" borderId="0" xfId="1244" applyNumberFormat="1" applyFont="1" applyAlignment="1">
      <alignment horizontal="center" vertical="top" wrapText="1"/>
    </xf>
    <xf numFmtId="9" fontId="48" fillId="0" borderId="0" xfId="1244" applyFont="1" applyAlignment="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lignment horizontal="center" vertical="center"/>
    </xf>
    <xf numFmtId="10" fontId="19" fillId="35" borderId="18" xfId="2" applyNumberFormat="1" applyFont="1" applyFill="1" applyBorder="1" applyAlignment="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lignment horizontal="center" vertical="center" wrapText="1"/>
    </xf>
    <xf numFmtId="10" fontId="54" fillId="0" borderId="18" xfId="2" applyNumberFormat="1" applyFont="1" applyBorder="1" applyAlignment="1">
      <alignment horizontal="center" vertical="center" wrapText="1"/>
    </xf>
    <xf numFmtId="10" fontId="44" fillId="0" borderId="30" xfId="2" applyNumberFormat="1" applyFont="1" applyBorder="1" applyAlignment="1">
      <alignment horizontal="center" vertical="center" wrapText="1"/>
    </xf>
    <xf numFmtId="10" fontId="56" fillId="0" borderId="0" xfId="2" applyNumberFormat="1" applyFont="1" applyAlignment="1">
      <alignment horizontal="center" vertical="center" wrapText="1"/>
    </xf>
    <xf numFmtId="9" fontId="57" fillId="0" borderId="0" xfId="2" applyFont="1" applyAlignment="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Alignment="1" applyProtection="1">
      <alignment horizontal="center" vertical="center" wrapText="1"/>
      <protection locked="0"/>
    </xf>
    <xf numFmtId="0" fontId="42" fillId="0" borderId="0" xfId="1539" applyFont="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Alignment="1" applyProtection="1">
      <alignment horizontal="center" vertical="center"/>
      <protection locked="0"/>
    </xf>
    <xf numFmtId="0" fontId="18" fillId="0" borderId="0" xfId="1120" applyAlignment="1" applyProtection="1">
      <alignment vertical="center" wrapText="1"/>
      <protection locked="0"/>
    </xf>
    <xf numFmtId="0" fontId="37" fillId="40" borderId="35" xfId="1120" applyFont="1" applyFill="1" applyBorder="1" applyAlignment="1">
      <alignment horizontal="justify" vertical="center" wrapText="1"/>
    </xf>
    <xf numFmtId="0" fontId="38" fillId="0" borderId="0" xfId="1539" applyFont="1"/>
    <xf numFmtId="0" fontId="44" fillId="0" borderId="0" xfId="1539" applyFont="1" applyAlignment="1">
      <alignment horizontal="center"/>
    </xf>
    <xf numFmtId="0" fontId="59" fillId="0" borderId="0" xfId="1539" applyFont="1" applyAlignment="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Alignment="1">
      <alignment vertical="center"/>
    </xf>
    <xf numFmtId="9" fontId="19" fillId="35" borderId="0" xfId="1244" applyFont="1" applyFill="1" applyAlignment="1">
      <alignment vertical="center"/>
    </xf>
    <xf numFmtId="0" fontId="18" fillId="0" borderId="0" xfId="1120" applyAlignment="1">
      <alignment vertical="center"/>
    </xf>
    <xf numFmtId="0" fontId="52" fillId="0" borderId="0" xfId="1539" applyFont="1" applyAlignment="1">
      <alignment horizontal="center"/>
    </xf>
    <xf numFmtId="0" fontId="52" fillId="0" borderId="0" xfId="1539" applyFont="1"/>
    <xf numFmtId="0" fontId="0" fillId="0" borderId="0" xfId="1539" applyFont="1" applyAlignment="1">
      <alignment horizontal="center"/>
    </xf>
    <xf numFmtId="0" fontId="42" fillId="0" borderId="0" xfId="1539" applyFont="1" applyAlignment="1" applyProtection="1">
      <alignment horizontal="center"/>
      <protection locked="0"/>
    </xf>
    <xf numFmtId="0" fontId="25" fillId="0" borderId="0" xfId="1539" applyFont="1" applyAlignment="1">
      <alignment horizontal="center"/>
    </xf>
    <xf numFmtId="0" fontId="52" fillId="0" borderId="37" xfId="1539" applyFont="1" applyBorder="1" applyAlignment="1">
      <alignment vertical="center" wrapText="1"/>
    </xf>
    <xf numFmtId="0" fontId="52" fillId="0" borderId="0" xfId="1539" applyFont="1" applyAlignment="1">
      <alignment vertical="center" wrapText="1"/>
    </xf>
    <xf numFmtId="0" fontId="52" fillId="0" borderId="36" xfId="1539" applyFont="1" applyBorder="1" applyAlignment="1">
      <alignment vertical="center" wrapText="1"/>
    </xf>
    <xf numFmtId="0" fontId="52" fillId="0" borderId="0" xfId="1539" applyFont="1" applyAlignment="1">
      <alignment horizontal="center" vertical="center" wrapText="1"/>
    </xf>
    <xf numFmtId="0" fontId="25" fillId="0" borderId="0" xfId="1539" applyFont="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63" fillId="0" borderId="20" xfId="2" applyBorder="1" applyAlignment="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63" fillId="35" borderId="20" xfId="2" applyFill="1" applyBorder="1" applyAlignment="1">
      <alignment horizontal="center" vertical="center"/>
    </xf>
    <xf numFmtId="17" fontId="0" fillId="0" borderId="18" xfId="1539" applyNumberFormat="1" applyFont="1" applyBorder="1" applyAlignment="1">
      <alignment vertical="center"/>
    </xf>
    <xf numFmtId="9" fontId="63" fillId="0" borderId="18" xfId="2" applyBorder="1" applyAlignment="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lignment horizontal="center" vertical="center" wrapText="1"/>
    </xf>
    <xf numFmtId="9" fontId="25" fillId="20" borderId="21" xfId="2" applyFont="1" applyFill="1" applyBorder="1" applyAlignment="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9" fontId="42" fillId="0" borderId="18" xfId="2" applyFont="1" applyBorder="1" applyAlignment="1" applyProtection="1">
      <alignment horizontal="center"/>
      <protection hidden="1"/>
    </xf>
    <xf numFmtId="9" fontId="42" fillId="0" borderId="18" xfId="2" applyFont="1" applyBorder="1" applyAlignment="1" applyProtection="1">
      <alignment horizontal="center" vertical="center"/>
      <protection hidden="1"/>
    </xf>
    <xf numFmtId="0" fontId="19" fillId="35" borderId="30" xfId="1120" applyFont="1" applyFill="1" applyBorder="1" applyAlignment="1">
      <alignment vertical="center"/>
    </xf>
    <xf numFmtId="173" fontId="54" fillId="29" borderId="18" xfId="1" applyNumberFormat="1" applyFont="1" applyFill="1" applyBorder="1" applyAlignment="1">
      <alignment horizontal="center" vertical="center"/>
    </xf>
    <xf numFmtId="166" fontId="19" fillId="29" borderId="18" xfId="1" applyFont="1" applyFill="1" applyBorder="1" applyAlignment="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lignment horizontal="center" vertical="center" wrapText="1"/>
    </xf>
    <xf numFmtId="10" fontId="54" fillId="29" borderId="18" xfId="2" applyNumberFormat="1" applyFont="1" applyFill="1" applyBorder="1" applyAlignment="1">
      <alignment horizontal="center" vertical="center" wrapText="1"/>
    </xf>
    <xf numFmtId="10" fontId="44" fillId="29" borderId="30" xfId="2" applyNumberFormat="1" applyFont="1" applyFill="1" applyBorder="1" applyAlignment="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lignment vertical="center" wrapText="1"/>
    </xf>
    <xf numFmtId="0" fontId="25" fillId="20" borderId="20" xfId="1539" applyFont="1" applyFill="1" applyBorder="1" applyAlignment="1">
      <alignment horizontal="center" vertical="center" wrapText="1"/>
    </xf>
    <xf numFmtId="0" fontId="0" fillId="43" borderId="20" xfId="1539" applyFont="1" applyFill="1" applyBorder="1" applyAlignment="1">
      <alignment horizontal="center" vertical="center"/>
    </xf>
    <xf numFmtId="0" fontId="0" fillId="43" borderId="18" xfId="1539" applyFont="1" applyFill="1" applyBorder="1" applyAlignment="1">
      <alignment vertical="center" wrapText="1"/>
    </xf>
    <xf numFmtId="9" fontId="63" fillId="43" borderId="20" xfId="2" applyFill="1" applyBorder="1" applyAlignment="1">
      <alignment horizontal="center" vertical="center"/>
    </xf>
    <xf numFmtId="0" fontId="0" fillId="43" borderId="18" xfId="1539" applyFont="1" applyFill="1" applyBorder="1" applyAlignment="1">
      <alignment horizontal="center" vertical="center" wrapText="1"/>
    </xf>
    <xf numFmtId="17" fontId="0" fillId="43" borderId="18" xfId="1539" applyNumberFormat="1" applyFont="1" applyFill="1" applyBorder="1" applyAlignment="1">
      <alignment vertical="center"/>
    </xf>
    <xf numFmtId="9" fontId="63" fillId="43" borderId="18" xfId="2" applyFill="1" applyBorder="1" applyAlignment="1">
      <alignment horizontal="center" vertical="center"/>
    </xf>
    <xf numFmtId="17" fontId="0" fillId="43" borderId="18" xfId="1539" applyNumberFormat="1" applyFont="1" applyFill="1" applyBorder="1" applyAlignment="1">
      <alignment horizontal="center" vertical="center"/>
    </xf>
    <xf numFmtId="0" fontId="0" fillId="43" borderId="20" xfId="1539" applyFont="1" applyFill="1" applyBorder="1" applyAlignment="1">
      <alignment horizontal="justify" vertical="center" wrapText="1"/>
    </xf>
    <xf numFmtId="0" fontId="0" fillId="43" borderId="18" xfId="1539" applyFont="1" applyFill="1" applyBorder="1" applyAlignment="1">
      <alignment horizontal="center" wrapText="1"/>
    </xf>
    <xf numFmtId="0" fontId="0" fillId="43" borderId="18" xfId="1539" applyFont="1" applyFill="1" applyBorder="1" applyAlignment="1">
      <alignment wrapText="1"/>
    </xf>
    <xf numFmtId="0" fontId="0" fillId="43" borderId="19" xfId="1539" applyFont="1" applyFill="1" applyBorder="1" applyAlignment="1">
      <alignment vertical="center" wrapText="1"/>
    </xf>
    <xf numFmtId="17" fontId="0" fillId="43" borderId="21" xfId="1539" applyNumberFormat="1" applyFont="1" applyFill="1" applyBorder="1" applyAlignment="1">
      <alignment vertical="center"/>
    </xf>
    <xf numFmtId="9" fontId="63" fillId="43" borderId="18" xfId="2" applyFill="1" applyBorder="1" applyAlignment="1">
      <alignment vertical="center" wrapText="1"/>
    </xf>
    <xf numFmtId="0" fontId="0" fillId="43" borderId="18" xfId="1539" applyFont="1" applyFill="1" applyBorder="1"/>
    <xf numFmtId="9" fontId="25" fillId="43" borderId="18" xfId="2" applyFont="1" applyFill="1" applyBorder="1" applyAlignment="1">
      <alignment horizontal="center" vertical="center" wrapText="1"/>
    </xf>
    <xf numFmtId="9" fontId="25" fillId="43" borderId="21" xfId="2" applyFont="1" applyFill="1" applyBorder="1" applyAlignment="1">
      <alignment horizontal="center" vertical="center" wrapText="1"/>
    </xf>
    <xf numFmtId="9" fontId="25" fillId="43" borderId="18" xfId="1539" applyNumberFormat="1" applyFont="1" applyFill="1" applyBorder="1" applyAlignment="1">
      <alignment vertical="center" wrapText="1"/>
    </xf>
    <xf numFmtId="0" fontId="25" fillId="43" borderId="18" xfId="1539" applyFont="1" applyFill="1" applyBorder="1" applyAlignment="1">
      <alignment vertical="center" wrapText="1"/>
    </xf>
    <xf numFmtId="177" fontId="0" fillId="0" borderId="0" xfId="1539" applyNumberFormat="1" applyFont="1"/>
    <xf numFmtId="0" fontId="0" fillId="36" borderId="18" xfId="1539" applyFont="1" applyFill="1" applyBorder="1"/>
    <xf numFmtId="0" fontId="0" fillId="13" borderId="18" xfId="1539" applyFont="1" applyFill="1" applyBorder="1"/>
    <xf numFmtId="0" fontId="0" fillId="44" borderId="18" xfId="1539" applyFont="1" applyFill="1" applyBorder="1"/>
    <xf numFmtId="0" fontId="22" fillId="0" borderId="0" xfId="1539" applyFont="1"/>
    <xf numFmtId="9" fontId="22" fillId="0" borderId="0" xfId="2" applyFont="1"/>
    <xf numFmtId="9" fontId="63" fillId="0" borderId="0" xfId="2"/>
    <xf numFmtId="0" fontId="34" fillId="35" borderId="18" xfId="1539" applyFont="1" applyFill="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175" fontId="34" fillId="35" borderId="21"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9" fontId="34" fillId="35" borderId="21" xfId="1539" applyNumberFormat="1" applyFont="1" applyFill="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175" fontId="33" fillId="39" borderId="18" xfId="1539" applyNumberFormat="1" applyFont="1" applyFill="1" applyBorder="1" applyAlignment="1" applyProtection="1">
      <alignment horizontal="center"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19" fillId="35" borderId="18"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4" fillId="35" borderId="30" xfId="1539" applyFont="1" applyFill="1" applyBorder="1" applyAlignment="1">
      <alignment horizontal="center" vertical="center" wrapText="1"/>
    </xf>
    <xf numFmtId="0" fontId="52" fillId="11" borderId="27" xfId="1120" applyFont="1" applyFill="1" applyBorder="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19" fillId="35" borderId="18" xfId="1120" applyFont="1" applyFill="1" applyBorder="1" applyAlignment="1">
      <alignment horizontal="center" vertical="center" wrapText="1"/>
    </xf>
    <xf numFmtId="9" fontId="19" fillId="35" borderId="30" xfId="1244" applyFont="1" applyFill="1" applyBorder="1" applyAlignment="1">
      <alignment horizontal="center" vertical="center" wrapText="1"/>
    </xf>
    <xf numFmtId="0" fontId="19" fillId="35" borderId="20" xfId="1120" applyFont="1" applyFill="1" applyBorder="1" applyAlignment="1">
      <alignment horizontal="center" vertical="center"/>
    </xf>
    <xf numFmtId="0" fontId="19" fillId="35" borderId="18" xfId="1120" applyFont="1" applyFill="1" applyBorder="1" applyAlignment="1">
      <alignment horizontal="center" vertical="center"/>
    </xf>
    <xf numFmtId="0" fontId="19" fillId="35" borderId="30" xfId="1120" applyFont="1" applyFill="1" applyBorder="1" applyAlignment="1">
      <alignment horizontal="center" vertical="center"/>
    </xf>
    <xf numFmtId="0" fontId="19" fillId="35" borderId="18" xfId="1120" applyFont="1" applyFill="1" applyBorder="1" applyAlignment="1">
      <alignment horizontal="justify" vertical="center" wrapText="1"/>
    </xf>
    <xf numFmtId="0" fontId="19" fillId="35" borderId="30" xfId="1120" applyFont="1" applyFill="1" applyBorder="1" applyAlignment="1">
      <alignment horizontal="center"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lignment horizontal="center" vertical="center" wrapText="1"/>
    </xf>
    <xf numFmtId="0" fontId="19" fillId="35" borderId="30" xfId="1120" applyFont="1" applyFill="1" applyBorder="1" applyAlignment="1">
      <alignment horizontal="left" vertical="center" wrapText="1"/>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lignment horizontal="center" vertical="center"/>
    </xf>
    <xf numFmtId="49" fontId="19" fillId="35" borderId="21" xfId="1120" applyNumberFormat="1" applyFont="1" applyFill="1" applyBorder="1" applyAlignment="1">
      <alignment horizontal="center" vertical="center"/>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lignment horizontal="center" vertical="center" wrapText="1"/>
    </xf>
    <xf numFmtId="9" fontId="19" fillId="35" borderId="18" xfId="1244" applyFont="1" applyFill="1" applyBorder="1" applyAlignment="1">
      <alignment horizontal="center" vertical="center"/>
    </xf>
    <xf numFmtId="0" fontId="37" fillId="35" borderId="30" xfId="1244" applyNumberFormat="1" applyFont="1" applyFill="1" applyBorder="1" applyAlignment="1">
      <alignment horizontal="center" vertical="center" wrapText="1"/>
    </xf>
    <xf numFmtId="0" fontId="39" fillId="35" borderId="25" xfId="1120" applyFont="1" applyFill="1" applyBorder="1" applyAlignment="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25" fillId="20" borderId="18" xfId="1539" applyFont="1" applyFill="1" applyBorder="1" applyAlignment="1">
      <alignment horizontal="center" vertical="center" wrapText="1"/>
    </xf>
    <xf numFmtId="9" fontId="25" fillId="20" borderId="18" xfId="2" applyFont="1" applyFill="1" applyBorder="1" applyAlignment="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52" fillId="0" borderId="36" xfId="1539" applyFont="1" applyBorder="1" applyAlignment="1">
      <alignment horizontal="center" vertical="center" wrapText="1"/>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19" fillId="0" borderId="18" xfId="1120" applyFont="1" applyBorder="1" applyAlignment="1">
      <alignment horizontal="justify" vertical="center" wrapText="1"/>
    </xf>
    <xf numFmtId="0" fontId="19" fillId="0" borderId="30" xfId="1120" applyFont="1" applyBorder="1" applyAlignment="1">
      <alignment horizontal="center" vertical="center" wrapText="1"/>
    </xf>
    <xf numFmtId="0" fontId="19" fillId="0" borderId="30" xfId="1120" applyFont="1" applyBorder="1" applyAlignment="1" applyProtection="1">
      <alignment horizontal="center" vertical="center" wrapText="1"/>
      <protection hidden="1"/>
    </xf>
    <xf numFmtId="0" fontId="19" fillId="0" borderId="18" xfId="1120" applyFont="1" applyBorder="1" applyAlignment="1">
      <alignment horizontal="center" vertical="center"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1" fontId="19" fillId="35" borderId="30" xfId="2" applyNumberFormat="1" applyFont="1" applyFill="1" applyBorder="1" applyAlignment="1">
      <alignment horizontal="center" vertical="center" wrapText="1"/>
    </xf>
    <xf numFmtId="0" fontId="4" fillId="41" borderId="38" xfId="1539" applyFont="1" applyFill="1" applyBorder="1" applyAlignment="1">
      <alignment horizontal="center" vertical="center"/>
    </xf>
    <xf numFmtId="0" fontId="0" fillId="43" borderId="18" xfId="1539" applyFont="1" applyFill="1" applyBorder="1" applyAlignment="1">
      <alignment horizontal="center" vertical="center" wrapText="1"/>
    </xf>
    <xf numFmtId="0" fontId="25" fillId="43" borderId="18" xfId="1539" applyFont="1" applyFill="1" applyBorder="1" applyAlignment="1">
      <alignment horizontal="center" vertical="center" wrapText="1"/>
    </xf>
    <xf numFmtId="9" fontId="25" fillId="43" borderId="18" xfId="2" applyFont="1" applyFill="1" applyBorder="1" applyAlignment="1">
      <alignment horizontal="center" vertical="center" wrapText="1"/>
    </xf>
    <xf numFmtId="0" fontId="42" fillId="0" borderId="0" xfId="1539" applyFont="1" applyProtection="1"/>
    <xf numFmtId="0" fontId="61" fillId="0" borderId="22" xfId="1539" applyFont="1" applyBorder="1" applyAlignment="1" applyProtection="1">
      <alignment horizontal="center" wrapText="1"/>
    </xf>
    <xf numFmtId="0" fontId="45" fillId="0" borderId="23" xfId="1539" applyFont="1" applyBorder="1" applyAlignment="1" applyProtection="1">
      <alignment horizontal="center" vertical="center" wrapText="1"/>
    </xf>
    <xf numFmtId="0" fontId="43" fillId="0" borderId="24" xfId="1539" applyFont="1" applyBorder="1" applyAlignment="1" applyProtection="1">
      <alignment horizontal="center" vertical="center" wrapText="1"/>
    </xf>
    <xf numFmtId="0" fontId="43" fillId="0" borderId="0" xfId="1539" applyFont="1" applyAlignment="1" applyProtection="1">
      <alignment horizontal="center" vertical="center" wrapText="1"/>
    </xf>
    <xf numFmtId="0" fontId="44" fillId="0" borderId="0" xfId="1539" applyFont="1" applyProtection="1"/>
    <xf numFmtId="0" fontId="0" fillId="0" borderId="0" xfId="0" applyProtection="1"/>
    <xf numFmtId="0" fontId="45" fillId="0" borderId="18" xfId="1539" applyFont="1" applyBorder="1" applyAlignment="1" applyProtection="1">
      <alignment horizontal="center" vertical="center" wrapText="1"/>
    </xf>
    <xf numFmtId="0" fontId="39" fillId="35" borderId="27" xfId="1120" applyFont="1" applyFill="1" applyBorder="1" applyAlignment="1" applyProtection="1">
      <alignment horizontal="center" vertical="center"/>
    </xf>
    <xf numFmtId="0" fontId="40" fillId="0" borderId="0" xfId="1120" applyFont="1" applyAlignment="1" applyProtection="1">
      <alignment horizontal="center" vertical="center"/>
    </xf>
    <xf numFmtId="0" fontId="45" fillId="42" borderId="27" xfId="1120" applyFont="1" applyFill="1" applyBorder="1" applyAlignment="1" applyProtection="1">
      <alignment horizontal="center" vertical="center"/>
    </xf>
    <xf numFmtId="0" fontId="45" fillId="0" borderId="0" xfId="1120" applyFont="1" applyAlignment="1" applyProtection="1">
      <alignment horizontal="center" vertical="center"/>
    </xf>
    <xf numFmtId="0" fontId="47" fillId="0" borderId="0" xfId="1539" applyFont="1" applyProtection="1"/>
    <xf numFmtId="0" fontId="37" fillId="42" borderId="31" xfId="1120" applyFont="1" applyFill="1" applyBorder="1" applyAlignment="1" applyProtection="1">
      <alignment horizontal="left" vertical="center" wrapText="1"/>
    </xf>
    <xf numFmtId="0" fontId="19" fillId="0" borderId="18" xfId="1120" applyFont="1" applyBorder="1" applyAlignment="1" applyProtection="1">
      <alignment horizontal="center" vertical="center"/>
    </xf>
    <xf numFmtId="0" fontId="37" fillId="42" borderId="18" xfId="1120" applyFont="1" applyFill="1" applyBorder="1" applyAlignment="1" applyProtection="1">
      <alignment horizontal="center" vertical="center" wrapText="1"/>
    </xf>
    <xf numFmtId="0" fontId="19" fillId="0" borderId="30" xfId="1120" applyFont="1" applyBorder="1" applyAlignment="1" applyProtection="1">
      <alignment horizontal="justify" vertical="center" wrapText="1"/>
    </xf>
    <xf numFmtId="0" fontId="48" fillId="0" borderId="0" xfId="1120" applyFont="1" applyAlignment="1" applyProtection="1">
      <alignment horizontal="center" vertical="top" wrapText="1"/>
    </xf>
    <xf numFmtId="0" fontId="19" fillId="0" borderId="18" xfId="1120" applyFont="1" applyBorder="1" applyAlignment="1" applyProtection="1">
      <alignment horizontal="justify" vertical="center" wrapText="1"/>
    </xf>
    <xf numFmtId="0" fontId="37" fillId="42" borderId="18" xfId="1120" applyFont="1" applyFill="1" applyBorder="1" applyAlignment="1" applyProtection="1">
      <alignment vertical="center" wrapText="1"/>
    </xf>
    <xf numFmtId="0" fontId="19" fillId="0" borderId="30" xfId="1120" applyFont="1" applyBorder="1" applyAlignment="1" applyProtection="1">
      <alignment horizontal="center" vertical="center"/>
    </xf>
    <xf numFmtId="0" fontId="48" fillId="0" borderId="0" xfId="1120" applyFont="1" applyAlignment="1" applyProtection="1">
      <alignment horizontal="center" vertical="center"/>
    </xf>
    <xf numFmtId="1" fontId="19" fillId="0" borderId="30" xfId="1022" applyNumberFormat="1" applyFont="1" applyBorder="1" applyAlignment="1" applyProtection="1">
      <alignment horizontal="center" vertical="center" wrapText="1"/>
    </xf>
    <xf numFmtId="1" fontId="39" fillId="0" borderId="0" xfId="1022" applyNumberFormat="1" applyFont="1" applyAlignment="1" applyProtection="1">
      <alignment horizontal="center" vertical="center" wrapText="1"/>
    </xf>
    <xf numFmtId="9" fontId="19" fillId="0" borderId="18" xfId="1244" applyFont="1" applyBorder="1" applyAlignment="1" applyProtection="1">
      <alignment horizontal="center" vertical="center"/>
    </xf>
    <xf numFmtId="0" fontId="19" fillId="0" borderId="30" xfId="1244" applyNumberFormat="1" applyFont="1" applyBorder="1" applyAlignment="1" applyProtection="1">
      <alignment horizontal="center" vertical="center" wrapText="1"/>
    </xf>
    <xf numFmtId="0" fontId="39" fillId="0" borderId="0" xfId="1244" applyNumberFormat="1" applyFont="1" applyAlignment="1" applyProtection="1">
      <alignment horizontal="center" vertical="center" wrapText="1"/>
    </xf>
    <xf numFmtId="0" fontId="48" fillId="0" borderId="0" xfId="1120" applyFont="1" applyAlignment="1" applyProtection="1">
      <alignment horizontal="left" vertical="center" wrapText="1"/>
    </xf>
    <xf numFmtId="0" fontId="19" fillId="0" borderId="30" xfId="1120" applyFont="1" applyBorder="1" applyAlignment="1" applyProtection="1">
      <alignment horizontal="center" vertical="center"/>
    </xf>
    <xf numFmtId="0" fontId="19" fillId="35" borderId="18" xfId="1120" applyFont="1" applyFill="1" applyBorder="1" applyAlignment="1" applyProtection="1">
      <alignment horizontal="center" vertical="center" wrapText="1"/>
    </xf>
    <xf numFmtId="0" fontId="19" fillId="35" borderId="30" xfId="1120" applyFont="1" applyFill="1" applyBorder="1" applyAlignment="1" applyProtection="1">
      <alignment horizontal="center" vertical="center"/>
    </xf>
    <xf numFmtId="49" fontId="19" fillId="0" borderId="18" xfId="1120" applyNumberFormat="1" applyFont="1" applyBorder="1" applyAlignment="1" applyProtection="1">
      <alignment horizontal="center" vertical="center"/>
    </xf>
    <xf numFmtId="0" fontId="19" fillId="35" borderId="30" xfId="1120" applyFont="1" applyFill="1" applyBorder="1" applyAlignment="1" applyProtection="1">
      <alignment horizontal="left" vertical="center" wrapText="1"/>
    </xf>
    <xf numFmtId="0" fontId="19" fillId="35" borderId="30" xfId="1120" applyFont="1" applyFill="1" applyBorder="1" applyAlignment="1" applyProtection="1">
      <alignment horizontal="center" vertical="center" wrapText="1"/>
    </xf>
    <xf numFmtId="0" fontId="48" fillId="0" borderId="0" xfId="1120" applyFont="1" applyAlignment="1" applyProtection="1">
      <alignment horizontal="center" vertical="center" wrapText="1"/>
    </xf>
    <xf numFmtId="0" fontId="19" fillId="0" borderId="30" xfId="1120" applyFont="1" applyBorder="1" applyAlignment="1" applyProtection="1">
      <alignment horizontal="center" vertical="center" wrapText="1"/>
    </xf>
    <xf numFmtId="0" fontId="39" fillId="0" borderId="0" xfId="1120" applyFont="1" applyAlignment="1" applyProtection="1">
      <alignment horizontal="center" vertical="center" wrapText="1"/>
    </xf>
    <xf numFmtId="0" fontId="50" fillId="0" borderId="0" xfId="1120" applyFont="1" applyAlignment="1" applyProtection="1">
      <alignment horizontal="center" vertical="center"/>
    </xf>
    <xf numFmtId="0" fontId="37" fillId="42" borderId="31" xfId="1120" applyFont="1" applyFill="1" applyBorder="1" applyAlignment="1" applyProtection="1">
      <alignment horizontal="left" vertical="center" wrapText="1"/>
    </xf>
    <xf numFmtId="0" fontId="37" fillId="42" borderId="18" xfId="1120" applyFont="1" applyFill="1" applyBorder="1" applyAlignment="1" applyProtection="1">
      <alignment horizontal="center" vertical="center"/>
    </xf>
    <xf numFmtId="9" fontId="37" fillId="42" borderId="30" xfId="1244" applyFont="1" applyFill="1" applyBorder="1" applyAlignment="1" applyProtection="1">
      <alignment horizontal="center" vertical="center"/>
    </xf>
    <xf numFmtId="9" fontId="39" fillId="0" borderId="0" xfId="1244" applyFont="1" applyAlignment="1" applyProtection="1">
      <alignment horizontal="center" vertical="center"/>
    </xf>
    <xf numFmtId="0" fontId="19" fillId="0" borderId="18" xfId="1120" applyFont="1" applyBorder="1" applyAlignment="1" applyProtection="1">
      <alignment horizontal="center" vertical="center"/>
    </xf>
    <xf numFmtId="176" fontId="19" fillId="0" borderId="18" xfId="1120" applyNumberFormat="1" applyFont="1" applyBorder="1" applyAlignment="1" applyProtection="1">
      <alignment horizontal="center" vertical="center" wrapText="1"/>
    </xf>
    <xf numFmtId="1" fontId="19" fillId="0" borderId="21" xfId="1244" applyNumberFormat="1" applyFont="1" applyBorder="1" applyAlignment="1" applyProtection="1">
      <alignment horizontal="center" vertical="center" wrapText="1"/>
    </xf>
    <xf numFmtId="1" fontId="19" fillId="0" borderId="30"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top" wrapText="1"/>
    </xf>
    <xf numFmtId="3" fontId="19" fillId="0" borderId="30" xfId="1244" applyNumberFormat="1" applyFont="1" applyBorder="1" applyAlignment="1" applyProtection="1">
      <alignment horizontal="center" vertical="center" wrapText="1"/>
    </xf>
    <xf numFmtId="9" fontId="48" fillId="0" borderId="0" xfId="1244" applyFont="1" applyAlignment="1" applyProtection="1">
      <alignment horizontal="center" vertical="top" wrapText="1"/>
    </xf>
    <xf numFmtId="0" fontId="37" fillId="42" borderId="32" xfId="1120" applyFont="1" applyFill="1" applyBorder="1" applyAlignment="1" applyProtection="1">
      <alignment horizontal="left" vertical="center" wrapText="1"/>
    </xf>
    <xf numFmtId="0" fontId="19" fillId="35" borderId="20" xfId="1120" applyFont="1" applyFill="1" applyBorder="1" applyAlignment="1" applyProtection="1">
      <alignment horizontal="center" vertical="center"/>
    </xf>
    <xf numFmtId="0" fontId="37" fillId="42" borderId="20" xfId="1120" applyFont="1" applyFill="1" applyBorder="1" applyAlignment="1" applyProtection="1">
      <alignment vertical="top" wrapText="1"/>
    </xf>
    <xf numFmtId="0" fontId="52" fillId="42" borderId="27" xfId="1120" applyFont="1" applyFill="1" applyBorder="1" applyAlignment="1" applyProtection="1">
      <alignment horizontal="center" vertical="center"/>
    </xf>
    <xf numFmtId="0" fontId="37" fillId="42" borderId="31" xfId="1120" applyFont="1" applyFill="1" applyBorder="1" applyAlignment="1" applyProtection="1">
      <alignment horizontal="center" vertical="center" wrapText="1"/>
    </xf>
    <xf numFmtId="0" fontId="37" fillId="42" borderId="18" xfId="1120" applyFont="1" applyFill="1" applyBorder="1" applyAlignment="1" applyProtection="1">
      <alignment horizontal="center" vertical="center" wrapText="1"/>
    </xf>
    <xf numFmtId="0" fontId="37" fillId="42" borderId="18" xfId="1539" applyFont="1" applyFill="1" applyBorder="1" applyAlignment="1" applyProtection="1">
      <alignment horizontal="center" vertical="center" wrapText="1"/>
    </xf>
    <xf numFmtId="0" fontId="37" fillId="42" borderId="30" xfId="1120" applyFont="1" applyFill="1" applyBorder="1" applyAlignment="1" applyProtection="1">
      <alignment horizontal="center" vertical="center" wrapText="1"/>
    </xf>
    <xf numFmtId="0" fontId="37" fillId="42" borderId="31" xfId="1120" applyFont="1" applyFill="1" applyBorder="1" applyAlignment="1" applyProtection="1">
      <alignment horizontal="center" vertical="center"/>
    </xf>
    <xf numFmtId="4" fontId="67" fillId="0" borderId="18" xfId="1" applyNumberFormat="1" applyFont="1" applyBorder="1" applyAlignment="1" applyProtection="1">
      <alignment horizontal="center" vertical="center"/>
    </xf>
    <xf numFmtId="4" fontId="19" fillId="35" borderId="21" xfId="1" applyNumberFormat="1" applyFont="1" applyFill="1" applyBorder="1" applyAlignment="1" applyProtection="1">
      <alignment horizontal="center" vertical="center"/>
    </xf>
    <xf numFmtId="4" fontId="68" fillId="35" borderId="18" xfId="1" applyNumberFormat="1" applyFont="1" applyFill="1" applyBorder="1" applyAlignment="1" applyProtection="1">
      <alignment horizontal="center" vertical="center" wrapText="1"/>
    </xf>
    <xf numFmtId="179" fontId="19" fillId="35" borderId="18" xfId="1" applyNumberFormat="1" applyFont="1" applyFill="1" applyBorder="1" applyAlignment="1" applyProtection="1">
      <alignment horizontal="center" vertical="center" wrapText="1"/>
    </xf>
    <xf numFmtId="10" fontId="19" fillId="0" borderId="20" xfId="2" applyNumberFormat="1" applyFont="1" applyBorder="1" applyAlignment="1" applyProtection="1">
      <alignment horizontal="center" vertical="center" wrapText="1"/>
      <protection hidden="1"/>
    </xf>
    <xf numFmtId="4" fontId="19" fillId="35" borderId="30" xfId="1" applyNumberFormat="1" applyFont="1" applyFill="1" applyBorder="1" applyAlignment="1" applyProtection="1">
      <alignment horizontal="center" vertical="center" wrapText="1"/>
    </xf>
    <xf numFmtId="2" fontId="57" fillId="0" borderId="0" xfId="2" applyNumberFormat="1" applyFont="1" applyAlignment="1" applyProtection="1">
      <alignment horizontal="center" vertical="center" wrapText="1"/>
    </xf>
    <xf numFmtId="9" fontId="57" fillId="0" borderId="0" xfId="2" applyFont="1" applyAlignment="1" applyProtection="1">
      <alignment horizontal="center" vertical="center" wrapText="1"/>
    </xf>
    <xf numFmtId="0" fontId="37" fillId="42" borderId="31" xfId="1120" applyFont="1" applyFill="1" applyBorder="1" applyAlignment="1" applyProtection="1">
      <alignment horizontal="justify" vertical="center" wrapText="1"/>
    </xf>
    <xf numFmtId="0" fontId="44" fillId="0" borderId="30" xfId="1120" applyFont="1" applyBorder="1" applyAlignment="1" applyProtection="1">
      <alignment horizontal="justify" vertical="center" wrapText="1"/>
    </xf>
    <xf numFmtId="0" fontId="52" fillId="0" borderId="27" xfId="1120" applyFont="1" applyBorder="1" applyAlignment="1" applyProtection="1">
      <alignment horizontal="center" vertical="center"/>
    </xf>
    <xf numFmtId="0" fontId="58" fillId="0" borderId="0" xfId="1120" applyFont="1" applyAlignment="1" applyProtection="1">
      <alignment horizontal="center" vertical="center" wrapText="1"/>
    </xf>
    <xf numFmtId="0" fontId="58" fillId="0" borderId="0" xfId="1539" applyFont="1" applyAlignment="1" applyProtection="1">
      <alignment vertical="center" wrapText="1"/>
    </xf>
    <xf numFmtId="0" fontId="44" fillId="0" borderId="21" xfId="1120" applyFont="1" applyBorder="1" applyAlignment="1" applyProtection="1">
      <alignment horizontal="justify" vertical="center" wrapText="1"/>
    </xf>
    <xf numFmtId="0" fontId="44" fillId="0" borderId="43" xfId="1120" applyFont="1" applyBorder="1" applyAlignment="1" applyProtection="1">
      <alignment horizontal="justify" vertical="center" wrapText="1"/>
    </xf>
    <xf numFmtId="0" fontId="44" fillId="0" borderId="41" xfId="1120" applyFont="1" applyBorder="1" applyAlignment="1" applyProtection="1">
      <alignment horizontal="justify" vertical="center" wrapText="1"/>
    </xf>
    <xf numFmtId="0" fontId="42" fillId="0" borderId="0" xfId="1539" applyFont="1" applyAlignment="1" applyProtection="1">
      <alignment horizontal="center" vertical="center"/>
    </xf>
    <xf numFmtId="0" fontId="19" fillId="0" borderId="21" xfId="1120" applyFont="1" applyBorder="1" applyAlignment="1" applyProtection="1">
      <alignment horizontal="justify" vertical="center" wrapText="1"/>
    </xf>
    <xf numFmtId="0" fontId="19" fillId="0" borderId="43" xfId="1120" applyFont="1" applyBorder="1" applyAlignment="1" applyProtection="1">
      <alignment horizontal="justify" vertical="center" wrapText="1"/>
    </xf>
    <xf numFmtId="0" fontId="19" fillId="0" borderId="41" xfId="1120" applyFont="1" applyBorder="1" applyAlignment="1" applyProtection="1">
      <alignment horizontal="justify" vertical="center" wrapText="1"/>
    </xf>
    <xf numFmtId="0" fontId="37" fillId="42" borderId="30" xfId="1120" applyFont="1" applyFill="1" applyBorder="1" applyAlignment="1" applyProtection="1">
      <alignment horizontal="center" vertical="center" wrapText="1"/>
    </xf>
    <xf numFmtId="0" fontId="40" fillId="0" borderId="0" xfId="1120" applyFont="1" applyAlignment="1" applyProtection="1">
      <alignment horizontal="center" vertical="center" wrapText="1"/>
    </xf>
    <xf numFmtId="176" fontId="19" fillId="0" borderId="18" xfId="1120" applyNumberFormat="1" applyFont="1" applyBorder="1" applyAlignment="1" applyProtection="1">
      <alignment horizontal="center" vertical="center" wrapText="1"/>
    </xf>
    <xf numFmtId="0" fontId="19" fillId="0" borderId="18" xfId="1120" applyFont="1" applyBorder="1" applyAlignment="1" applyProtection="1">
      <alignment horizontal="center" vertical="center" wrapText="1"/>
    </xf>
    <xf numFmtId="0" fontId="37" fillId="42" borderId="31" xfId="1120" applyFont="1" applyFill="1" applyBorder="1" applyAlignment="1" applyProtection="1">
      <alignment horizontal="justify" vertical="center"/>
    </xf>
    <xf numFmtId="0" fontId="70" fillId="0" borderId="30" xfId="1120" applyFont="1" applyBorder="1" applyAlignment="1" applyProtection="1">
      <alignment horizontal="center" vertical="center" wrapText="1"/>
      <protection hidden="1"/>
    </xf>
    <xf numFmtId="0" fontId="58" fillId="0" borderId="42" xfId="1120" applyFont="1" applyBorder="1" applyAlignment="1" applyProtection="1">
      <alignment horizontal="center" vertical="center" wrapText="1"/>
    </xf>
    <xf numFmtId="0" fontId="58" fillId="0" borderId="0" xfId="1120" applyFont="1" applyAlignment="1" applyProtection="1">
      <alignment horizontal="center" vertical="center" wrapText="1"/>
    </xf>
    <xf numFmtId="0" fontId="37" fillId="42" borderId="31" xfId="1120" applyFont="1" applyFill="1" applyBorder="1" applyAlignment="1" applyProtection="1">
      <alignment vertical="center" wrapText="1"/>
    </xf>
    <xf numFmtId="0" fontId="70" fillId="0" borderId="30" xfId="1120" applyFont="1" applyBorder="1" applyAlignment="1" applyProtection="1">
      <alignment horizontal="center" vertical="center" wrapText="1"/>
    </xf>
    <xf numFmtId="0" fontId="37" fillId="42" borderId="35" xfId="1120" applyFont="1" applyFill="1" applyBorder="1" applyAlignment="1" applyProtection="1">
      <alignment horizontal="justify" vertical="center" wrapText="1"/>
    </xf>
    <xf numFmtId="0" fontId="70" fillId="0" borderId="34" xfId="1120" applyFont="1" applyBorder="1" applyAlignment="1" applyProtection="1">
      <alignment horizontal="center" vertical="center" wrapText="1"/>
    </xf>
    <xf numFmtId="0" fontId="58" fillId="0" borderId="42" xfId="1120" applyFont="1" applyBorder="1" applyAlignment="1" applyProtection="1">
      <alignment horizontal="center" vertical="center"/>
    </xf>
    <xf numFmtId="0" fontId="58" fillId="0" borderId="0" xfId="1120" applyFont="1" applyAlignment="1" applyProtection="1">
      <alignment horizontal="center" vertical="center"/>
    </xf>
    <xf numFmtId="0" fontId="40" fillId="35" borderId="0" xfId="1120" applyFont="1" applyFill="1" applyAlignment="1" applyProtection="1">
      <alignment horizontal="center" vertical="center"/>
    </xf>
    <xf numFmtId="0" fontId="18" fillId="35" borderId="0" xfId="1120" applyFill="1" applyAlignment="1" applyProtection="1">
      <alignment vertical="center"/>
    </xf>
    <xf numFmtId="0" fontId="18" fillId="35" borderId="0" xfId="1120" applyFill="1" applyAlignment="1" applyProtection="1">
      <alignment vertical="top" wrapText="1"/>
    </xf>
    <xf numFmtId="9" fontId="40" fillId="35" borderId="0" xfId="1244" applyFont="1" applyFill="1" applyAlignment="1" applyProtection="1">
      <alignment vertical="center"/>
    </xf>
    <xf numFmtId="9" fontId="18" fillId="35" borderId="0" xfId="1244" applyFont="1" applyFill="1" applyAlignment="1" applyProtection="1">
      <alignment vertical="center"/>
    </xf>
    <xf numFmtId="0" fontId="18" fillId="0" borderId="0" xfId="1120" applyAlignment="1" applyProtection="1">
      <alignment vertical="center"/>
    </xf>
    <xf numFmtId="0" fontId="43" fillId="0" borderId="0" xfId="1539" applyFont="1" applyAlignment="1" applyProtection="1">
      <alignment horizontal="center"/>
    </xf>
    <xf numFmtId="0" fontId="43" fillId="0" borderId="0" xfId="1539" applyFont="1" applyProtection="1"/>
    <xf numFmtId="0" fontId="42" fillId="0" borderId="0" xfId="1539" applyFont="1" applyAlignment="1" applyProtection="1">
      <alignment vertical="center"/>
    </xf>
    <xf numFmtId="0" fontId="61" fillId="0" borderId="22" xfId="1539" applyFont="1" applyBorder="1" applyAlignment="1" applyProtection="1">
      <alignment horizontal="center" vertical="center" wrapText="1"/>
    </xf>
    <xf numFmtId="0" fontId="44" fillId="0" borderId="0" xfId="1539" applyFont="1" applyAlignment="1" applyProtection="1">
      <alignment vertical="center"/>
    </xf>
    <xf numFmtId="0" fontId="46" fillId="0" borderId="0" xfId="1076" applyFont="1" applyAlignment="1" applyProtection="1">
      <alignment vertical="center" wrapText="1"/>
    </xf>
    <xf numFmtId="0" fontId="47" fillId="0" borderId="0" xfId="1539" applyFont="1" applyAlignment="1" applyProtection="1">
      <alignment vertical="center"/>
    </xf>
    <xf numFmtId="0" fontId="46" fillId="0" borderId="0" xfId="1076" applyFont="1" applyAlignment="1" applyProtection="1">
      <alignment vertical="center"/>
    </xf>
    <xf numFmtId="0" fontId="19" fillId="35" borderId="18" xfId="1120" applyFont="1" applyFill="1" applyBorder="1" applyAlignment="1" applyProtection="1">
      <alignment horizontal="justify" vertical="center" wrapText="1"/>
    </xf>
    <xf numFmtId="0" fontId="66" fillId="0" borderId="18" xfId="1120" applyFont="1" applyBorder="1" applyAlignment="1" applyProtection="1">
      <alignment horizontal="justify" vertical="center" wrapText="1"/>
    </xf>
    <xf numFmtId="0" fontId="51" fillId="0" borderId="0" xfId="1076" applyFont="1" applyAlignment="1" applyProtection="1">
      <alignment vertical="center"/>
    </xf>
    <xf numFmtId="1" fontId="19" fillId="0" borderId="41"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center" wrapText="1"/>
    </xf>
    <xf numFmtId="9" fontId="48" fillId="0" borderId="0" xfId="1244" applyFont="1" applyAlignment="1" applyProtection="1">
      <alignment horizontal="center" vertical="center" wrapText="1"/>
    </xf>
    <xf numFmtId="0" fontId="37" fillId="42" borderId="20" xfId="1120" applyFont="1" applyFill="1" applyBorder="1" applyAlignment="1" applyProtection="1">
      <alignment vertical="center" wrapText="1"/>
    </xf>
    <xf numFmtId="2" fontId="63" fillId="0" borderId="0" xfId="1" applyNumberFormat="1" applyAlignment="1" applyProtection="1">
      <alignment horizontal="center" vertical="center"/>
    </xf>
    <xf numFmtId="3" fontId="68" fillId="0" borderId="18" xfId="1" applyNumberFormat="1" applyFont="1" applyBorder="1" applyAlignment="1" applyProtection="1">
      <alignment horizontal="center" vertical="center" wrapText="1"/>
    </xf>
    <xf numFmtId="179" fontId="19" fillId="35" borderId="30" xfId="1" applyNumberFormat="1" applyFont="1" applyFill="1" applyBorder="1" applyAlignment="1" applyProtection="1">
      <alignment horizontal="center" vertical="center" wrapText="1"/>
    </xf>
    <xf numFmtId="178" fontId="57" fillId="0" borderId="0" xfId="2" applyNumberFormat="1" applyFont="1" applyAlignment="1" applyProtection="1">
      <alignment horizontal="center" vertical="center" wrapText="1"/>
    </xf>
    <xf numFmtId="4" fontId="69" fillId="0" borderId="18" xfId="1" applyNumberFormat="1" applyFont="1" applyBorder="1" applyAlignment="1" applyProtection="1">
      <alignment horizontal="center" vertical="center"/>
    </xf>
    <xf numFmtId="0" fontId="58" fillId="0" borderId="0" xfId="1120" applyFont="1" applyAlignment="1" applyProtection="1">
      <alignment vertical="center" wrapText="1"/>
    </xf>
    <xf numFmtId="0" fontId="18" fillId="35" borderId="0" xfId="1120" applyFill="1" applyAlignment="1" applyProtection="1">
      <alignment vertical="center" wrapText="1"/>
    </xf>
    <xf numFmtId="0" fontId="43" fillId="0" borderId="0" xfId="1539" applyFont="1" applyAlignment="1" applyProtection="1">
      <alignment horizontal="center" vertical="center"/>
    </xf>
    <xf numFmtId="0" fontId="43" fillId="0" borderId="0" xfId="1539" applyFont="1" applyAlignment="1" applyProtection="1">
      <alignment vertical="center"/>
    </xf>
    <xf numFmtId="0" fontId="19" fillId="0" borderId="18" xfId="1120" applyFont="1" applyBorder="1" applyAlignment="1" applyProtection="1">
      <alignment horizontal="justify" vertical="top" wrapText="1"/>
    </xf>
    <xf numFmtId="1" fontId="37" fillId="0" borderId="41" xfId="1244" applyNumberFormat="1" applyFont="1" applyBorder="1" applyAlignment="1" applyProtection="1">
      <alignment horizontal="center" vertical="center" wrapText="1"/>
    </xf>
    <xf numFmtId="2" fontId="67" fillId="0" borderId="18" xfId="1" applyNumberFormat="1" applyFont="1" applyBorder="1" applyAlignment="1" applyProtection="1">
      <alignment horizontal="center" vertical="center"/>
    </xf>
    <xf numFmtId="2" fontId="19" fillId="35" borderId="21" xfId="1" applyNumberFormat="1" applyFont="1" applyFill="1" applyBorder="1" applyAlignment="1" applyProtection="1">
      <alignment horizontal="center" vertical="center"/>
    </xf>
    <xf numFmtId="179" fontId="44" fillId="35" borderId="30" xfId="1" applyNumberFormat="1" applyFont="1" applyFill="1" applyBorder="1" applyAlignment="1" applyProtection="1">
      <alignment horizontal="center" vertical="center" wrapText="1"/>
    </xf>
    <xf numFmtId="0" fontId="57" fillId="0" borderId="0" xfId="2" applyNumberFormat="1" applyFont="1" applyAlignment="1" applyProtection="1">
      <alignment horizontal="center" vertical="center" wrapText="1"/>
    </xf>
    <xf numFmtId="2" fontId="19" fillId="0" borderId="21" xfId="1" applyNumberFormat="1" applyFont="1" applyBorder="1" applyAlignment="1" applyProtection="1">
      <alignment horizontal="center" vertical="center"/>
    </xf>
    <xf numFmtId="2" fontId="68" fillId="35" borderId="18" xfId="1" applyNumberFormat="1" applyFont="1" applyFill="1" applyBorder="1" applyAlignment="1" applyProtection="1">
      <alignment horizontal="center" vertical="center" wrapText="1"/>
    </xf>
    <xf numFmtId="178" fontId="19" fillId="35" borderId="18" xfId="1" applyNumberFormat="1" applyFont="1" applyFill="1" applyBorder="1" applyAlignment="1" applyProtection="1">
      <alignment horizontal="center" vertical="center" wrapText="1"/>
    </xf>
    <xf numFmtId="2" fontId="69" fillId="0" borderId="18" xfId="1" applyNumberFormat="1" applyFont="1" applyBorder="1" applyAlignment="1" applyProtection="1">
      <alignment horizontal="center" vertical="center"/>
    </xf>
    <xf numFmtId="0" fontId="58" fillId="0" borderId="42" xfId="1120" applyFont="1" applyBorder="1" applyAlignment="1" applyProtection="1">
      <alignment vertical="center" wrapText="1"/>
    </xf>
    <xf numFmtId="0" fontId="58" fillId="0" borderId="42" xfId="1120" applyFont="1" applyBorder="1" applyAlignment="1" applyProtection="1">
      <alignment vertical="center"/>
    </xf>
    <xf numFmtId="0" fontId="58" fillId="0" borderId="0" xfId="1120" applyFont="1" applyAlignment="1" applyProtection="1">
      <alignment vertical="center"/>
    </xf>
    <xf numFmtId="0" fontId="19" fillId="0" borderId="30" xfId="1120" applyFont="1" applyBorder="1" applyAlignment="1" applyProtection="1">
      <alignment horizontal="justify" vertical="top" wrapText="1"/>
    </xf>
    <xf numFmtId="4" fontId="68" fillId="0" borderId="18" xfId="1" applyNumberFormat="1" applyFont="1" applyBorder="1" applyAlignment="1" applyProtection="1">
      <alignment horizontal="center" vertical="center" wrapText="1"/>
    </xf>
    <xf numFmtId="4" fontId="19" fillId="35" borderId="18" xfId="1" applyNumberFormat="1" applyFont="1" applyFill="1" applyBorder="1" applyAlignment="1" applyProtection="1">
      <alignment horizontal="center" vertical="center" wrapText="1"/>
    </xf>
    <xf numFmtId="2" fontId="65" fillId="0" borderId="42" xfId="2" applyNumberFormat="1" applyFont="1" applyBorder="1" applyAlignment="1" applyProtection="1">
      <alignment vertical="center" wrapText="1"/>
    </xf>
    <xf numFmtId="9" fontId="65" fillId="0" borderId="42" xfId="2" applyFont="1" applyBorder="1" applyAlignment="1" applyProtection="1">
      <alignment vertical="center" wrapText="1"/>
    </xf>
    <xf numFmtId="0" fontId="64" fillId="0" borderId="42" xfId="1120" applyFont="1" applyBorder="1" applyAlignment="1" applyProtection="1">
      <alignment vertical="center" wrapText="1"/>
    </xf>
    <xf numFmtId="0" fontId="64" fillId="0" borderId="0" xfId="1120" applyFont="1" applyAlignment="1" applyProtection="1">
      <alignment vertical="center" wrapText="1"/>
    </xf>
    <xf numFmtId="0" fontId="37" fillId="42" borderId="18" xfId="1120" applyFont="1" applyFill="1" applyBorder="1" applyAlignment="1" applyProtection="1">
      <alignment horizontal="left" vertical="center" wrapText="1"/>
    </xf>
    <xf numFmtId="0" fontId="19" fillId="35" borderId="30" xfId="1120" applyFont="1" applyFill="1" applyBorder="1" applyAlignment="1" applyProtection="1">
      <alignment horizontal="justify" vertical="center" wrapText="1"/>
    </xf>
    <xf numFmtId="2" fontId="44" fillId="35" borderId="18" xfId="1" applyNumberFormat="1" applyFont="1" applyFill="1" applyBorder="1" applyAlignment="1" applyProtection="1">
      <alignment horizontal="center" vertical="center"/>
    </xf>
    <xf numFmtId="0" fontId="64" fillId="0" borderId="42" xfId="1120" applyFont="1" applyBorder="1" applyAlignment="1" applyProtection="1">
      <alignment horizontal="center" vertical="center" wrapText="1"/>
    </xf>
    <xf numFmtId="0" fontId="64" fillId="0" borderId="0" xfId="1120" applyFont="1" applyAlignment="1" applyProtection="1">
      <alignment horizontal="center" vertical="center" wrapText="1"/>
    </xf>
  </cellXfs>
  <cellStyles count="1759">
    <cellStyle name="20% - Énfasis1 10" xfId="3"/>
    <cellStyle name="20% - Énfasis1 11" xfId="4"/>
    <cellStyle name="20% - Énfasis1 12" xfId="5"/>
    <cellStyle name="20% - Énfasis1 13" xfId="6"/>
    <cellStyle name="20% - Énfasis1 14" xfId="7"/>
    <cellStyle name="20% - Énfasis1 15" xfId="8"/>
    <cellStyle name="20% - Énfasis1 16" xfId="9"/>
    <cellStyle name="20% - Énfasis1 17" xfId="10"/>
    <cellStyle name="20% - Énfasis1 18" xfId="11"/>
    <cellStyle name="20% - Énfasis1 19" xfId="12"/>
    <cellStyle name="20% - Énfasis1 2" xfId="13"/>
    <cellStyle name="20% - Énfasis1 20" xfId="14"/>
    <cellStyle name="20% - Énfasis1 3" xfId="15"/>
    <cellStyle name="20% - Énfasis1 4" xfId="16"/>
    <cellStyle name="20% - Énfasis1 5" xfId="17"/>
    <cellStyle name="20% - Énfasis1 6" xfId="18"/>
    <cellStyle name="20% - Énfasis1 7" xfId="19"/>
    <cellStyle name="20% - Énfasis1 8" xfId="20"/>
    <cellStyle name="20% - Énfasis1 9" xfId="21"/>
    <cellStyle name="20% - Énfasis1 9 10" xfId="22"/>
    <cellStyle name="20% - Énfasis1 9 11" xfId="23"/>
    <cellStyle name="20% - Énfasis1 9 12" xfId="24"/>
    <cellStyle name="20% - Énfasis1 9 13" xfId="25"/>
    <cellStyle name="20% - Énfasis1 9 14" xfId="26"/>
    <cellStyle name="20% - Énfasis1 9 15" xfId="27"/>
    <cellStyle name="20% - Énfasis1 9 16" xfId="28"/>
    <cellStyle name="20% - Énfasis1 9 17" xfId="29"/>
    <cellStyle name="20% - Énfasis1 9 18" xfId="30"/>
    <cellStyle name="20% - Énfasis1 9 19" xfId="31"/>
    <cellStyle name="20% - Énfasis1 9 2" xfId="32"/>
    <cellStyle name="20% - Énfasis1 9 20" xfId="33"/>
    <cellStyle name="20% - Énfasis1 9 21" xfId="34"/>
    <cellStyle name="20% - Énfasis1 9 22" xfId="35"/>
    <cellStyle name="20% - Énfasis1 9 3" xfId="36"/>
    <cellStyle name="20% - Énfasis1 9 4" xfId="37"/>
    <cellStyle name="20% - Énfasis1 9 5" xfId="38"/>
    <cellStyle name="20% - Énfasis1 9 6" xfId="39"/>
    <cellStyle name="20% - Énfasis1 9 7" xfId="40"/>
    <cellStyle name="20% - Énfasis1 9 8" xfId="41"/>
    <cellStyle name="20% - Énfasis1 9 9" xfId="42"/>
    <cellStyle name="20% - Énfasis2 10" xfId="43"/>
    <cellStyle name="20% - Énfasis2 11" xfId="44"/>
    <cellStyle name="20% - Énfasis2 12" xfId="45"/>
    <cellStyle name="20% - Énfasis2 13" xfId="46"/>
    <cellStyle name="20% - Énfasis2 14" xfId="47"/>
    <cellStyle name="20% - Énfasis2 15" xfId="48"/>
    <cellStyle name="20% - Énfasis2 16" xfId="49"/>
    <cellStyle name="20% - Énfasis2 17" xfId="50"/>
    <cellStyle name="20% - Énfasis2 18" xfId="51"/>
    <cellStyle name="20% - Énfasis2 19" xfId="52"/>
    <cellStyle name="20% - Énfasis2 2" xfId="53"/>
    <cellStyle name="20% - Énfasis2 20" xfId="54"/>
    <cellStyle name="20% - Énfasis2 3" xfId="55"/>
    <cellStyle name="20% - Énfasis2 4" xfId="56"/>
    <cellStyle name="20% - Énfasis2 5" xfId="57"/>
    <cellStyle name="20% - Énfasis2 6" xfId="58"/>
    <cellStyle name="20% - Énfasis2 7" xfId="59"/>
    <cellStyle name="20% - Énfasis2 8" xfId="60"/>
    <cellStyle name="20% - Énfasis2 9" xfId="61"/>
    <cellStyle name="20% - Énfasis2 9 10" xfId="62"/>
    <cellStyle name="20% - Énfasis2 9 11" xfId="63"/>
    <cellStyle name="20% - Énfasis2 9 12" xfId="64"/>
    <cellStyle name="20% - Énfasis2 9 13" xfId="65"/>
    <cellStyle name="20% - Énfasis2 9 14" xfId="66"/>
    <cellStyle name="20% - Énfasis2 9 15" xfId="67"/>
    <cellStyle name="20% - Énfasis2 9 16" xfId="68"/>
    <cellStyle name="20% - Énfasis2 9 17" xfId="69"/>
    <cellStyle name="20% - Énfasis2 9 18" xfId="70"/>
    <cellStyle name="20% - Énfasis2 9 19" xfId="71"/>
    <cellStyle name="20% - Énfasis2 9 2" xfId="72"/>
    <cellStyle name="20% - Énfasis2 9 20" xfId="73"/>
    <cellStyle name="20% - Énfasis2 9 21" xfId="74"/>
    <cellStyle name="20% - Énfasis2 9 22" xfId="75"/>
    <cellStyle name="20% - Énfasis2 9 3" xfId="76"/>
    <cellStyle name="20% - Énfasis2 9 4" xfId="77"/>
    <cellStyle name="20% - Énfasis2 9 5" xfId="78"/>
    <cellStyle name="20% - Énfasis2 9 6" xfId="79"/>
    <cellStyle name="20% - Énfasis2 9 7" xfId="80"/>
    <cellStyle name="20% - Énfasis2 9 8" xfId="81"/>
    <cellStyle name="20% - Énfasis2 9 9" xfId="82"/>
    <cellStyle name="20% - Énfasis3 10" xfId="83"/>
    <cellStyle name="20% - Énfasis3 11" xfId="84"/>
    <cellStyle name="20% - Énfasis3 12" xfId="85"/>
    <cellStyle name="20% - Énfasis3 13" xfId="86"/>
    <cellStyle name="20% - Énfasis3 14" xfId="87"/>
    <cellStyle name="20% - Énfasis3 15" xfId="88"/>
    <cellStyle name="20% - Énfasis3 16" xfId="89"/>
    <cellStyle name="20% - Énfasis3 17" xfId="90"/>
    <cellStyle name="20% - Énfasis3 18" xfId="91"/>
    <cellStyle name="20% - Énfasis3 19" xfId="92"/>
    <cellStyle name="20% - Énfasis3 2" xfId="93"/>
    <cellStyle name="20% - Énfasis3 20" xfId="94"/>
    <cellStyle name="20% - Énfasis3 3" xfId="95"/>
    <cellStyle name="20% - Énfasis3 4" xfId="96"/>
    <cellStyle name="20% - Énfasis3 5" xfId="97"/>
    <cellStyle name="20% - Énfasis3 6" xfId="98"/>
    <cellStyle name="20% - Énfasis3 7" xfId="99"/>
    <cellStyle name="20% - Énfasis3 8" xfId="100"/>
    <cellStyle name="20% - Énfasis3 9" xfId="101"/>
    <cellStyle name="20% - Énfasis3 9 10" xfId="102"/>
    <cellStyle name="20% - Énfasis3 9 11" xfId="103"/>
    <cellStyle name="20% - Énfasis3 9 12" xfId="104"/>
    <cellStyle name="20% - Énfasis3 9 13" xfId="105"/>
    <cellStyle name="20% - Énfasis3 9 14" xfId="106"/>
    <cellStyle name="20% - Énfasis3 9 15" xfId="107"/>
    <cellStyle name="20% - Énfasis3 9 16" xfId="108"/>
    <cellStyle name="20% - Énfasis3 9 17" xfId="109"/>
    <cellStyle name="20% - Énfasis3 9 18" xfId="110"/>
    <cellStyle name="20% - Énfasis3 9 19" xfId="111"/>
    <cellStyle name="20% - Énfasis3 9 2" xfId="112"/>
    <cellStyle name="20% - Énfasis3 9 20" xfId="113"/>
    <cellStyle name="20% - Énfasis3 9 21" xfId="114"/>
    <cellStyle name="20% - Énfasis3 9 22" xfId="115"/>
    <cellStyle name="20% - Énfasis3 9 3" xfId="116"/>
    <cellStyle name="20% - Énfasis3 9 4" xfId="117"/>
    <cellStyle name="20% - Énfasis3 9 5" xfId="118"/>
    <cellStyle name="20% - Énfasis3 9 6" xfId="119"/>
    <cellStyle name="20% - Énfasis3 9 7" xfId="120"/>
    <cellStyle name="20% - Énfasis3 9 8" xfId="121"/>
    <cellStyle name="20% - Énfasis3 9 9" xfId="122"/>
    <cellStyle name="20% - Énfasis4 10" xfId="123"/>
    <cellStyle name="20% - Énfasis4 11" xfId="124"/>
    <cellStyle name="20% - Énfasis4 12" xfId="125"/>
    <cellStyle name="20% - Énfasis4 13" xfId="126"/>
    <cellStyle name="20% - Énfasis4 14" xfId="127"/>
    <cellStyle name="20% - Énfasis4 15" xfId="128"/>
    <cellStyle name="20% - Énfasis4 16" xfId="129"/>
    <cellStyle name="20% - Énfasis4 17" xfId="130"/>
    <cellStyle name="20% - Énfasis4 18" xfId="131"/>
    <cellStyle name="20% - Énfasis4 19" xfId="132"/>
    <cellStyle name="20% - Énfasis4 2" xfId="133"/>
    <cellStyle name="20% - Énfasis4 20" xfId="134"/>
    <cellStyle name="20% - Énfasis4 3" xfId="135"/>
    <cellStyle name="20% - Énfasis4 4" xfId="136"/>
    <cellStyle name="20% - Énfasis4 5" xfId="137"/>
    <cellStyle name="20% - Énfasis4 6" xfId="138"/>
    <cellStyle name="20% - Énfasis4 7" xfId="139"/>
    <cellStyle name="20% - Énfasis4 8" xfId="140"/>
    <cellStyle name="20% - Énfasis4 9" xfId="141"/>
    <cellStyle name="20% - Énfasis4 9 10" xfId="142"/>
    <cellStyle name="20% - Énfasis4 9 11" xfId="143"/>
    <cellStyle name="20% - Énfasis4 9 12" xfId="144"/>
    <cellStyle name="20% - Énfasis4 9 13" xfId="145"/>
    <cellStyle name="20% - Énfasis4 9 14" xfId="146"/>
    <cellStyle name="20% - Énfasis4 9 15" xfId="147"/>
    <cellStyle name="20% - Énfasis4 9 16" xfId="148"/>
    <cellStyle name="20% - Énfasis4 9 17" xfId="149"/>
    <cellStyle name="20% - Énfasis4 9 18" xfId="150"/>
    <cellStyle name="20% - Énfasis4 9 19" xfId="151"/>
    <cellStyle name="20% - Énfasis4 9 2" xfId="152"/>
    <cellStyle name="20% - Énfasis4 9 20" xfId="153"/>
    <cellStyle name="20% - Énfasis4 9 21" xfId="154"/>
    <cellStyle name="20% - Énfasis4 9 22" xfId="155"/>
    <cellStyle name="20% - Énfasis4 9 3" xfId="156"/>
    <cellStyle name="20% - Énfasis4 9 4" xfId="157"/>
    <cellStyle name="20% - Énfasis4 9 5" xfId="158"/>
    <cellStyle name="20% - Énfasis4 9 6" xfId="159"/>
    <cellStyle name="20% - Énfasis4 9 7" xfId="160"/>
    <cellStyle name="20% - Énfasis4 9 8" xfId="161"/>
    <cellStyle name="20% - Énfasis4 9 9" xfId="162"/>
    <cellStyle name="20% - Énfasis5 10" xfId="163"/>
    <cellStyle name="20% - Énfasis5 11" xfId="164"/>
    <cellStyle name="20% - Énfasis5 12" xfId="165"/>
    <cellStyle name="20% - Énfasis5 13" xfId="166"/>
    <cellStyle name="20% - Énfasis5 14" xfId="167"/>
    <cellStyle name="20% - Énfasis5 15" xfId="168"/>
    <cellStyle name="20% - Énfasis5 16" xfId="169"/>
    <cellStyle name="20% - Énfasis5 17" xfId="170"/>
    <cellStyle name="20% - Énfasis5 18" xfId="171"/>
    <cellStyle name="20% - Énfasis5 2" xfId="172"/>
    <cellStyle name="20% - Énfasis5 3" xfId="173"/>
    <cellStyle name="20% - Énfasis5 4" xfId="174"/>
    <cellStyle name="20% - Énfasis5 5" xfId="175"/>
    <cellStyle name="20% - Énfasis5 6" xfId="176"/>
    <cellStyle name="20% - Énfasis5 7" xfId="177"/>
    <cellStyle name="20% - Énfasis5 8" xfId="178"/>
    <cellStyle name="20% - Énfasis5 9" xfId="179"/>
    <cellStyle name="20% - Énfasis5 9 10" xfId="180"/>
    <cellStyle name="20% - Énfasis5 9 11" xfId="181"/>
    <cellStyle name="20% - Énfasis5 9 12" xfId="182"/>
    <cellStyle name="20% - Énfasis5 9 13" xfId="183"/>
    <cellStyle name="20% - Énfasis5 9 14" xfId="184"/>
    <cellStyle name="20% - Énfasis5 9 15" xfId="185"/>
    <cellStyle name="20% - Énfasis5 9 16" xfId="186"/>
    <cellStyle name="20% - Énfasis5 9 17" xfId="187"/>
    <cellStyle name="20% - Énfasis5 9 18" xfId="188"/>
    <cellStyle name="20% - Énfasis5 9 19" xfId="189"/>
    <cellStyle name="20% - Énfasis5 9 2" xfId="190"/>
    <cellStyle name="20% - Énfasis5 9 20" xfId="191"/>
    <cellStyle name="20% - Énfasis5 9 21" xfId="192"/>
    <cellStyle name="20% - Énfasis5 9 22" xfId="193"/>
    <cellStyle name="20% - Énfasis5 9 3" xfId="194"/>
    <cellStyle name="20% - Énfasis5 9 4" xfId="195"/>
    <cellStyle name="20% - Énfasis5 9 5" xfId="196"/>
    <cellStyle name="20% - Énfasis5 9 6" xfId="197"/>
    <cellStyle name="20% - Énfasis5 9 7" xfId="198"/>
    <cellStyle name="20% - Énfasis5 9 8" xfId="199"/>
    <cellStyle name="20% - Énfasis5 9 9" xfId="200"/>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10" xfId="239"/>
    <cellStyle name="40% - Énfasis1 11" xfId="240"/>
    <cellStyle name="40% - Énfasis1 12" xfId="241"/>
    <cellStyle name="40% - Énfasis1 13" xfId="242"/>
    <cellStyle name="40% - Énfasis1 14" xfId="243"/>
    <cellStyle name="40% - Énfasis1 15" xfId="244"/>
    <cellStyle name="40% - Énfasis1 16" xfId="245"/>
    <cellStyle name="40% - Énfasis1 17" xfId="246"/>
    <cellStyle name="40% - Énfasis1 18" xfId="247"/>
    <cellStyle name="40% - Énfasis1 2" xfId="248"/>
    <cellStyle name="40% - Énfasis1 3" xfId="249"/>
    <cellStyle name="40% - Énfasis1 4" xfId="250"/>
    <cellStyle name="40% - Énfasis1 5" xfId="251"/>
    <cellStyle name="40% - Énfasis1 6" xfId="252"/>
    <cellStyle name="40% - Énfasis1 7" xfId="253"/>
    <cellStyle name="40% - Énfasis1 8" xfId="254"/>
    <cellStyle name="40% - Énfasis1 9" xfId="255"/>
    <cellStyle name="40% - Énfasis1 9 10" xfId="256"/>
    <cellStyle name="40% - Énfasis1 9 11" xfId="257"/>
    <cellStyle name="40% - Énfasis1 9 12" xfId="258"/>
    <cellStyle name="40% - Énfasis1 9 13" xfId="259"/>
    <cellStyle name="40% - Énfasis1 9 14" xfId="260"/>
    <cellStyle name="40% - Énfasis1 9 15" xfId="261"/>
    <cellStyle name="40% - Énfasis1 9 16" xfId="262"/>
    <cellStyle name="40% - Énfasis1 9 17" xfId="263"/>
    <cellStyle name="40% - Énfasis1 9 18" xfId="264"/>
    <cellStyle name="40% - Énfasis1 9 19" xfId="265"/>
    <cellStyle name="40% - Énfasis1 9 2" xfId="266"/>
    <cellStyle name="40% - Énfasis1 9 20" xfId="267"/>
    <cellStyle name="40% - Énfasis1 9 21" xfId="268"/>
    <cellStyle name="40% - Énfasis1 9 22" xfId="269"/>
    <cellStyle name="40% - Énfasis1 9 3" xfId="270"/>
    <cellStyle name="40% - Énfasis1 9 4" xfId="271"/>
    <cellStyle name="40% - Énfasis1 9 5" xfId="272"/>
    <cellStyle name="40% - Énfasis1 9 6" xfId="273"/>
    <cellStyle name="40% - Énfasis1 9 7" xfId="274"/>
    <cellStyle name="40% - Énfasis1 9 8" xfId="275"/>
    <cellStyle name="40% - Énfasis1 9 9" xfId="276"/>
    <cellStyle name="40% - Énfasis2 10" xfId="277"/>
    <cellStyle name="40% - Énfasis2 11" xfId="278"/>
    <cellStyle name="40% - Énfasis2 12" xfId="279"/>
    <cellStyle name="40% - Énfasis2 13" xfId="280"/>
    <cellStyle name="40% - Énfasis2 14" xfId="281"/>
    <cellStyle name="40% - Énfasis2 15" xfId="282"/>
    <cellStyle name="40% - Énfasis2 16" xfId="283"/>
    <cellStyle name="40% - Énfasis2 17" xfId="284"/>
    <cellStyle name="40% - Énfasis2 18" xfId="285"/>
    <cellStyle name="40% - Énfasis2 2" xfId="286"/>
    <cellStyle name="40% - Énfasis2 3" xfId="287"/>
    <cellStyle name="40% - Énfasis2 4" xfId="288"/>
    <cellStyle name="40% - Énfasis2 5" xfId="289"/>
    <cellStyle name="40% - Énfasis2 6" xfId="290"/>
    <cellStyle name="40% - Énfasis2 7" xfId="291"/>
    <cellStyle name="40% - Énfasis2 8" xfId="292"/>
    <cellStyle name="40% - Énfasis2 9" xfId="293"/>
    <cellStyle name="40% - Énfasis2 9 10" xfId="294"/>
    <cellStyle name="40% - Énfasis2 9 11" xfId="295"/>
    <cellStyle name="40% - Énfasis2 9 12" xfId="296"/>
    <cellStyle name="40% - Énfasis2 9 13" xfId="297"/>
    <cellStyle name="40% - Énfasis2 9 14" xfId="298"/>
    <cellStyle name="40% - Énfasis2 9 15" xfId="299"/>
    <cellStyle name="40% - Énfasis2 9 16" xfId="300"/>
    <cellStyle name="40% - Énfasis2 9 17" xfId="301"/>
    <cellStyle name="40% - Énfasis2 9 18" xfId="302"/>
    <cellStyle name="40% - Énfasis2 9 19" xfId="303"/>
    <cellStyle name="40% - Énfasis2 9 2" xfId="304"/>
    <cellStyle name="40% - Énfasis2 9 20" xfId="305"/>
    <cellStyle name="40% - Énfasis2 9 21" xfId="306"/>
    <cellStyle name="40% - Énfasis2 9 22" xfId="307"/>
    <cellStyle name="40% - Énfasis2 9 3" xfId="308"/>
    <cellStyle name="40% - Énfasis2 9 4" xfId="309"/>
    <cellStyle name="40% - Énfasis2 9 5" xfId="310"/>
    <cellStyle name="40% - Énfasis2 9 6" xfId="311"/>
    <cellStyle name="40% - Énfasis2 9 7" xfId="312"/>
    <cellStyle name="40% - Énfasis2 9 8" xfId="313"/>
    <cellStyle name="40% - Énfasis2 9 9" xfId="314"/>
    <cellStyle name="40% - Énfasis3 10" xfId="315"/>
    <cellStyle name="40% - Énfasis3 11" xfId="316"/>
    <cellStyle name="40% - Énfasis3 12" xfId="317"/>
    <cellStyle name="40% - Énfasis3 13" xfId="318"/>
    <cellStyle name="40% - Énfasis3 14" xfId="319"/>
    <cellStyle name="40% - Énfasis3 15" xfId="320"/>
    <cellStyle name="40% - Énfasis3 16" xfId="321"/>
    <cellStyle name="40% - Énfasis3 17" xfId="322"/>
    <cellStyle name="40% - Énfasis3 18" xfId="323"/>
    <cellStyle name="40% - Énfasis3 19" xfId="324"/>
    <cellStyle name="40% - Énfasis3 2" xfId="325"/>
    <cellStyle name="40% - Énfasis3 20" xfId="326"/>
    <cellStyle name="40% - Énfasis3 3" xfId="327"/>
    <cellStyle name="40% - Énfasis3 4" xfId="328"/>
    <cellStyle name="40% - Énfasis3 5" xfId="329"/>
    <cellStyle name="40% - Énfasis3 6" xfId="330"/>
    <cellStyle name="40% - Énfasis3 7" xfId="331"/>
    <cellStyle name="40% - Énfasis3 8" xfId="332"/>
    <cellStyle name="40% - Énfasis3 9" xfId="333"/>
    <cellStyle name="40% - Énfasis3 9 10" xfId="334"/>
    <cellStyle name="40% - Énfasis3 9 11" xfId="335"/>
    <cellStyle name="40% - Énfasis3 9 12" xfId="336"/>
    <cellStyle name="40% - Énfasis3 9 13" xfId="337"/>
    <cellStyle name="40% - Énfasis3 9 14" xfId="338"/>
    <cellStyle name="40% - Énfasis3 9 15" xfId="339"/>
    <cellStyle name="40% - Énfasis3 9 16" xfId="340"/>
    <cellStyle name="40% - Énfasis3 9 17" xfId="341"/>
    <cellStyle name="40% - Énfasis3 9 18" xfId="342"/>
    <cellStyle name="40% - Énfasis3 9 19" xfId="343"/>
    <cellStyle name="40% - Énfasis3 9 2" xfId="344"/>
    <cellStyle name="40% - Énfasis3 9 20" xfId="345"/>
    <cellStyle name="40% - Énfasis3 9 21" xfId="346"/>
    <cellStyle name="40% - Énfasis3 9 22" xfId="347"/>
    <cellStyle name="40% - Énfasis3 9 3" xfId="348"/>
    <cellStyle name="40% - Énfasis3 9 4" xfId="349"/>
    <cellStyle name="40% - Énfasis3 9 5" xfId="350"/>
    <cellStyle name="40% - Énfasis3 9 6" xfId="351"/>
    <cellStyle name="40% - Énfasis3 9 7" xfId="352"/>
    <cellStyle name="40% - Énfasis3 9 8" xfId="353"/>
    <cellStyle name="40% - Énfasis3 9 9" xfId="354"/>
    <cellStyle name="40% - Énfasis4 10" xfId="355"/>
    <cellStyle name="40% - Énfasis4 11" xfId="356"/>
    <cellStyle name="40% - Énfasis4 12" xfId="357"/>
    <cellStyle name="40% - Énfasis4 13" xfId="358"/>
    <cellStyle name="40% - Énfasis4 14" xfId="359"/>
    <cellStyle name="40% - Énfasis4 15" xfId="360"/>
    <cellStyle name="40% - Énfasis4 16" xfId="361"/>
    <cellStyle name="40% - Énfasis4 17" xfId="362"/>
    <cellStyle name="40% - Énfasis4 18" xfId="363"/>
    <cellStyle name="40% - Énfasis4 2" xfId="364"/>
    <cellStyle name="40% - Énfasis4 3" xfId="365"/>
    <cellStyle name="40% - Énfasis4 4" xfId="366"/>
    <cellStyle name="40% - Énfasis4 5" xfId="367"/>
    <cellStyle name="40% - Énfasis4 6" xfId="368"/>
    <cellStyle name="40% - Énfasis4 7" xfId="369"/>
    <cellStyle name="40% - Énfasis4 8" xfId="370"/>
    <cellStyle name="40% - Énfasis4 9" xfId="371"/>
    <cellStyle name="40% - Énfasis4 9 10" xfId="372"/>
    <cellStyle name="40% - Énfasis4 9 11" xfId="373"/>
    <cellStyle name="40% - Énfasis4 9 12" xfId="374"/>
    <cellStyle name="40% - Énfasis4 9 13" xfId="375"/>
    <cellStyle name="40% - Énfasis4 9 14" xfId="376"/>
    <cellStyle name="40% - Énfasis4 9 15" xfId="377"/>
    <cellStyle name="40% - Énfasis4 9 16" xfId="378"/>
    <cellStyle name="40% - Énfasis4 9 17" xfId="379"/>
    <cellStyle name="40% - Énfasis4 9 18" xfId="380"/>
    <cellStyle name="40% - Énfasis4 9 19" xfId="381"/>
    <cellStyle name="40% - Énfasis4 9 2" xfId="382"/>
    <cellStyle name="40% - Énfasis4 9 20" xfId="383"/>
    <cellStyle name="40% - Énfasis4 9 21" xfId="384"/>
    <cellStyle name="40% - Énfasis4 9 22" xfId="385"/>
    <cellStyle name="40% - Énfasis4 9 3" xfId="386"/>
    <cellStyle name="40% - Énfasis4 9 4" xfId="387"/>
    <cellStyle name="40% - Énfasis4 9 5" xfId="388"/>
    <cellStyle name="40% - Énfasis4 9 6" xfId="389"/>
    <cellStyle name="40% - Énfasis4 9 7" xfId="390"/>
    <cellStyle name="40% - Énfasis4 9 8" xfId="391"/>
    <cellStyle name="40% - Énfasis4 9 9" xfId="392"/>
    <cellStyle name="40% - Énfasis5 10" xfId="393"/>
    <cellStyle name="40% - Énfasis5 11" xfId="394"/>
    <cellStyle name="40% - Énfasis5 12" xfId="395"/>
    <cellStyle name="40% - Énfasis5 13" xfId="396"/>
    <cellStyle name="40% - Énfasis5 14" xfId="397"/>
    <cellStyle name="40% - Énfasis5 15" xfId="398"/>
    <cellStyle name="40% - Énfasis5 16" xfId="399"/>
    <cellStyle name="40% - Énfasis5 17" xfId="400"/>
    <cellStyle name="40% - Énfasis5 18" xfId="401"/>
    <cellStyle name="40% - Énfasis5 2" xfId="402"/>
    <cellStyle name="40% - Énfasis5 3" xfId="403"/>
    <cellStyle name="40% - Énfasis5 4" xfId="404"/>
    <cellStyle name="40% - Énfasis5 5" xfId="405"/>
    <cellStyle name="40% - Énfasis5 6" xfId="406"/>
    <cellStyle name="40% - Énfasis5 7" xfId="407"/>
    <cellStyle name="40% - Énfasis5 8" xfId="408"/>
    <cellStyle name="40% - Énfasis5 9" xfId="409"/>
    <cellStyle name="40% - Énfasis5 9 10" xfId="410"/>
    <cellStyle name="40% - Énfasis5 9 11" xfId="411"/>
    <cellStyle name="40% - Énfasis5 9 12" xfId="412"/>
    <cellStyle name="40% - Énfasis5 9 13" xfId="413"/>
    <cellStyle name="40% - Énfasis5 9 14" xfId="414"/>
    <cellStyle name="40% - Énfasis5 9 15" xfId="415"/>
    <cellStyle name="40% - Énfasis5 9 16" xfId="416"/>
    <cellStyle name="40% - Énfasis5 9 17" xfId="417"/>
    <cellStyle name="40% - Énfasis5 9 18" xfId="418"/>
    <cellStyle name="40% - Énfasis5 9 19" xfId="419"/>
    <cellStyle name="40% - Énfasis5 9 2" xfId="420"/>
    <cellStyle name="40% - Énfasis5 9 20" xfId="421"/>
    <cellStyle name="40% - Énfasis5 9 21" xfId="422"/>
    <cellStyle name="40% - Énfasis5 9 22" xfId="423"/>
    <cellStyle name="40% - Énfasis5 9 3" xfId="424"/>
    <cellStyle name="40% - Énfasis5 9 4" xfId="425"/>
    <cellStyle name="40% - Énfasis5 9 5" xfId="426"/>
    <cellStyle name="40% - Énfasis5 9 6" xfId="427"/>
    <cellStyle name="40% - Énfasis5 9 7" xfId="428"/>
    <cellStyle name="40% - Énfasis5 9 8" xfId="429"/>
    <cellStyle name="40% - Énfasis5 9 9" xfId="430"/>
    <cellStyle name="40% - Énfasis6 10" xfId="431"/>
    <cellStyle name="40% - Énfasis6 11" xfId="432"/>
    <cellStyle name="40% - Énfasis6 12" xfId="433"/>
    <cellStyle name="40% - Énfasis6 13" xfId="434"/>
    <cellStyle name="40% - Énfasis6 14" xfId="435"/>
    <cellStyle name="40% - Énfasis6 15" xfId="436"/>
    <cellStyle name="40% - Énfasis6 16" xfId="437"/>
    <cellStyle name="40% - Énfasis6 17" xfId="438"/>
    <cellStyle name="40% - Énfasis6 18" xfId="439"/>
    <cellStyle name="40% - Énfasis6 2" xfId="440"/>
    <cellStyle name="40% - Énfasis6 3" xfId="441"/>
    <cellStyle name="40% - Énfasis6 4" xfId="442"/>
    <cellStyle name="40% - Énfasis6 5" xfId="443"/>
    <cellStyle name="40% - Énfasis6 6" xfId="444"/>
    <cellStyle name="40% - Énfasis6 7" xfId="445"/>
    <cellStyle name="40% - Énfasis6 8" xfId="446"/>
    <cellStyle name="40% - Énfasis6 9" xfId="447"/>
    <cellStyle name="40% - Énfasis6 9 10" xfId="448"/>
    <cellStyle name="40% - Énfasis6 9 11" xfId="449"/>
    <cellStyle name="40% - Énfasis6 9 12" xfId="450"/>
    <cellStyle name="40% - Énfasis6 9 13" xfId="451"/>
    <cellStyle name="40% - Énfasis6 9 14" xfId="452"/>
    <cellStyle name="40% - Énfasis6 9 15" xfId="453"/>
    <cellStyle name="40% - Énfasis6 9 16" xfId="454"/>
    <cellStyle name="40% - Énfasis6 9 17" xfId="455"/>
    <cellStyle name="40% - Énfasis6 9 18" xfId="456"/>
    <cellStyle name="40% - Énfasis6 9 19" xfId="457"/>
    <cellStyle name="40% - Énfasis6 9 2" xfId="458"/>
    <cellStyle name="40% - Énfasis6 9 20" xfId="459"/>
    <cellStyle name="40% - Énfasis6 9 21" xfId="460"/>
    <cellStyle name="40% - Énfasis6 9 22" xfId="461"/>
    <cellStyle name="40% - Énfasis6 9 3" xfId="462"/>
    <cellStyle name="40% - Énfasis6 9 4" xfId="463"/>
    <cellStyle name="40% - Énfasis6 9 5" xfId="464"/>
    <cellStyle name="40% - Énfasis6 9 6" xfId="465"/>
    <cellStyle name="40% - Énfasis6 9 7" xfId="466"/>
    <cellStyle name="40% - Énfasis6 9 8" xfId="467"/>
    <cellStyle name="40% - Énfasis6 9 9" xfId="468"/>
    <cellStyle name="60% - Énfasis1 10" xfId="469"/>
    <cellStyle name="60% - Énfasis1 11" xfId="470"/>
    <cellStyle name="60% - Énfasis1 12" xfId="471"/>
    <cellStyle name="60% - Énfasis1 13" xfId="472"/>
    <cellStyle name="60% - Énfasis1 14" xfId="473"/>
    <cellStyle name="60% - Énfasis1 15" xfId="474"/>
    <cellStyle name="60% - Énfasis1 16" xfId="475"/>
    <cellStyle name="60% - Énfasis1 17" xfId="476"/>
    <cellStyle name="60% - Énfasis1 18" xfId="477"/>
    <cellStyle name="60% - Énfasis1 2" xfId="478"/>
    <cellStyle name="60% - Énfasis1 3" xfId="479"/>
    <cellStyle name="60% - Énfasis1 4" xfId="480"/>
    <cellStyle name="60% - Énfasis1 5" xfId="481"/>
    <cellStyle name="60% - Énfasis1 6" xfId="482"/>
    <cellStyle name="60% - Énfasis1 7" xfId="483"/>
    <cellStyle name="60% - Énfasis1 8" xfId="484"/>
    <cellStyle name="60% - Énfasis1 9" xfId="485"/>
    <cellStyle name="60% - Énfasis1 9 10" xfId="486"/>
    <cellStyle name="60% - Énfasis1 9 11" xfId="487"/>
    <cellStyle name="60% - Énfasis1 9 12" xfId="488"/>
    <cellStyle name="60% - Énfasis1 9 13" xfId="489"/>
    <cellStyle name="60% - Énfasis1 9 14" xfId="490"/>
    <cellStyle name="60% - Énfasis1 9 15" xfId="491"/>
    <cellStyle name="60% - Énfasis1 9 16" xfId="492"/>
    <cellStyle name="60% - Énfasis1 9 17" xfId="493"/>
    <cellStyle name="60% - Énfasis1 9 18" xfId="494"/>
    <cellStyle name="60% - Énfasis1 9 19" xfId="495"/>
    <cellStyle name="60% - Énfasis1 9 2" xfId="496"/>
    <cellStyle name="60% - Énfasis1 9 20" xfId="497"/>
    <cellStyle name="60% - Énfasis1 9 21" xfId="498"/>
    <cellStyle name="60% - Énfasis1 9 22" xfId="499"/>
    <cellStyle name="60% - Énfasis1 9 3" xfId="500"/>
    <cellStyle name="60% - Énfasis1 9 4" xfId="501"/>
    <cellStyle name="60% - Énfasis1 9 5" xfId="502"/>
    <cellStyle name="60% - Énfasis1 9 6" xfId="503"/>
    <cellStyle name="60% - Énfasis1 9 7" xfId="504"/>
    <cellStyle name="60% - Énfasis1 9 8" xfId="505"/>
    <cellStyle name="60% - Énfasis1 9 9" xfId="506"/>
    <cellStyle name="60% - Énfasis2 10" xfId="507"/>
    <cellStyle name="60% - Énfasis2 11" xfId="508"/>
    <cellStyle name="60% - Énfasis2 12" xfId="509"/>
    <cellStyle name="60% - Énfasis2 13" xfId="510"/>
    <cellStyle name="60% - Énfasis2 14" xfId="511"/>
    <cellStyle name="60% - Énfasis2 15" xfId="512"/>
    <cellStyle name="60% - Énfasis2 16" xfId="513"/>
    <cellStyle name="60% - Énfasis2 17" xfId="514"/>
    <cellStyle name="60% - Énfasis2 18" xfId="515"/>
    <cellStyle name="60% - Énfasis2 2" xfId="516"/>
    <cellStyle name="60% - Énfasis2 3" xfId="517"/>
    <cellStyle name="60% - Énfasis2 4" xfId="518"/>
    <cellStyle name="60% - Énfasis2 5" xfId="519"/>
    <cellStyle name="60% - Énfasis2 6" xfId="520"/>
    <cellStyle name="60% - Énfasis2 7" xfId="521"/>
    <cellStyle name="60% - Énfasis2 8" xfId="522"/>
    <cellStyle name="60% - Énfasis2 9" xfId="523"/>
    <cellStyle name="60% - Énfasis2 9 10" xfId="524"/>
    <cellStyle name="60% - Énfasis2 9 11" xfId="525"/>
    <cellStyle name="60% - Énfasis2 9 12" xfId="526"/>
    <cellStyle name="60% - Énfasis2 9 13" xfId="527"/>
    <cellStyle name="60% - Énfasis2 9 14" xfId="528"/>
    <cellStyle name="60% - Énfasis2 9 15" xfId="529"/>
    <cellStyle name="60% - Énfasis2 9 16" xfId="530"/>
    <cellStyle name="60% - Énfasis2 9 17" xfId="531"/>
    <cellStyle name="60% - Énfasis2 9 18" xfId="532"/>
    <cellStyle name="60% - Énfasis2 9 19" xfId="533"/>
    <cellStyle name="60% - Énfasis2 9 2" xfId="534"/>
    <cellStyle name="60% - Énfasis2 9 20" xfId="535"/>
    <cellStyle name="60% - Énfasis2 9 21" xfId="536"/>
    <cellStyle name="60% - Énfasis2 9 22" xfId="537"/>
    <cellStyle name="60% - Énfasis2 9 3" xfId="538"/>
    <cellStyle name="60% - Énfasis2 9 4" xfId="539"/>
    <cellStyle name="60% - Énfasis2 9 5" xfId="540"/>
    <cellStyle name="60% - Énfasis2 9 6" xfId="541"/>
    <cellStyle name="60% - Énfasis2 9 7" xfId="542"/>
    <cellStyle name="60% - Énfasis2 9 8" xfId="543"/>
    <cellStyle name="60% - Énfasis2 9 9" xfId="544"/>
    <cellStyle name="60% - Énfasis3 10" xfId="545"/>
    <cellStyle name="60% - Énfasis3 11" xfId="546"/>
    <cellStyle name="60% - Énfasis3 12" xfId="547"/>
    <cellStyle name="60% - Énfasis3 13" xfId="548"/>
    <cellStyle name="60% - Énfasis3 14" xfId="549"/>
    <cellStyle name="60% - Énfasis3 15" xfId="550"/>
    <cellStyle name="60% - Énfasis3 16" xfId="551"/>
    <cellStyle name="60% - Énfasis3 17" xfId="552"/>
    <cellStyle name="60% - Énfasis3 18" xfId="553"/>
    <cellStyle name="60% - Énfasis3 19" xfId="554"/>
    <cellStyle name="60% - Énfasis3 2" xfId="555"/>
    <cellStyle name="60% - Énfasis3 20" xfId="556"/>
    <cellStyle name="60% - Énfasis3 3" xfId="557"/>
    <cellStyle name="60% - Énfasis3 4" xfId="558"/>
    <cellStyle name="60% - Énfasis3 5" xfId="559"/>
    <cellStyle name="60% - Énfasis3 6" xfId="560"/>
    <cellStyle name="60% - Énfasis3 7" xfId="561"/>
    <cellStyle name="60% - Énfasis3 8" xfId="562"/>
    <cellStyle name="60% - Énfasis3 9" xfId="563"/>
    <cellStyle name="60% - Énfasis3 9 10" xfId="564"/>
    <cellStyle name="60% - Énfasis3 9 11" xfId="565"/>
    <cellStyle name="60% - Énfasis3 9 12" xfId="566"/>
    <cellStyle name="60% - Énfasis3 9 13" xfId="567"/>
    <cellStyle name="60% - Énfasis3 9 14" xfId="568"/>
    <cellStyle name="60% - Énfasis3 9 15" xfId="569"/>
    <cellStyle name="60% - Énfasis3 9 16" xfId="570"/>
    <cellStyle name="60% - Énfasis3 9 17" xfId="571"/>
    <cellStyle name="60% - Énfasis3 9 18" xfId="572"/>
    <cellStyle name="60% - Énfasis3 9 19" xfId="573"/>
    <cellStyle name="60% - Énfasis3 9 2" xfId="574"/>
    <cellStyle name="60% - Énfasis3 9 20" xfId="575"/>
    <cellStyle name="60% - Énfasis3 9 21" xfId="576"/>
    <cellStyle name="60% - Énfasis3 9 22" xfId="577"/>
    <cellStyle name="60% - Énfasis3 9 3" xfId="578"/>
    <cellStyle name="60% - Énfasis3 9 4" xfId="579"/>
    <cellStyle name="60% - Énfasis3 9 5" xfId="580"/>
    <cellStyle name="60% - Énfasis3 9 6" xfId="581"/>
    <cellStyle name="60% - Énfasis3 9 7" xfId="582"/>
    <cellStyle name="60% - Énfasis3 9 8" xfId="583"/>
    <cellStyle name="60% - Énfasis3 9 9" xfId="584"/>
    <cellStyle name="60% - Énfasis4 10" xfId="585"/>
    <cellStyle name="60% - Énfasis4 11" xfId="586"/>
    <cellStyle name="60% - Énfasis4 12" xfId="587"/>
    <cellStyle name="60% - Énfasis4 13" xfId="588"/>
    <cellStyle name="60% - Énfasis4 14" xfId="589"/>
    <cellStyle name="60% - Énfasis4 15" xfId="590"/>
    <cellStyle name="60% - Énfasis4 16" xfId="591"/>
    <cellStyle name="60% - Énfasis4 17" xfId="592"/>
    <cellStyle name="60% - Énfasis4 18" xfId="593"/>
    <cellStyle name="60% - Énfasis4 19" xfId="594"/>
    <cellStyle name="60% - Énfasis4 2" xfId="595"/>
    <cellStyle name="60% - Énfasis4 20" xfId="596"/>
    <cellStyle name="60% - Énfasis4 3" xfId="597"/>
    <cellStyle name="60% - Énfasis4 4" xfId="598"/>
    <cellStyle name="60% - Énfasis4 5" xfId="599"/>
    <cellStyle name="60% - Énfasis4 6" xfId="600"/>
    <cellStyle name="60% - Énfasis4 7" xfId="601"/>
    <cellStyle name="60% - Énfasis4 8" xfId="602"/>
    <cellStyle name="60% - Énfasis4 9" xfId="603"/>
    <cellStyle name="60% - Énfasis4 9 10" xfId="604"/>
    <cellStyle name="60% - Énfasis4 9 11" xfId="605"/>
    <cellStyle name="60% - Énfasis4 9 12" xfId="606"/>
    <cellStyle name="60% - Énfasis4 9 13" xfId="607"/>
    <cellStyle name="60% - Énfasis4 9 14" xfId="608"/>
    <cellStyle name="60% - Énfasis4 9 15" xfId="609"/>
    <cellStyle name="60% - Énfasis4 9 16" xfId="610"/>
    <cellStyle name="60% - Énfasis4 9 17" xfId="611"/>
    <cellStyle name="60% - Énfasis4 9 18" xfId="612"/>
    <cellStyle name="60% - Énfasis4 9 19" xfId="613"/>
    <cellStyle name="60% - Énfasis4 9 2" xfId="614"/>
    <cellStyle name="60% - Énfasis4 9 20" xfId="615"/>
    <cellStyle name="60% - Énfasis4 9 21" xfId="616"/>
    <cellStyle name="60% - Énfasis4 9 22" xfId="617"/>
    <cellStyle name="60% - Énfasis4 9 3" xfId="618"/>
    <cellStyle name="60% - Énfasis4 9 4" xfId="619"/>
    <cellStyle name="60% - Énfasis4 9 5" xfId="620"/>
    <cellStyle name="60% - Énfasis4 9 6" xfId="621"/>
    <cellStyle name="60% - Énfasis4 9 7" xfId="622"/>
    <cellStyle name="60% - Énfasis4 9 8" xfId="623"/>
    <cellStyle name="60% - Énfasis4 9 9" xfId="624"/>
    <cellStyle name="60% - Énfasis5 10" xfId="625"/>
    <cellStyle name="60% - Énfasis5 11" xfId="626"/>
    <cellStyle name="60% - Énfasis5 12" xfId="627"/>
    <cellStyle name="60% - Énfasis5 13" xfId="628"/>
    <cellStyle name="60% - Énfasis5 14" xfId="629"/>
    <cellStyle name="60% - Énfasis5 15" xfId="630"/>
    <cellStyle name="60% - Énfasis5 16" xfId="631"/>
    <cellStyle name="60% - Énfasis5 17" xfId="632"/>
    <cellStyle name="60% - Énfasis5 18" xfId="633"/>
    <cellStyle name="60% - Énfasis5 2" xfId="634"/>
    <cellStyle name="60% - Énfasis5 3" xfId="635"/>
    <cellStyle name="60% - Énfasis5 4" xfId="636"/>
    <cellStyle name="60% - Énfasis5 5" xfId="637"/>
    <cellStyle name="60% - Énfasis5 6" xfId="638"/>
    <cellStyle name="60% - Énfasis5 7" xfId="639"/>
    <cellStyle name="60% - Énfasis5 8" xfId="640"/>
    <cellStyle name="60% - Énfasis5 9" xfId="641"/>
    <cellStyle name="60% - Énfasis5 9 10" xfId="642"/>
    <cellStyle name="60% - Énfasis5 9 11" xfId="643"/>
    <cellStyle name="60% - Énfasis5 9 12" xfId="644"/>
    <cellStyle name="60% - Énfasis5 9 13" xfId="645"/>
    <cellStyle name="60% - Énfasis5 9 14" xfId="646"/>
    <cellStyle name="60% - Énfasis5 9 15" xfId="647"/>
    <cellStyle name="60% - Énfasis5 9 16" xfId="648"/>
    <cellStyle name="60% - Énfasis5 9 17" xfId="649"/>
    <cellStyle name="60% - Énfasis5 9 18" xfId="650"/>
    <cellStyle name="60% - Énfasis5 9 19" xfId="651"/>
    <cellStyle name="60% - Énfasis5 9 2" xfId="652"/>
    <cellStyle name="60% - Énfasis5 9 20" xfId="653"/>
    <cellStyle name="60% - Énfasis5 9 21" xfId="654"/>
    <cellStyle name="60% - Énfasis5 9 22" xfId="655"/>
    <cellStyle name="60% - Énfasis5 9 3" xfId="656"/>
    <cellStyle name="60% - Énfasis5 9 4" xfId="657"/>
    <cellStyle name="60% - Énfasis5 9 5" xfId="658"/>
    <cellStyle name="60% - Énfasis5 9 6" xfId="659"/>
    <cellStyle name="60% - Énfasis5 9 7" xfId="660"/>
    <cellStyle name="60% - Énfasis5 9 8" xfId="661"/>
    <cellStyle name="60% - Énfasis5 9 9" xfId="662"/>
    <cellStyle name="60% - Énfasis6 10" xfId="663"/>
    <cellStyle name="60% - Énfasis6 11" xfId="664"/>
    <cellStyle name="60% - Énfasis6 12" xfId="665"/>
    <cellStyle name="60% - Énfasis6 13" xfId="666"/>
    <cellStyle name="60% - Énfasis6 14" xfId="667"/>
    <cellStyle name="60% - Énfasis6 15" xfId="668"/>
    <cellStyle name="60% - Énfasis6 16" xfId="669"/>
    <cellStyle name="60% - Énfasis6 17" xfId="670"/>
    <cellStyle name="60% - Énfasis6 18" xfId="671"/>
    <cellStyle name="60% - Énfasis6 19" xfId="672"/>
    <cellStyle name="60% - Énfasis6 2" xfId="673"/>
    <cellStyle name="60% - Énfasis6 20" xfId="674"/>
    <cellStyle name="60% - Énfasis6 3" xfId="675"/>
    <cellStyle name="60% - Énfasis6 4" xfId="676"/>
    <cellStyle name="60% - Énfasis6 5" xfId="677"/>
    <cellStyle name="60% - Énfasis6 6" xfId="678"/>
    <cellStyle name="60% - Énfasis6 7" xfId="679"/>
    <cellStyle name="60% - Énfasis6 8" xfId="680"/>
    <cellStyle name="60% - Énfasis6 9" xfId="681"/>
    <cellStyle name="60% - Énfasis6 9 10" xfId="682"/>
    <cellStyle name="60% - Énfasis6 9 11" xfId="683"/>
    <cellStyle name="60% - Énfasis6 9 12" xfId="684"/>
    <cellStyle name="60% - Énfasis6 9 13" xfId="685"/>
    <cellStyle name="60% - Énfasis6 9 14" xfId="686"/>
    <cellStyle name="60% - Énfasis6 9 15" xfId="687"/>
    <cellStyle name="60% - Énfasis6 9 16" xfId="688"/>
    <cellStyle name="60% - Énfasis6 9 17" xfId="689"/>
    <cellStyle name="60% - Énfasis6 9 18" xfId="690"/>
    <cellStyle name="60% - Énfasis6 9 19" xfId="691"/>
    <cellStyle name="60% - Énfasis6 9 2" xfId="692"/>
    <cellStyle name="60% - Énfasis6 9 20" xfId="693"/>
    <cellStyle name="60% - Énfasis6 9 21" xfId="694"/>
    <cellStyle name="60% - Énfasis6 9 22" xfId="695"/>
    <cellStyle name="60% - Énfasis6 9 3" xfId="696"/>
    <cellStyle name="60% - Énfasis6 9 4" xfId="697"/>
    <cellStyle name="60% - Énfasis6 9 5" xfId="698"/>
    <cellStyle name="60% - Énfasis6 9 6" xfId="699"/>
    <cellStyle name="60% - Énfasis6 9 7" xfId="700"/>
    <cellStyle name="60% - Énfasis6 9 8" xfId="701"/>
    <cellStyle name="60% - Énfasis6 9 9" xfId="702"/>
    <cellStyle name="Buena 10" xfId="703"/>
    <cellStyle name="Buena 11" xfId="704"/>
    <cellStyle name="Buena 12" xfId="705"/>
    <cellStyle name="Buena 13" xfId="706"/>
    <cellStyle name="Buena 14" xfId="707"/>
    <cellStyle name="Buena 15" xfId="708"/>
    <cellStyle name="Buena 16" xfId="709"/>
    <cellStyle name="Buena 17" xfId="710"/>
    <cellStyle name="Buena 18" xfId="711"/>
    <cellStyle name="Buena 2" xfId="712"/>
    <cellStyle name="Buena 3" xfId="713"/>
    <cellStyle name="Buena 4" xfId="714"/>
    <cellStyle name="Buena 5" xfId="715"/>
    <cellStyle name="Buena 6" xfId="716"/>
    <cellStyle name="Buena 7" xfId="717"/>
    <cellStyle name="Buena 8" xfId="718"/>
    <cellStyle name="Buena 9" xfId="719"/>
    <cellStyle name="Buena 9 10" xfId="720"/>
    <cellStyle name="Buena 9 11" xfId="721"/>
    <cellStyle name="Buena 9 12" xfId="722"/>
    <cellStyle name="Buena 9 13" xfId="723"/>
    <cellStyle name="Buena 9 14" xfId="724"/>
    <cellStyle name="Buena 9 15" xfId="725"/>
    <cellStyle name="Buena 9 16" xfId="726"/>
    <cellStyle name="Buena 9 17" xfId="727"/>
    <cellStyle name="Buena 9 18" xfId="728"/>
    <cellStyle name="Buena 9 19" xfId="729"/>
    <cellStyle name="Buena 9 2" xfId="730"/>
    <cellStyle name="Buena 9 20" xfId="731"/>
    <cellStyle name="Buena 9 21" xfId="732"/>
    <cellStyle name="Buena 9 22" xfId="733"/>
    <cellStyle name="Buena 9 3" xfId="734"/>
    <cellStyle name="Buena 9 4" xfId="735"/>
    <cellStyle name="Buena 9 5" xfId="736"/>
    <cellStyle name="Buena 9 6" xfId="737"/>
    <cellStyle name="Buena 9 7" xfId="738"/>
    <cellStyle name="Buena 9 8" xfId="739"/>
    <cellStyle name="Buena 9 9" xfId="740"/>
    <cellStyle name="Cálculo 10" xfId="819"/>
    <cellStyle name="Cálculo 11" xfId="820"/>
    <cellStyle name="Cálculo 12" xfId="821"/>
    <cellStyle name="Cálculo 13" xfId="822"/>
    <cellStyle name="Cálculo 14" xfId="823"/>
    <cellStyle name="Cálculo 15" xfId="824"/>
    <cellStyle name="Cálculo 16" xfId="825"/>
    <cellStyle name="Cálculo 17" xfId="826"/>
    <cellStyle name="Cálculo 18" xfId="827"/>
    <cellStyle name="Cálculo 2" xfId="828"/>
    <cellStyle name="Cálculo 3" xfId="829"/>
    <cellStyle name="Cálculo 4" xfId="830"/>
    <cellStyle name="Cálculo 5" xfId="831"/>
    <cellStyle name="Cálculo 6" xfId="832"/>
    <cellStyle name="Cálculo 7" xfId="833"/>
    <cellStyle name="Cálculo 8" xfId="834"/>
    <cellStyle name="Cálculo 9" xfId="835"/>
    <cellStyle name="Cálculo 9 10" xfId="836"/>
    <cellStyle name="Cálculo 9 11" xfId="837"/>
    <cellStyle name="Cálculo 9 12" xfId="838"/>
    <cellStyle name="Cálculo 9 13" xfId="839"/>
    <cellStyle name="Cálculo 9 14" xfId="840"/>
    <cellStyle name="Cálculo 9 15" xfId="841"/>
    <cellStyle name="Cálculo 9 16" xfId="842"/>
    <cellStyle name="Cálculo 9 17" xfId="843"/>
    <cellStyle name="Cálculo 9 18" xfId="844"/>
    <cellStyle name="Cálculo 9 19" xfId="845"/>
    <cellStyle name="Cálculo 9 2" xfId="846"/>
    <cellStyle name="Cálculo 9 20" xfId="847"/>
    <cellStyle name="Cálculo 9 21" xfId="848"/>
    <cellStyle name="Cálculo 9 22" xfId="849"/>
    <cellStyle name="Cálculo 9 3" xfId="850"/>
    <cellStyle name="Cálculo 9 4" xfId="851"/>
    <cellStyle name="Cálculo 9 5" xfId="852"/>
    <cellStyle name="Cálculo 9 6" xfId="853"/>
    <cellStyle name="Cálculo 9 7" xfId="854"/>
    <cellStyle name="Cálculo 9 8" xfId="855"/>
    <cellStyle name="Cálculo 9 9" xfId="856"/>
    <cellStyle name="Celda de comprobación 10" xfId="741"/>
    <cellStyle name="Celda de comprobación 11" xfId="742"/>
    <cellStyle name="Celda de comprobación 12" xfId="743"/>
    <cellStyle name="Celda de comprobación 13" xfId="744"/>
    <cellStyle name="Celda de comprobación 14" xfId="745"/>
    <cellStyle name="Celda de comprobación 15" xfId="746"/>
    <cellStyle name="Celda de comprobación 16" xfId="747"/>
    <cellStyle name="Celda de comprobación 17" xfId="748"/>
    <cellStyle name="Celda de comprobación 18" xfId="749"/>
    <cellStyle name="Celda de comprobación 2" xfId="750"/>
    <cellStyle name="Celda de comprobación 3" xfId="751"/>
    <cellStyle name="Celda de comprobación 4" xfId="752"/>
    <cellStyle name="Celda de comprobación 5" xfId="753"/>
    <cellStyle name="Celda de comprobación 6" xfId="754"/>
    <cellStyle name="Celda de comprobación 7" xfId="755"/>
    <cellStyle name="Celda de comprobación 8" xfId="756"/>
    <cellStyle name="Celda de comprobación 9" xfId="757"/>
    <cellStyle name="Celda de comprobación 9 10" xfId="758"/>
    <cellStyle name="Celda de comprobación 9 11" xfId="759"/>
    <cellStyle name="Celda de comprobación 9 12" xfId="760"/>
    <cellStyle name="Celda de comprobación 9 13" xfId="761"/>
    <cellStyle name="Celda de comprobación 9 14" xfId="762"/>
    <cellStyle name="Celda de comprobación 9 15" xfId="763"/>
    <cellStyle name="Celda de comprobación 9 16" xfId="764"/>
    <cellStyle name="Celda de comprobación 9 17" xfId="765"/>
    <cellStyle name="Celda de comprobación 9 18" xfId="766"/>
    <cellStyle name="Celda de comprobación 9 19" xfId="767"/>
    <cellStyle name="Celda de comprobación 9 2" xfId="768"/>
    <cellStyle name="Celda de comprobación 9 20" xfId="769"/>
    <cellStyle name="Celda de comprobación 9 21" xfId="770"/>
    <cellStyle name="Celda de comprobación 9 22" xfId="771"/>
    <cellStyle name="Celda de comprobación 9 3" xfId="772"/>
    <cellStyle name="Celda de comprobación 9 4" xfId="773"/>
    <cellStyle name="Celda de comprobación 9 5" xfId="774"/>
    <cellStyle name="Celda de comprobación 9 6" xfId="775"/>
    <cellStyle name="Celda de comprobación 9 7" xfId="776"/>
    <cellStyle name="Celda de comprobación 9 8" xfId="777"/>
    <cellStyle name="Celda de comprobación 9 9" xfId="778"/>
    <cellStyle name="Celda vinculada 10" xfId="779"/>
    <cellStyle name="Celda vinculada 11" xfId="780"/>
    <cellStyle name="Celda vinculada 12" xfId="781"/>
    <cellStyle name="Celda vinculada 13" xfId="782"/>
    <cellStyle name="Celda vinculada 14" xfId="783"/>
    <cellStyle name="Celda vinculada 15" xfId="784"/>
    <cellStyle name="Celda vinculada 16" xfId="785"/>
    <cellStyle name="Celda vinculada 17" xfId="786"/>
    <cellStyle name="Celda vinculada 18" xfId="787"/>
    <cellStyle name="Celda vinculada 2" xfId="788"/>
    <cellStyle name="Celda vinculada 3" xfId="789"/>
    <cellStyle name="Celda vinculada 4" xfId="790"/>
    <cellStyle name="Celda vinculada 5" xfId="791"/>
    <cellStyle name="Celda vinculada 6" xfId="792"/>
    <cellStyle name="Celda vinculada 7" xfId="793"/>
    <cellStyle name="Celda vinculada 8" xfId="794"/>
    <cellStyle name="Celda vinculada 9" xfId="795"/>
    <cellStyle name="Celda vinculada 9 10" xfId="796"/>
    <cellStyle name="Celda vinculada 9 11" xfId="797"/>
    <cellStyle name="Celda vinculada 9 12" xfId="798"/>
    <cellStyle name="Celda vinculada 9 13" xfId="799"/>
    <cellStyle name="Celda vinculada 9 14" xfId="800"/>
    <cellStyle name="Celda vinculada 9 15" xfId="801"/>
    <cellStyle name="Celda vinculada 9 16" xfId="802"/>
    <cellStyle name="Celda vinculada 9 17" xfId="803"/>
    <cellStyle name="Celda vinculada 9 18" xfId="804"/>
    <cellStyle name="Celda vinculada 9 19" xfId="805"/>
    <cellStyle name="Celda vinculada 9 2" xfId="806"/>
    <cellStyle name="Celda vinculada 9 20" xfId="807"/>
    <cellStyle name="Celda vinculada 9 21" xfId="808"/>
    <cellStyle name="Celda vinculada 9 22" xfId="809"/>
    <cellStyle name="Celda vinculada 9 3" xfId="810"/>
    <cellStyle name="Celda vinculada 9 4" xfId="811"/>
    <cellStyle name="Celda vinculada 9 5" xfId="812"/>
    <cellStyle name="Celda vinculada 9 6" xfId="813"/>
    <cellStyle name="Celda vinculada 9 7" xfId="814"/>
    <cellStyle name="Celda vinculada 9 8" xfId="815"/>
    <cellStyle name="Celda vinculada 9 9" xfId="816"/>
    <cellStyle name="Coma 2" xfId="817"/>
    <cellStyle name="Coma 2 2" xfId="818"/>
    <cellStyle name="Encabezado 4 10" xfId="857"/>
    <cellStyle name="Encabezado 4 11" xfId="858"/>
    <cellStyle name="Encabezado 4 12" xfId="859"/>
    <cellStyle name="Encabezado 4 13" xfId="860"/>
    <cellStyle name="Encabezado 4 14" xfId="861"/>
    <cellStyle name="Encabezado 4 15" xfId="862"/>
    <cellStyle name="Encabezado 4 16" xfId="863"/>
    <cellStyle name="Encabezado 4 17" xfId="864"/>
    <cellStyle name="Encabezado 4 18" xfId="865"/>
    <cellStyle name="Encabezado 4 2" xfId="866"/>
    <cellStyle name="Encabezado 4 3" xfId="867"/>
    <cellStyle name="Encabezado 4 4" xfId="868"/>
    <cellStyle name="Encabezado 4 5" xfId="869"/>
    <cellStyle name="Encabezado 4 6" xfId="870"/>
    <cellStyle name="Encabezado 4 7" xfId="871"/>
    <cellStyle name="Encabezado 4 8" xfId="872"/>
    <cellStyle name="Encabezado 4 9" xfId="873"/>
    <cellStyle name="Encabezado 4 9 10" xfId="874"/>
    <cellStyle name="Encabezado 4 9 11" xfId="875"/>
    <cellStyle name="Encabezado 4 9 12" xfId="876"/>
    <cellStyle name="Encabezado 4 9 13" xfId="877"/>
    <cellStyle name="Encabezado 4 9 14" xfId="878"/>
    <cellStyle name="Encabezado 4 9 15" xfId="879"/>
    <cellStyle name="Encabezado 4 9 16" xfId="880"/>
    <cellStyle name="Encabezado 4 9 17" xfId="881"/>
    <cellStyle name="Encabezado 4 9 18" xfId="882"/>
    <cellStyle name="Encabezado 4 9 19" xfId="883"/>
    <cellStyle name="Encabezado 4 9 2" xfId="884"/>
    <cellStyle name="Encabezado 4 9 20" xfId="885"/>
    <cellStyle name="Encabezado 4 9 21" xfId="886"/>
    <cellStyle name="Encabezado 4 9 22" xfId="887"/>
    <cellStyle name="Encabezado 4 9 3" xfId="888"/>
    <cellStyle name="Encabezado 4 9 4" xfId="889"/>
    <cellStyle name="Encabezado 4 9 5" xfId="890"/>
    <cellStyle name="Encabezado 4 9 6" xfId="891"/>
    <cellStyle name="Encabezado 4 9 7" xfId="892"/>
    <cellStyle name="Encabezado 4 9 8" xfId="893"/>
    <cellStyle name="Encabezado 4 9 9" xfId="894"/>
    <cellStyle name="Énfasis1 10" xfId="1531"/>
    <cellStyle name="Énfasis1 11" xfId="1532"/>
    <cellStyle name="Énfasis1 12" xfId="1533"/>
    <cellStyle name="Énfasis1 13" xfId="1534"/>
    <cellStyle name="Énfasis1 14" xfId="1535"/>
    <cellStyle name="Énfasis1 15" xfId="1536"/>
    <cellStyle name="Énfasis1 16" xfId="1537"/>
    <cellStyle name="Énfasis1 17" xfId="1538"/>
    <cellStyle name="Énfasis1 18" xfId="1539"/>
    <cellStyle name="Énfasis1 2" xfId="1540"/>
    <cellStyle name="Énfasis1 3" xfId="1541"/>
    <cellStyle name="Énfasis1 4" xfId="1542"/>
    <cellStyle name="Énfasis1 5" xfId="1543"/>
    <cellStyle name="Énfasis1 6" xfId="1544"/>
    <cellStyle name="Énfasis1 7" xfId="1545"/>
    <cellStyle name="Énfasis1 8" xfId="1546"/>
    <cellStyle name="Énfasis1 9" xfId="1547"/>
    <cellStyle name="Énfasis1 9 10" xfId="1548"/>
    <cellStyle name="Énfasis1 9 11" xfId="1549"/>
    <cellStyle name="Énfasis1 9 12" xfId="1550"/>
    <cellStyle name="Énfasis1 9 13" xfId="1551"/>
    <cellStyle name="Énfasis1 9 14" xfId="1552"/>
    <cellStyle name="Énfasis1 9 15" xfId="1553"/>
    <cellStyle name="Énfasis1 9 16" xfId="1554"/>
    <cellStyle name="Énfasis1 9 17" xfId="1555"/>
    <cellStyle name="Énfasis1 9 18" xfId="1556"/>
    <cellStyle name="Énfasis1 9 19" xfId="1557"/>
    <cellStyle name="Énfasis1 9 2" xfId="1558"/>
    <cellStyle name="Énfasis1 9 20" xfId="1559"/>
    <cellStyle name="Énfasis1 9 21" xfId="1560"/>
    <cellStyle name="Énfasis1 9 22" xfId="1561"/>
    <cellStyle name="Énfasis1 9 3" xfId="1562"/>
    <cellStyle name="Énfasis1 9 4" xfId="1563"/>
    <cellStyle name="Énfasis1 9 5" xfId="1564"/>
    <cellStyle name="Énfasis1 9 6" xfId="1565"/>
    <cellStyle name="Énfasis1 9 7" xfId="1566"/>
    <cellStyle name="Énfasis1 9 8" xfId="1567"/>
    <cellStyle name="Énfasis1 9 9" xfId="1568"/>
    <cellStyle name="Énfasis2 10" xfId="1569"/>
    <cellStyle name="Énfasis2 11" xfId="1570"/>
    <cellStyle name="Énfasis2 12" xfId="1571"/>
    <cellStyle name="Énfasis2 13" xfId="1572"/>
    <cellStyle name="Énfasis2 14" xfId="1573"/>
    <cellStyle name="Énfasis2 15" xfId="1574"/>
    <cellStyle name="Énfasis2 16" xfId="1575"/>
    <cellStyle name="Énfasis2 17" xfId="1576"/>
    <cellStyle name="Énfasis2 18" xfId="1577"/>
    <cellStyle name="Énfasis2 2" xfId="1578"/>
    <cellStyle name="Énfasis2 3" xfId="1579"/>
    <cellStyle name="Énfasis2 4" xfId="1580"/>
    <cellStyle name="Énfasis2 5" xfId="1581"/>
    <cellStyle name="Énfasis2 6" xfId="1582"/>
    <cellStyle name="Énfasis2 7" xfId="1583"/>
    <cellStyle name="Énfasis2 8" xfId="1584"/>
    <cellStyle name="Énfasis2 9" xfId="1585"/>
    <cellStyle name="Énfasis2 9 10" xfId="1586"/>
    <cellStyle name="Énfasis2 9 11" xfId="1587"/>
    <cellStyle name="Énfasis2 9 12" xfId="1588"/>
    <cellStyle name="Énfasis2 9 13" xfId="1589"/>
    <cellStyle name="Énfasis2 9 14" xfId="1590"/>
    <cellStyle name="Énfasis2 9 15" xfId="1591"/>
    <cellStyle name="Énfasis2 9 16" xfId="1592"/>
    <cellStyle name="Énfasis2 9 17" xfId="1593"/>
    <cellStyle name="Énfasis2 9 18" xfId="1594"/>
    <cellStyle name="Énfasis2 9 19" xfId="1595"/>
    <cellStyle name="Énfasis2 9 2" xfId="1596"/>
    <cellStyle name="Énfasis2 9 20" xfId="1597"/>
    <cellStyle name="Énfasis2 9 21" xfId="1598"/>
    <cellStyle name="Énfasis2 9 22" xfId="1599"/>
    <cellStyle name="Énfasis2 9 3" xfId="1600"/>
    <cellStyle name="Énfasis2 9 4" xfId="1601"/>
    <cellStyle name="Énfasis2 9 5" xfId="1602"/>
    <cellStyle name="Énfasis2 9 6" xfId="1603"/>
    <cellStyle name="Énfasis2 9 7" xfId="1604"/>
    <cellStyle name="Énfasis2 9 8" xfId="1605"/>
    <cellStyle name="Énfasis2 9 9" xfId="1606"/>
    <cellStyle name="Énfasis3 10" xfId="1607"/>
    <cellStyle name="Énfasis3 11" xfId="1608"/>
    <cellStyle name="Énfasis3 12" xfId="1609"/>
    <cellStyle name="Énfasis3 13" xfId="1610"/>
    <cellStyle name="Énfasis3 14" xfId="1611"/>
    <cellStyle name="Énfasis3 15" xfId="1612"/>
    <cellStyle name="Énfasis3 16" xfId="1613"/>
    <cellStyle name="Énfasis3 17" xfId="1614"/>
    <cellStyle name="Énfasis3 18" xfId="1615"/>
    <cellStyle name="Énfasis3 2" xfId="1616"/>
    <cellStyle name="Énfasis3 3" xfId="1617"/>
    <cellStyle name="Énfasis3 4" xfId="1618"/>
    <cellStyle name="Énfasis3 5" xfId="1619"/>
    <cellStyle name="Énfasis3 6" xfId="1620"/>
    <cellStyle name="Énfasis3 7" xfId="1621"/>
    <cellStyle name="Énfasis3 8" xfId="1622"/>
    <cellStyle name="Énfasis3 9" xfId="1623"/>
    <cellStyle name="Énfasis3 9 10" xfId="1624"/>
    <cellStyle name="Énfasis3 9 11" xfId="1625"/>
    <cellStyle name="Énfasis3 9 12" xfId="1626"/>
    <cellStyle name="Énfasis3 9 13" xfId="1627"/>
    <cellStyle name="Énfasis3 9 14" xfId="1628"/>
    <cellStyle name="Énfasis3 9 15" xfId="1629"/>
    <cellStyle name="Énfasis3 9 16" xfId="1630"/>
    <cellStyle name="Énfasis3 9 17" xfId="1631"/>
    <cellStyle name="Énfasis3 9 18" xfId="1632"/>
    <cellStyle name="Énfasis3 9 19" xfId="1633"/>
    <cellStyle name="Énfasis3 9 2" xfId="1634"/>
    <cellStyle name="Énfasis3 9 20" xfId="1635"/>
    <cellStyle name="Énfasis3 9 21" xfId="1636"/>
    <cellStyle name="Énfasis3 9 22" xfId="1637"/>
    <cellStyle name="Énfasis3 9 3" xfId="1638"/>
    <cellStyle name="Énfasis3 9 4" xfId="1639"/>
    <cellStyle name="Énfasis3 9 5" xfId="1640"/>
    <cellStyle name="Énfasis3 9 6" xfId="1641"/>
    <cellStyle name="Énfasis3 9 7" xfId="1642"/>
    <cellStyle name="Énfasis3 9 8" xfId="1643"/>
    <cellStyle name="Énfasis3 9 9" xfId="1644"/>
    <cellStyle name="Énfasis4 10" xfId="1645"/>
    <cellStyle name="Énfasis4 11" xfId="1646"/>
    <cellStyle name="Énfasis4 12" xfId="1647"/>
    <cellStyle name="Énfasis4 13" xfId="1648"/>
    <cellStyle name="Énfasis4 14" xfId="1649"/>
    <cellStyle name="Énfasis4 15" xfId="1650"/>
    <cellStyle name="Énfasis4 16" xfId="1651"/>
    <cellStyle name="Énfasis4 17" xfId="1652"/>
    <cellStyle name="Énfasis4 18" xfId="1653"/>
    <cellStyle name="Énfasis4 2" xfId="1654"/>
    <cellStyle name="Énfasis4 3" xfId="1655"/>
    <cellStyle name="Énfasis4 4" xfId="1656"/>
    <cellStyle name="Énfasis4 5" xfId="1657"/>
    <cellStyle name="Énfasis4 6" xfId="1658"/>
    <cellStyle name="Énfasis4 7" xfId="1659"/>
    <cellStyle name="Énfasis4 8" xfId="1660"/>
    <cellStyle name="Énfasis4 9" xfId="1661"/>
    <cellStyle name="Énfasis4 9 10" xfId="1662"/>
    <cellStyle name="Énfasis4 9 11" xfId="1663"/>
    <cellStyle name="Énfasis4 9 12" xfId="1664"/>
    <cellStyle name="Énfasis4 9 13" xfId="1665"/>
    <cellStyle name="Énfasis4 9 14" xfId="1666"/>
    <cellStyle name="Énfasis4 9 15" xfId="1667"/>
    <cellStyle name="Énfasis4 9 16" xfId="1668"/>
    <cellStyle name="Énfasis4 9 17" xfId="1669"/>
    <cellStyle name="Énfasis4 9 18" xfId="1670"/>
    <cellStyle name="Énfasis4 9 19" xfId="1671"/>
    <cellStyle name="Énfasis4 9 2" xfId="1672"/>
    <cellStyle name="Énfasis4 9 20" xfId="1673"/>
    <cellStyle name="Énfasis4 9 21" xfId="1674"/>
    <cellStyle name="Énfasis4 9 22" xfId="1675"/>
    <cellStyle name="Énfasis4 9 3" xfId="1676"/>
    <cellStyle name="Énfasis4 9 4" xfId="1677"/>
    <cellStyle name="Énfasis4 9 5" xfId="1678"/>
    <cellStyle name="Énfasis4 9 6" xfId="1679"/>
    <cellStyle name="Énfasis4 9 7" xfId="1680"/>
    <cellStyle name="Énfasis4 9 8" xfId="1681"/>
    <cellStyle name="Énfasis4 9 9" xfId="1682"/>
    <cellStyle name="Énfasis5 10" xfId="1683"/>
    <cellStyle name="Énfasis5 11" xfId="1684"/>
    <cellStyle name="Énfasis5 12" xfId="1685"/>
    <cellStyle name="Énfasis5 13" xfId="1686"/>
    <cellStyle name="Énfasis5 14" xfId="1687"/>
    <cellStyle name="Énfasis5 15" xfId="1688"/>
    <cellStyle name="Énfasis5 16" xfId="1689"/>
    <cellStyle name="Énfasis5 17" xfId="1690"/>
    <cellStyle name="Énfasis5 18" xfId="1691"/>
    <cellStyle name="Énfasis5 2" xfId="1692"/>
    <cellStyle name="Énfasis5 3" xfId="1693"/>
    <cellStyle name="Énfasis5 4" xfId="1694"/>
    <cellStyle name="Énfasis5 5" xfId="1695"/>
    <cellStyle name="Énfasis5 6" xfId="1696"/>
    <cellStyle name="Énfasis5 7" xfId="1697"/>
    <cellStyle name="Énfasis5 8" xfId="1698"/>
    <cellStyle name="Énfasis5 9" xfId="1699"/>
    <cellStyle name="Énfasis5 9 10" xfId="1700"/>
    <cellStyle name="Énfasis5 9 11" xfId="1701"/>
    <cellStyle name="Énfasis5 9 12" xfId="1702"/>
    <cellStyle name="Énfasis5 9 13" xfId="1703"/>
    <cellStyle name="Énfasis5 9 14" xfId="1704"/>
    <cellStyle name="Énfasis5 9 15" xfId="1705"/>
    <cellStyle name="Énfasis5 9 16" xfId="1706"/>
    <cellStyle name="Énfasis5 9 17" xfId="1707"/>
    <cellStyle name="Énfasis5 9 18" xfId="1708"/>
    <cellStyle name="Énfasis5 9 19" xfId="1709"/>
    <cellStyle name="Énfasis5 9 2" xfId="1710"/>
    <cellStyle name="Énfasis5 9 20" xfId="1711"/>
    <cellStyle name="Énfasis5 9 21" xfId="1712"/>
    <cellStyle name="Énfasis5 9 22" xfId="1713"/>
    <cellStyle name="Énfasis5 9 3" xfId="1714"/>
    <cellStyle name="Énfasis5 9 4" xfId="1715"/>
    <cellStyle name="Énfasis5 9 5" xfId="1716"/>
    <cellStyle name="Énfasis5 9 6" xfId="1717"/>
    <cellStyle name="Énfasis5 9 7" xfId="1718"/>
    <cellStyle name="Énfasis5 9 8" xfId="1719"/>
    <cellStyle name="Énfasis5 9 9" xfId="1720"/>
    <cellStyle name="Énfasis6 10" xfId="1721"/>
    <cellStyle name="Énfasis6 11" xfId="1722"/>
    <cellStyle name="Énfasis6 12" xfId="1723"/>
    <cellStyle name="Énfasis6 13" xfId="1724"/>
    <cellStyle name="Énfasis6 14" xfId="1725"/>
    <cellStyle name="Énfasis6 15" xfId="1726"/>
    <cellStyle name="Énfasis6 16" xfId="1727"/>
    <cellStyle name="Énfasis6 17" xfId="1728"/>
    <cellStyle name="Énfasis6 18" xfId="1729"/>
    <cellStyle name="Énfasis6 2" xfId="1730"/>
    <cellStyle name="Énfasis6 3" xfId="1731"/>
    <cellStyle name="Énfasis6 4" xfId="1732"/>
    <cellStyle name="Énfasis6 5" xfId="1733"/>
    <cellStyle name="Énfasis6 6" xfId="1734"/>
    <cellStyle name="Énfasis6 7" xfId="1735"/>
    <cellStyle name="Énfasis6 8" xfId="1736"/>
    <cellStyle name="Énfasis6 9" xfId="1737"/>
    <cellStyle name="Énfasis6 9 10" xfId="1738"/>
    <cellStyle name="Énfasis6 9 11" xfId="1739"/>
    <cellStyle name="Énfasis6 9 12" xfId="1740"/>
    <cellStyle name="Énfasis6 9 13" xfId="1741"/>
    <cellStyle name="Énfasis6 9 14" xfId="1742"/>
    <cellStyle name="Énfasis6 9 15" xfId="1743"/>
    <cellStyle name="Énfasis6 9 16" xfId="1744"/>
    <cellStyle name="Énfasis6 9 17" xfId="1745"/>
    <cellStyle name="Énfasis6 9 18" xfId="1746"/>
    <cellStyle name="Énfasis6 9 19" xfId="1747"/>
    <cellStyle name="Énfasis6 9 2" xfId="1748"/>
    <cellStyle name="Énfasis6 9 20" xfId="1749"/>
    <cellStyle name="Énfasis6 9 21" xfId="1750"/>
    <cellStyle name="Énfasis6 9 22" xfId="1751"/>
    <cellStyle name="Énfasis6 9 3" xfId="1752"/>
    <cellStyle name="Énfasis6 9 4" xfId="1753"/>
    <cellStyle name="Énfasis6 9 5" xfId="1754"/>
    <cellStyle name="Énfasis6 9 6" xfId="1755"/>
    <cellStyle name="Énfasis6 9 7" xfId="1756"/>
    <cellStyle name="Énfasis6 9 8" xfId="1757"/>
    <cellStyle name="Énfasis6 9 9" xfId="1758"/>
    <cellStyle name="Entrada 10" xfId="895"/>
    <cellStyle name="Entrada 11" xfId="896"/>
    <cellStyle name="Entrada 12" xfId="897"/>
    <cellStyle name="Entrada 13" xfId="898"/>
    <cellStyle name="Entrada 14" xfId="899"/>
    <cellStyle name="Entrada 15" xfId="900"/>
    <cellStyle name="Entrada 16" xfId="901"/>
    <cellStyle name="Entrada 17" xfId="902"/>
    <cellStyle name="Entrada 18" xfId="903"/>
    <cellStyle name="Entrada 2" xfId="904"/>
    <cellStyle name="Entrada 3" xfId="905"/>
    <cellStyle name="Entrada 4" xfId="906"/>
    <cellStyle name="Entrada 5" xfId="907"/>
    <cellStyle name="Entrada 6" xfId="908"/>
    <cellStyle name="Entrada 7" xfId="909"/>
    <cellStyle name="Entrada 8" xfId="910"/>
    <cellStyle name="Entrada 9" xfId="911"/>
    <cellStyle name="Entrada 9 10" xfId="912"/>
    <cellStyle name="Entrada 9 11" xfId="913"/>
    <cellStyle name="Entrada 9 12" xfId="914"/>
    <cellStyle name="Entrada 9 13" xfId="915"/>
    <cellStyle name="Entrada 9 14" xfId="916"/>
    <cellStyle name="Entrada 9 15" xfId="917"/>
    <cellStyle name="Entrada 9 16" xfId="918"/>
    <cellStyle name="Entrada 9 17" xfId="919"/>
    <cellStyle name="Entrada 9 18" xfId="920"/>
    <cellStyle name="Entrada 9 19" xfId="921"/>
    <cellStyle name="Entrada 9 2" xfId="922"/>
    <cellStyle name="Entrada 9 20" xfId="923"/>
    <cellStyle name="Entrada 9 21" xfId="924"/>
    <cellStyle name="Entrada 9 22" xfId="925"/>
    <cellStyle name="Entrada 9 3" xfId="926"/>
    <cellStyle name="Entrada 9 4" xfId="927"/>
    <cellStyle name="Entrada 9 5" xfId="928"/>
    <cellStyle name="Entrada 9 6" xfId="929"/>
    <cellStyle name="Entrada 9 7" xfId="930"/>
    <cellStyle name="Entrada 9 8" xfId="931"/>
    <cellStyle name="Entrada 9 9" xfId="932"/>
    <cellStyle name="Euro" xfId="933"/>
    <cellStyle name="Euro 10" xfId="934"/>
    <cellStyle name="Euro 11" xfId="935"/>
    <cellStyle name="Euro 12" xfId="936"/>
    <cellStyle name="Euro 13" xfId="937"/>
    <cellStyle name="Euro 14" xfId="938"/>
    <cellStyle name="Euro 15" xfId="939"/>
    <cellStyle name="Euro 16" xfId="940"/>
    <cellStyle name="Euro 17" xfId="941"/>
    <cellStyle name="Euro 18" xfId="942"/>
    <cellStyle name="Euro 19" xfId="943"/>
    <cellStyle name="Euro 2" xfId="944"/>
    <cellStyle name="Euro 20" xfId="945"/>
    <cellStyle name="Euro 21" xfId="946"/>
    <cellStyle name="Euro 22" xfId="947"/>
    <cellStyle name="Euro 23" xfId="948"/>
    <cellStyle name="Euro 24" xfId="949"/>
    <cellStyle name="Euro 25" xfId="950"/>
    <cellStyle name="Euro 26" xfId="951"/>
    <cellStyle name="Euro 27" xfId="952"/>
    <cellStyle name="Euro 28" xfId="953"/>
    <cellStyle name="Euro 29" xfId="954"/>
    <cellStyle name="Euro 3" xfId="955"/>
    <cellStyle name="Euro 4" xfId="956"/>
    <cellStyle name="Euro 5" xfId="957"/>
    <cellStyle name="Euro 6" xfId="958"/>
    <cellStyle name="Euro 7" xfId="959"/>
    <cellStyle name="Euro 8" xfId="960"/>
    <cellStyle name="Euro 9" xfId="961"/>
    <cellStyle name="Hipervínculo 2" xfId="962"/>
    <cellStyle name="Hipervínculo 31" xfId="963"/>
    <cellStyle name="Incorrecto 10" xfId="964"/>
    <cellStyle name="Incorrecto 11" xfId="965"/>
    <cellStyle name="Incorrecto 12" xfId="966"/>
    <cellStyle name="Incorrecto 13" xfId="967"/>
    <cellStyle name="Incorrecto 14" xfId="968"/>
    <cellStyle name="Incorrecto 15" xfId="969"/>
    <cellStyle name="Incorrecto 16" xfId="970"/>
    <cellStyle name="Incorrecto 17" xfId="971"/>
    <cellStyle name="Incorrecto 18" xfId="972"/>
    <cellStyle name="Incorrecto 2" xfId="973"/>
    <cellStyle name="Incorrecto 3" xfId="974"/>
    <cellStyle name="Incorrecto 4" xfId="975"/>
    <cellStyle name="Incorrecto 5" xfId="976"/>
    <cellStyle name="Incorrecto 6" xfId="977"/>
    <cellStyle name="Incorrecto 7" xfId="978"/>
    <cellStyle name="Incorrecto 8" xfId="979"/>
    <cellStyle name="Incorrecto 9" xfId="980"/>
    <cellStyle name="Incorrecto 9 10" xfId="981"/>
    <cellStyle name="Incorrecto 9 11" xfId="982"/>
    <cellStyle name="Incorrecto 9 12" xfId="983"/>
    <cellStyle name="Incorrecto 9 13" xfId="984"/>
    <cellStyle name="Incorrecto 9 14" xfId="985"/>
    <cellStyle name="Incorrecto 9 15" xfId="986"/>
    <cellStyle name="Incorrecto 9 16" xfId="987"/>
    <cellStyle name="Incorrecto 9 17" xfId="988"/>
    <cellStyle name="Incorrecto 9 18" xfId="989"/>
    <cellStyle name="Incorrecto 9 19" xfId="990"/>
    <cellStyle name="Incorrecto 9 2" xfId="991"/>
    <cellStyle name="Incorrecto 9 20" xfId="992"/>
    <cellStyle name="Incorrecto 9 21" xfId="993"/>
    <cellStyle name="Incorrecto 9 22" xfId="994"/>
    <cellStyle name="Incorrecto 9 3" xfId="995"/>
    <cellStyle name="Incorrecto 9 4" xfId="996"/>
    <cellStyle name="Incorrecto 9 5" xfId="997"/>
    <cellStyle name="Incorrecto 9 6" xfId="998"/>
    <cellStyle name="Incorrecto 9 7" xfId="999"/>
    <cellStyle name="Incorrecto 9 8" xfId="1000"/>
    <cellStyle name="Incorrecto 9 9" xfId="1001"/>
    <cellStyle name="Millares" xfId="1" builtinId="3"/>
    <cellStyle name="Millares [0] 2" xfId="1034"/>
    <cellStyle name="Millares 2" xfId="1002"/>
    <cellStyle name="Millares 2 10" xfId="1003"/>
    <cellStyle name="Millares 2 11" xfId="1004"/>
    <cellStyle name="Millares 2 12" xfId="1005"/>
    <cellStyle name="Millares 2 13" xfId="1006"/>
    <cellStyle name="Millares 2 13 2" xfId="1007"/>
    <cellStyle name="Millares 2 13 2 2" xfId="1008"/>
    <cellStyle name="Millares 2 13 2 2 2" xfId="1009"/>
    <cellStyle name="Millares 2 14" xfId="1010"/>
    <cellStyle name="Millares 2 2" xfId="1011"/>
    <cellStyle name="Millares 2 2 2" xfId="1012"/>
    <cellStyle name="Millares 2 2 3" xfId="1013"/>
    <cellStyle name="Millares 2 2 4" xfId="1014"/>
    <cellStyle name="Millares 2 3" xfId="1015"/>
    <cellStyle name="Millares 2 4" xfId="1016"/>
    <cellStyle name="Millares 2 5" xfId="1017"/>
    <cellStyle name="Millares 2 6" xfId="1018"/>
    <cellStyle name="Millares 2 7" xfId="1019"/>
    <cellStyle name="Millares 2 8" xfId="1020"/>
    <cellStyle name="Millares 2 9" xfId="1021"/>
    <cellStyle name="Millares 3" xfId="1022"/>
    <cellStyle name="Millares 3 2" xfId="1023"/>
    <cellStyle name="Millares 3 3" xfId="1024"/>
    <cellStyle name="Millares 4" xfId="1025"/>
    <cellStyle name="Millares 4 2" xfId="1026"/>
    <cellStyle name="Millares 4 2 2" xfId="1027"/>
    <cellStyle name="Millares 4 2 2 2" xfId="1028"/>
    <cellStyle name="Millares 4 3" xfId="1029"/>
    <cellStyle name="Millares 5" xfId="1030"/>
    <cellStyle name="Millares 6" xfId="1031"/>
    <cellStyle name="Millares 7" xfId="1032"/>
    <cellStyle name="Millares 8" xfId="1033"/>
    <cellStyle name="Moneda 2" xfId="1035"/>
    <cellStyle name="Moneda 2 2" xfId="1036"/>
    <cellStyle name="Moneda 2 3" xfId="1037"/>
    <cellStyle name="Neutral 10" xfId="1038"/>
    <cellStyle name="Neutral 11" xfId="1039"/>
    <cellStyle name="Neutral 12" xfId="1040"/>
    <cellStyle name="Neutral 13" xfId="1041"/>
    <cellStyle name="Neutral 14" xfId="1042"/>
    <cellStyle name="Neutral 15" xfId="1043"/>
    <cellStyle name="Neutral 16" xfId="1044"/>
    <cellStyle name="Neutral 2" xfId="1045"/>
    <cellStyle name="Neutral 3" xfId="1046"/>
    <cellStyle name="Neutral 4" xfId="1047"/>
    <cellStyle name="Neutral 5" xfId="1048"/>
    <cellStyle name="Neutral 6" xfId="1049"/>
    <cellStyle name="Neutral 7" xfId="1050"/>
    <cellStyle name="Neutral 8" xfId="1051"/>
    <cellStyle name="Neutral 9" xfId="1052"/>
    <cellStyle name="Normal" xfId="0" builtinId="0"/>
    <cellStyle name="Normal 10" xfId="1053"/>
    <cellStyle name="Normal 10 2" xfId="1054"/>
    <cellStyle name="Normal 11" xfId="1055"/>
    <cellStyle name="Normal 11 2" xfId="1056"/>
    <cellStyle name="Normal 110" xfId="1057"/>
    <cellStyle name="Normal 112" xfId="1058"/>
    <cellStyle name="Normal 113" xfId="1059"/>
    <cellStyle name="Normal 115" xfId="1060"/>
    <cellStyle name="Normal 12" xfId="1061"/>
    <cellStyle name="Normal 12 2" xfId="1062"/>
    <cellStyle name="Normal 13" xfId="1063"/>
    <cellStyle name="Normal 13 2" xfId="1064"/>
    <cellStyle name="Normal 14" xfId="1065"/>
    <cellStyle name="Normal 14 2" xfId="1066"/>
    <cellStyle name="Normal 15" xfId="1067"/>
    <cellStyle name="Normal 15 2" xfId="1068"/>
    <cellStyle name="Normal 16" xfId="1069"/>
    <cellStyle name="Normal 16 2" xfId="1070"/>
    <cellStyle name="Normal 17" xfId="1071"/>
    <cellStyle name="Normal 17 2" xfId="1072"/>
    <cellStyle name="Normal 18 2" xfId="1073"/>
    <cellStyle name="Normal 19" xfId="1074"/>
    <cellStyle name="Normal 19 2" xfId="1075"/>
    <cellStyle name="Normal 2" xfId="1076"/>
    <cellStyle name="Normal 2 10" xfId="1077"/>
    <cellStyle name="Normal 2 11" xfId="1078"/>
    <cellStyle name="Normal 2 12" xfId="1079"/>
    <cellStyle name="Normal 2 2" xfId="1080"/>
    <cellStyle name="Normal 2 2 2" xfId="1081"/>
    <cellStyle name="Normal 2 2 3" xfId="1082"/>
    <cellStyle name="Normal 2 2 4" xfId="1083"/>
    <cellStyle name="Normal 2 2 5" xfId="1084"/>
    <cellStyle name="Normal 2 3" xfId="1085"/>
    <cellStyle name="Normal 2 4" xfId="1086"/>
    <cellStyle name="Normal 2 5" xfId="1087"/>
    <cellStyle name="Normal 2 6" xfId="1088"/>
    <cellStyle name="Normal 2 7" xfId="1089"/>
    <cellStyle name="Normal 2 8" xfId="1090"/>
    <cellStyle name="Normal 2 9" xfId="1091"/>
    <cellStyle name="Normal 20 2" xfId="1092"/>
    <cellStyle name="Normal 21 2" xfId="1093"/>
    <cellStyle name="Normal 22 2" xfId="1094"/>
    <cellStyle name="Normal 23 2" xfId="1095"/>
    <cellStyle name="Normal 24 2" xfId="1096"/>
    <cellStyle name="Normal 25 2" xfId="1097"/>
    <cellStyle name="Normal 3" xfId="1098"/>
    <cellStyle name="Normal 3 10" xfId="1099"/>
    <cellStyle name="Normal 3 11" xfId="1100"/>
    <cellStyle name="Normal 3 12" xfId="1101"/>
    <cellStyle name="Normal 3 13" xfId="1102"/>
    <cellStyle name="Normal 3 14" xfId="1103"/>
    <cellStyle name="Normal 3 15" xfId="1104"/>
    <cellStyle name="Normal 3 16" xfId="1105"/>
    <cellStyle name="Normal 3 17" xfId="1106"/>
    <cellStyle name="Normal 3 18" xfId="1107"/>
    <cellStyle name="Normal 3 19" xfId="1108"/>
    <cellStyle name="Normal 3 2" xfId="1109"/>
    <cellStyle name="Normal 3 20" xfId="1110"/>
    <cellStyle name="Normal 3 21" xfId="1111"/>
    <cellStyle name="Normal 3 3" xfId="1112"/>
    <cellStyle name="Normal 3 4" xfId="1113"/>
    <cellStyle name="Normal 3 5" xfId="1114"/>
    <cellStyle name="Normal 3 6" xfId="1115"/>
    <cellStyle name="Normal 3 7" xfId="1116"/>
    <cellStyle name="Normal 3 8" xfId="1117"/>
    <cellStyle name="Normal 3 9" xfId="1118"/>
    <cellStyle name="Normal 3_PLAN DE ACTIVIDADES 10 DE ABRIL RURALIDAD" xfId="1119"/>
    <cellStyle name="Normal 4" xfId="1120"/>
    <cellStyle name="Normal 4 10" xfId="1121"/>
    <cellStyle name="Normal 4 11" xfId="1122"/>
    <cellStyle name="Normal 4 12" xfId="1123"/>
    <cellStyle name="Normal 4 13" xfId="1124"/>
    <cellStyle name="Normal 4 14" xfId="1125"/>
    <cellStyle name="Normal 4 15" xfId="1126"/>
    <cellStyle name="Normal 4 16" xfId="1127"/>
    <cellStyle name="Normal 4 17" xfId="1128"/>
    <cellStyle name="Normal 4 18" xfId="1129"/>
    <cellStyle name="Normal 4 19" xfId="1130"/>
    <cellStyle name="Normal 4 2" xfId="1131"/>
    <cellStyle name="Normal 4 20" xfId="1132"/>
    <cellStyle name="Normal 4 21" xfId="1133"/>
    <cellStyle name="Normal 4 3" xfId="1134"/>
    <cellStyle name="Normal 4 4" xfId="1135"/>
    <cellStyle name="Normal 4 5" xfId="1136"/>
    <cellStyle name="Normal 4 6" xfId="1137"/>
    <cellStyle name="Normal 4 7" xfId="1138"/>
    <cellStyle name="Normal 4 8" xfId="1139"/>
    <cellStyle name="Normal 4 9" xfId="1140"/>
    <cellStyle name="Normal 47" xfId="1141"/>
    <cellStyle name="Normal 48" xfId="1142"/>
    <cellStyle name="Normal 5" xfId="1143"/>
    <cellStyle name="Normal 5 10" xfId="1144"/>
    <cellStyle name="Normal 5 11" xfId="1145"/>
    <cellStyle name="Normal 5 12" xfId="1146"/>
    <cellStyle name="Normal 5 13" xfId="1147"/>
    <cellStyle name="Normal 5 14" xfId="1148"/>
    <cellStyle name="Normal 5 15" xfId="1149"/>
    <cellStyle name="Normal 5 16" xfId="1150"/>
    <cellStyle name="Normal 5 17" xfId="1151"/>
    <cellStyle name="Normal 5 18" xfId="1152"/>
    <cellStyle name="Normal 5 19" xfId="1153"/>
    <cellStyle name="Normal 5 2" xfId="1154"/>
    <cellStyle name="Normal 5 20" xfId="1155"/>
    <cellStyle name="Normal 5 21" xfId="1156"/>
    <cellStyle name="Normal 5 3" xfId="1157"/>
    <cellStyle name="Normal 5 4" xfId="1158"/>
    <cellStyle name="Normal 5 5" xfId="1159"/>
    <cellStyle name="Normal 5 6" xfId="1160"/>
    <cellStyle name="Normal 5 7" xfId="1161"/>
    <cellStyle name="Normal 5 8" xfId="1162"/>
    <cellStyle name="Normal 5 9" xfId="1163"/>
    <cellStyle name="Normal 53" xfId="1164"/>
    <cellStyle name="Normal 54" xfId="1165"/>
    <cellStyle name="Normal 55" xfId="1166"/>
    <cellStyle name="Normal 56" xfId="1167"/>
    <cellStyle name="Normal 57" xfId="1168"/>
    <cellStyle name="Normal 58" xfId="1169"/>
    <cellStyle name="Normal 59" xfId="1170"/>
    <cellStyle name="Normal 6" xfId="1171"/>
    <cellStyle name="Normal 6 2" xfId="1172"/>
    <cellStyle name="Normal 61" xfId="1173"/>
    <cellStyle name="Normal 65" xfId="1174"/>
    <cellStyle name="Normal 66" xfId="1175"/>
    <cellStyle name="Normal 69" xfId="1176"/>
    <cellStyle name="Normal 7" xfId="1177"/>
    <cellStyle name="Normal 7 2" xfId="1178"/>
    <cellStyle name="Normal 70" xfId="1179"/>
    <cellStyle name="Normal 75" xfId="1180"/>
    <cellStyle name="Normal 76" xfId="1181"/>
    <cellStyle name="Normal 77" xfId="1182"/>
    <cellStyle name="Normal 78" xfId="1183"/>
    <cellStyle name="Normal 79" xfId="1184"/>
    <cellStyle name="Normal 8" xfId="1185"/>
    <cellStyle name="Normal 8 2" xfId="1186"/>
    <cellStyle name="Normal 8 3" xfId="1187"/>
    <cellStyle name="Normal 80" xfId="1188"/>
    <cellStyle name="Normal 81" xfId="1189"/>
    <cellStyle name="Normal 82" xfId="1190"/>
    <cellStyle name="Normal 87" xfId="1191"/>
    <cellStyle name="Normal 89" xfId="1192"/>
    <cellStyle name="Normal 9" xfId="1193"/>
    <cellStyle name="Normal 9 2" xfId="1194"/>
    <cellStyle name="Normal 97" xfId="1195"/>
    <cellStyle name="Normal 99" xfId="1196"/>
    <cellStyle name="Notas 10" xfId="1197"/>
    <cellStyle name="Notas 11" xfId="1198"/>
    <cellStyle name="Notas 12" xfId="1199"/>
    <cellStyle name="Notas 13" xfId="1200"/>
    <cellStyle name="Notas 14" xfId="1201"/>
    <cellStyle name="Notas 15" xfId="1202"/>
    <cellStyle name="Notas 16" xfId="1203"/>
    <cellStyle name="Notas 17" xfId="1204"/>
    <cellStyle name="Notas 18" xfId="1205"/>
    <cellStyle name="Notas 19" xfId="1206"/>
    <cellStyle name="Notas 2" xfId="1207"/>
    <cellStyle name="Notas 2 2" xfId="1208"/>
    <cellStyle name="Notas 2 3" xfId="1209"/>
    <cellStyle name="Notas 2 4" xfId="1210"/>
    <cellStyle name="Notas 20" xfId="1211"/>
    <cellStyle name="Notas 21" xfId="1212"/>
    <cellStyle name="Notas 22" xfId="1213"/>
    <cellStyle name="Notas 3" xfId="1214"/>
    <cellStyle name="Notas 4" xfId="1215"/>
    <cellStyle name="Notas 5" xfId="1216"/>
    <cellStyle name="Notas 6" xfId="1217"/>
    <cellStyle name="Notas 7" xfId="1218"/>
    <cellStyle name="Notas 8" xfId="1219"/>
    <cellStyle name="Notas 9" xfId="1220"/>
    <cellStyle name="Notas 9 10" xfId="1221"/>
    <cellStyle name="Notas 9 11" xfId="1222"/>
    <cellStyle name="Notas 9 12" xfId="1223"/>
    <cellStyle name="Notas 9 13" xfId="1224"/>
    <cellStyle name="Notas 9 14" xfId="1225"/>
    <cellStyle name="Notas 9 15" xfId="1226"/>
    <cellStyle name="Notas 9 16" xfId="1227"/>
    <cellStyle name="Notas 9 17" xfId="1228"/>
    <cellStyle name="Notas 9 18" xfId="1229"/>
    <cellStyle name="Notas 9 19" xfId="1230"/>
    <cellStyle name="Notas 9 2" xfId="1231"/>
    <cellStyle name="Notas 9 20" xfId="1232"/>
    <cellStyle name="Notas 9 21" xfId="1233"/>
    <cellStyle name="Notas 9 22" xfId="1234"/>
    <cellStyle name="Notas 9 3" xfId="1235"/>
    <cellStyle name="Notas 9 4" xfId="1236"/>
    <cellStyle name="Notas 9 5" xfId="1237"/>
    <cellStyle name="Notas 9 6" xfId="1238"/>
    <cellStyle name="Notas 9 7" xfId="1239"/>
    <cellStyle name="Notas 9 8" xfId="1240"/>
    <cellStyle name="Notas 9 9" xfId="1241"/>
    <cellStyle name="Porcentaje" xfId="2" builtinId="5"/>
    <cellStyle name="Porcentaje 2" xfId="1242"/>
    <cellStyle name="Porcentaje 3" xfId="1243"/>
    <cellStyle name="Porcentual 2" xfId="1244"/>
    <cellStyle name="Porcentual 2 2" xfId="1245"/>
    <cellStyle name="Porcentual 2 3" xfId="1246"/>
    <cellStyle name="Porcentual 2 4" xfId="1247"/>
    <cellStyle name="Porcentual 3" xfId="1248"/>
    <cellStyle name="Salida 10" xfId="1249"/>
    <cellStyle name="Salida 11" xfId="1250"/>
    <cellStyle name="Salida 12" xfId="1251"/>
    <cellStyle name="Salida 13" xfId="1252"/>
    <cellStyle name="Salida 14" xfId="1253"/>
    <cellStyle name="Salida 15" xfId="1254"/>
    <cellStyle name="Salida 16" xfId="1255"/>
    <cellStyle name="Salida 17" xfId="1256"/>
    <cellStyle name="Salida 18" xfId="1257"/>
    <cellStyle name="Salida 2" xfId="1258"/>
    <cellStyle name="Salida 3" xfId="1259"/>
    <cellStyle name="Salida 4" xfId="1260"/>
    <cellStyle name="Salida 5" xfId="1261"/>
    <cellStyle name="Salida 6" xfId="1262"/>
    <cellStyle name="Salida 7" xfId="1263"/>
    <cellStyle name="Salida 8" xfId="1264"/>
    <cellStyle name="Salida 9" xfId="1265"/>
    <cellStyle name="Salida 9 10" xfId="1266"/>
    <cellStyle name="Salida 9 11" xfId="1267"/>
    <cellStyle name="Salida 9 12" xfId="1268"/>
    <cellStyle name="Salida 9 13" xfId="1269"/>
    <cellStyle name="Salida 9 14" xfId="1270"/>
    <cellStyle name="Salida 9 15" xfId="1271"/>
    <cellStyle name="Salida 9 16" xfId="1272"/>
    <cellStyle name="Salida 9 17" xfId="1273"/>
    <cellStyle name="Salida 9 18" xfId="1274"/>
    <cellStyle name="Salida 9 19" xfId="1275"/>
    <cellStyle name="Salida 9 2" xfId="1276"/>
    <cellStyle name="Salida 9 20" xfId="1277"/>
    <cellStyle name="Salida 9 21" xfId="1278"/>
    <cellStyle name="Salida 9 22" xfId="1279"/>
    <cellStyle name="Salida 9 3" xfId="1280"/>
    <cellStyle name="Salida 9 4" xfId="1281"/>
    <cellStyle name="Salida 9 5" xfId="1282"/>
    <cellStyle name="Salida 9 6" xfId="1283"/>
    <cellStyle name="Salida 9 7" xfId="1284"/>
    <cellStyle name="Salida 9 8" xfId="1285"/>
    <cellStyle name="Salida 9 9" xfId="1286"/>
    <cellStyle name="Texto de advertencia 10" xfId="1287"/>
    <cellStyle name="Texto de advertencia 11" xfId="1288"/>
    <cellStyle name="Texto de advertencia 12" xfId="1289"/>
    <cellStyle name="Texto de advertencia 13" xfId="1290"/>
    <cellStyle name="Texto de advertencia 14" xfId="1291"/>
    <cellStyle name="Texto de advertencia 15" xfId="1292"/>
    <cellStyle name="Texto de advertencia 16" xfId="1293"/>
    <cellStyle name="Texto de advertencia 17" xfId="1294"/>
    <cellStyle name="Texto de advertencia 18" xfId="1295"/>
    <cellStyle name="Texto de advertencia 2" xfId="1296"/>
    <cellStyle name="Texto de advertencia 3" xfId="1297"/>
    <cellStyle name="Texto de advertencia 4" xfId="1298"/>
    <cellStyle name="Texto de advertencia 5" xfId="1299"/>
    <cellStyle name="Texto de advertencia 6" xfId="1300"/>
    <cellStyle name="Texto de advertencia 7" xfId="1301"/>
    <cellStyle name="Texto de advertencia 8" xfId="1302"/>
    <cellStyle name="Texto de advertencia 9" xfId="1303"/>
    <cellStyle name="Texto de advertencia 9 10" xfId="1304"/>
    <cellStyle name="Texto de advertencia 9 11" xfId="1305"/>
    <cellStyle name="Texto de advertencia 9 12" xfId="1306"/>
    <cellStyle name="Texto de advertencia 9 13" xfId="1307"/>
    <cellStyle name="Texto de advertencia 9 14" xfId="1308"/>
    <cellStyle name="Texto de advertencia 9 15" xfId="1309"/>
    <cellStyle name="Texto de advertencia 9 16" xfId="1310"/>
    <cellStyle name="Texto de advertencia 9 17" xfId="1311"/>
    <cellStyle name="Texto de advertencia 9 18" xfId="1312"/>
    <cellStyle name="Texto de advertencia 9 19" xfId="1313"/>
    <cellStyle name="Texto de advertencia 9 2" xfId="1314"/>
    <cellStyle name="Texto de advertencia 9 20" xfId="1315"/>
    <cellStyle name="Texto de advertencia 9 21" xfId="1316"/>
    <cellStyle name="Texto de advertencia 9 22" xfId="1317"/>
    <cellStyle name="Texto de advertencia 9 3" xfId="1318"/>
    <cellStyle name="Texto de advertencia 9 4" xfId="1319"/>
    <cellStyle name="Texto de advertencia 9 5" xfId="1320"/>
    <cellStyle name="Texto de advertencia 9 6" xfId="1321"/>
    <cellStyle name="Texto de advertencia 9 7" xfId="1322"/>
    <cellStyle name="Texto de advertencia 9 8" xfId="1323"/>
    <cellStyle name="Texto de advertencia 9 9" xfId="1324"/>
    <cellStyle name="Texto explicativo 10" xfId="1325"/>
    <cellStyle name="Texto explicativo 11" xfId="1326"/>
    <cellStyle name="Texto explicativo 12" xfId="1327"/>
    <cellStyle name="Texto explicativo 13" xfId="1328"/>
    <cellStyle name="Texto explicativo 14" xfId="1329"/>
    <cellStyle name="Texto explicativo 15" xfId="1330"/>
    <cellStyle name="Texto explicativo 16" xfId="1331"/>
    <cellStyle name="Texto explicativo 17" xfId="1332"/>
    <cellStyle name="Texto explicativo 18" xfId="1333"/>
    <cellStyle name="Texto explicativo 2" xfId="1334"/>
    <cellStyle name="Texto explicativo 3" xfId="1335"/>
    <cellStyle name="Texto explicativo 4" xfId="1336"/>
    <cellStyle name="Texto explicativo 5" xfId="1337"/>
    <cellStyle name="Texto explicativo 6" xfId="1338"/>
    <cellStyle name="Texto explicativo 7" xfId="1339"/>
    <cellStyle name="Texto explicativo 8" xfId="1340"/>
    <cellStyle name="Texto explicativo 9" xfId="1341"/>
    <cellStyle name="Texto explicativo 9 10" xfId="1342"/>
    <cellStyle name="Texto explicativo 9 11" xfId="1343"/>
    <cellStyle name="Texto explicativo 9 12" xfId="1344"/>
    <cellStyle name="Texto explicativo 9 13" xfId="1345"/>
    <cellStyle name="Texto explicativo 9 14" xfId="1346"/>
    <cellStyle name="Texto explicativo 9 15" xfId="1347"/>
    <cellStyle name="Texto explicativo 9 16" xfId="1348"/>
    <cellStyle name="Texto explicativo 9 17" xfId="1349"/>
    <cellStyle name="Texto explicativo 9 18" xfId="1350"/>
    <cellStyle name="Texto explicativo 9 19" xfId="1351"/>
    <cellStyle name="Texto explicativo 9 2" xfId="1352"/>
    <cellStyle name="Texto explicativo 9 20" xfId="1353"/>
    <cellStyle name="Texto explicativo 9 21" xfId="1354"/>
    <cellStyle name="Texto explicativo 9 22" xfId="1355"/>
    <cellStyle name="Texto explicativo 9 3" xfId="1356"/>
    <cellStyle name="Texto explicativo 9 4" xfId="1357"/>
    <cellStyle name="Texto explicativo 9 5" xfId="1358"/>
    <cellStyle name="Texto explicativo 9 6" xfId="1359"/>
    <cellStyle name="Texto explicativo 9 7" xfId="1360"/>
    <cellStyle name="Texto explicativo 9 8" xfId="1361"/>
    <cellStyle name="Texto explicativo 9 9" xfId="1362"/>
    <cellStyle name="Título 1 10" xfId="1378"/>
    <cellStyle name="Título 1 11" xfId="1379"/>
    <cellStyle name="Título 1 12" xfId="1380"/>
    <cellStyle name="Título 1 13" xfId="1381"/>
    <cellStyle name="Título 1 14" xfId="1382"/>
    <cellStyle name="Título 1 15" xfId="1383"/>
    <cellStyle name="Título 1 16" xfId="1384"/>
    <cellStyle name="Título 1 17" xfId="1385"/>
    <cellStyle name="Título 1 18" xfId="1386"/>
    <cellStyle name="Título 1 2" xfId="1387"/>
    <cellStyle name="Título 1 3" xfId="1388"/>
    <cellStyle name="Título 1 4" xfId="1389"/>
    <cellStyle name="Título 1 5" xfId="1390"/>
    <cellStyle name="Título 1 6" xfId="1391"/>
    <cellStyle name="Título 1 7" xfId="1392"/>
    <cellStyle name="Título 1 8" xfId="1393"/>
    <cellStyle name="Título 1 9" xfId="1394"/>
    <cellStyle name="Título 1 9 10" xfId="1395"/>
    <cellStyle name="Título 1 9 11" xfId="1396"/>
    <cellStyle name="Título 1 9 12" xfId="1397"/>
    <cellStyle name="Título 1 9 13" xfId="1398"/>
    <cellStyle name="Título 1 9 14" xfId="1399"/>
    <cellStyle name="Título 1 9 15" xfId="1400"/>
    <cellStyle name="Título 1 9 16" xfId="1401"/>
    <cellStyle name="Título 1 9 17" xfId="1402"/>
    <cellStyle name="Título 1 9 18" xfId="1403"/>
    <cellStyle name="Título 1 9 19" xfId="1404"/>
    <cellStyle name="Título 1 9 2" xfId="1405"/>
    <cellStyle name="Título 1 9 20" xfId="1406"/>
    <cellStyle name="Título 1 9 21" xfId="1407"/>
    <cellStyle name="Título 1 9 22" xfId="1408"/>
    <cellStyle name="Título 1 9 3" xfId="1409"/>
    <cellStyle name="Título 1 9 4" xfId="1410"/>
    <cellStyle name="Título 1 9 5" xfId="1411"/>
    <cellStyle name="Título 1 9 6" xfId="1412"/>
    <cellStyle name="Título 1 9 7" xfId="1413"/>
    <cellStyle name="Título 1 9 8" xfId="1414"/>
    <cellStyle name="Título 1 9 9" xfId="1415"/>
    <cellStyle name="Título 10" xfId="1416"/>
    <cellStyle name="Título 11" xfId="1417"/>
    <cellStyle name="Título 11 10" xfId="1418"/>
    <cellStyle name="Título 11 11" xfId="1419"/>
    <cellStyle name="Título 11 12" xfId="1420"/>
    <cellStyle name="Título 11 13" xfId="1421"/>
    <cellStyle name="Título 11 14" xfId="1422"/>
    <cellStyle name="Título 11 15" xfId="1423"/>
    <cellStyle name="Título 11 16" xfId="1424"/>
    <cellStyle name="Título 11 17" xfId="1425"/>
    <cellStyle name="Título 11 18" xfId="1426"/>
    <cellStyle name="Título 11 19" xfId="1427"/>
    <cellStyle name="Título 11 2" xfId="1428"/>
    <cellStyle name="Título 11 20" xfId="1429"/>
    <cellStyle name="Título 11 21" xfId="1430"/>
    <cellStyle name="Título 11 22" xfId="1431"/>
    <cellStyle name="Título 11 3" xfId="1432"/>
    <cellStyle name="Título 11 4" xfId="1433"/>
    <cellStyle name="Título 11 5" xfId="1434"/>
    <cellStyle name="Título 11 6" xfId="1435"/>
    <cellStyle name="Título 11 7" xfId="1436"/>
    <cellStyle name="Título 11 8" xfId="1437"/>
    <cellStyle name="Título 11 9" xfId="1438"/>
    <cellStyle name="Título 12" xfId="1439"/>
    <cellStyle name="Título 13" xfId="1440"/>
    <cellStyle name="Título 14" xfId="1441"/>
    <cellStyle name="Título 15" xfId="1442"/>
    <cellStyle name="Título 16" xfId="1443"/>
    <cellStyle name="Título 17" xfId="1444"/>
    <cellStyle name="Título 18" xfId="1445"/>
    <cellStyle name="Título 19" xfId="1446"/>
    <cellStyle name="Título 2 10" xfId="1447"/>
    <cellStyle name="Título 2 11" xfId="1448"/>
    <cellStyle name="Título 2 12" xfId="1449"/>
    <cellStyle name="Título 2 13" xfId="1450"/>
    <cellStyle name="Título 2 14" xfId="1451"/>
    <cellStyle name="Título 2 15" xfId="1452"/>
    <cellStyle name="Título 2 16" xfId="1453"/>
    <cellStyle name="Título 2 17" xfId="1454"/>
    <cellStyle name="Título 2 18" xfId="1455"/>
    <cellStyle name="Título 2 2" xfId="1456"/>
    <cellStyle name="Título 2 3" xfId="1457"/>
    <cellStyle name="Título 2 4" xfId="1458"/>
    <cellStyle name="Título 2 5" xfId="1459"/>
    <cellStyle name="Título 2 6" xfId="1460"/>
    <cellStyle name="Título 2 7" xfId="1461"/>
    <cellStyle name="Título 2 8" xfId="1462"/>
    <cellStyle name="Título 2 9" xfId="1463"/>
    <cellStyle name="Título 2 9 10" xfId="1464"/>
    <cellStyle name="Título 2 9 11" xfId="1465"/>
    <cellStyle name="Título 2 9 12" xfId="1466"/>
    <cellStyle name="Título 2 9 13" xfId="1467"/>
    <cellStyle name="Título 2 9 14" xfId="1468"/>
    <cellStyle name="Título 2 9 15" xfId="1469"/>
    <cellStyle name="Título 2 9 16" xfId="1470"/>
    <cellStyle name="Título 2 9 17" xfId="1471"/>
    <cellStyle name="Título 2 9 18" xfId="1472"/>
    <cellStyle name="Título 2 9 19" xfId="1473"/>
    <cellStyle name="Título 2 9 2" xfId="1474"/>
    <cellStyle name="Título 2 9 20" xfId="1475"/>
    <cellStyle name="Título 2 9 21" xfId="1476"/>
    <cellStyle name="Título 2 9 22" xfId="1477"/>
    <cellStyle name="Título 2 9 3" xfId="1478"/>
    <cellStyle name="Título 2 9 4" xfId="1479"/>
    <cellStyle name="Título 2 9 5" xfId="1480"/>
    <cellStyle name="Título 2 9 6" xfId="1481"/>
    <cellStyle name="Título 2 9 7" xfId="1482"/>
    <cellStyle name="Título 2 9 8" xfId="1483"/>
    <cellStyle name="Título 2 9 9" xfId="1484"/>
    <cellStyle name="Título 20" xfId="1485"/>
    <cellStyle name="Título 21" xfId="1486"/>
    <cellStyle name="Título 3 10" xfId="1487"/>
    <cellStyle name="Título 3 11" xfId="1488"/>
    <cellStyle name="Título 3 12" xfId="1489"/>
    <cellStyle name="Título 3 13" xfId="1490"/>
    <cellStyle name="Título 3 14" xfId="1491"/>
    <cellStyle name="Título 3 15" xfId="1492"/>
    <cellStyle name="Título 3 16" xfId="1493"/>
    <cellStyle name="Título 3 17" xfId="1494"/>
    <cellStyle name="Título 3 18" xfId="1495"/>
    <cellStyle name="Título 3 2" xfId="1496"/>
    <cellStyle name="Título 3 3" xfId="1497"/>
    <cellStyle name="Título 3 4" xfId="1498"/>
    <cellStyle name="Título 3 5" xfId="1499"/>
    <cellStyle name="Título 3 6" xfId="1500"/>
    <cellStyle name="Título 3 7" xfId="1501"/>
    <cellStyle name="Título 3 8" xfId="1502"/>
    <cellStyle name="Título 3 9" xfId="1503"/>
    <cellStyle name="Título 3 9 10" xfId="1504"/>
    <cellStyle name="Título 3 9 11" xfId="1505"/>
    <cellStyle name="Título 3 9 12" xfId="1506"/>
    <cellStyle name="Título 3 9 13" xfId="1507"/>
    <cellStyle name="Título 3 9 14" xfId="1508"/>
    <cellStyle name="Título 3 9 15" xfId="1509"/>
    <cellStyle name="Título 3 9 16" xfId="1510"/>
    <cellStyle name="Título 3 9 17" xfId="1511"/>
    <cellStyle name="Título 3 9 18" xfId="1512"/>
    <cellStyle name="Título 3 9 19" xfId="1513"/>
    <cellStyle name="Título 3 9 2" xfId="1514"/>
    <cellStyle name="Título 3 9 20" xfId="1515"/>
    <cellStyle name="Título 3 9 21" xfId="1516"/>
    <cellStyle name="Título 3 9 22" xfId="1517"/>
    <cellStyle name="Título 3 9 3" xfId="1518"/>
    <cellStyle name="Título 3 9 4" xfId="1519"/>
    <cellStyle name="Título 3 9 5" xfId="1520"/>
    <cellStyle name="Título 3 9 6" xfId="1521"/>
    <cellStyle name="Título 3 9 7" xfId="1522"/>
    <cellStyle name="Título 3 9 8" xfId="1523"/>
    <cellStyle name="Título 3 9 9" xfId="1524"/>
    <cellStyle name="Título 4" xfId="1525"/>
    <cellStyle name="Título 5" xfId="1526"/>
    <cellStyle name="Título 6" xfId="1527"/>
    <cellStyle name="Título 7" xfId="1528"/>
    <cellStyle name="Título 8" xfId="1529"/>
    <cellStyle name="Título 9" xfId="1530"/>
    <cellStyle name="Total 10" xfId="1363"/>
    <cellStyle name="Total 11" xfId="1364"/>
    <cellStyle name="Total 12" xfId="1365"/>
    <cellStyle name="Total 13" xfId="1366"/>
    <cellStyle name="Total 14" xfId="1367"/>
    <cellStyle name="Total 15" xfId="1368"/>
    <cellStyle name="Total 16" xfId="1369"/>
    <cellStyle name="Total 2" xfId="1370"/>
    <cellStyle name="Total 3" xfId="1371"/>
    <cellStyle name="Total 4" xfId="1372"/>
    <cellStyle name="Total 5" xfId="1373"/>
    <cellStyle name="Total 6" xfId="1374"/>
    <cellStyle name="Total 7" xfId="1375"/>
    <cellStyle name="Total 8" xfId="1376"/>
    <cellStyle name="Total 9" xfId="1377"/>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C6EFCE"/>
      <rgbColor rgb="FF0A562A"/>
      <rgbColor rgb="FFF8EEE6"/>
      <rgbColor rgb="FF828282"/>
      <rgbColor rgb="FFE7DDD4"/>
      <rgbColor rgb="FFB9CDE5"/>
      <rgbColor rgb="FFC0C0C0"/>
      <rgbColor rgb="FF7F7F7F"/>
      <rgbColor rgb="FF96B5D8"/>
      <rgbColor rgb="FFD99694"/>
      <rgbColor rgb="FFFFFFCC"/>
      <rgbColor rgb="FFCCFFFF"/>
      <rgbColor rgb="FF80004E"/>
      <rgbColor rgb="FFFF8080"/>
      <rgbColor rgb="FF0066CC"/>
      <rgbColor rgb="FFCCCCFF"/>
      <rgbColor rgb="FFF2F2F2"/>
      <rgbColor rgb="FFC6D9F1"/>
      <rgbColor rgb="FFFCD5B5"/>
      <rgbColor rgb="FFB7DEE8"/>
      <rgbColor rgb="FFE0E0DF"/>
      <rgbColor rgb="FFDDE9EE"/>
      <rgbColor rgb="FFCCC1DA"/>
      <rgbColor rgb="FFFDEADA"/>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37203"/>
      <rgbColor rgb="FF4E81BD"/>
      <rgbColor rgb="FF969696"/>
      <rgbColor rgb="FF00356D"/>
      <rgbColor rgb="FFA5A5A5"/>
      <rgbColor rgb="FF132B3A"/>
      <rgbColor rgb="FF3A3D3E"/>
      <rgbColor rgb="FFF23D0A"/>
      <rgbColor rgb="FFE6B9B8"/>
      <rgbColor rgb="FF29358B"/>
      <rgbColor rgb="FF2A343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62507343437901E-2"/>
          <c:y val="5.0941945405613198E-2"/>
          <c:w val="0.52755257901539199"/>
          <c:h val="0.79450211457131903"/>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D7E7-45D3-B72C-B442CFFF9CD6}"/>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D7E7-45D3-B72C-B442CFFF9CD6}"/>
            </c:ext>
          </c:extLst>
        </c:ser>
        <c:dLbls>
          <c:showLegendKey val="0"/>
          <c:showVal val="0"/>
          <c:showCatName val="0"/>
          <c:showSerName val="0"/>
          <c:showPercent val="0"/>
          <c:showBubbleSize val="0"/>
        </c:dLbls>
        <c:hiLowLines>
          <c:spPr>
            <a:ln>
              <a:noFill/>
            </a:ln>
          </c:spPr>
        </c:hiLowLines>
        <c:marker val="1"/>
        <c:smooth val="0"/>
        <c:axId val="17716413"/>
        <c:axId val="31934249"/>
      </c:lineChart>
      <c:catAx>
        <c:axId val="17716413"/>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1934249"/>
        <c:crosses val="autoZero"/>
        <c:auto val="1"/>
        <c:lblAlgn val="ctr"/>
        <c:lblOffset val="100"/>
        <c:noMultiLvlLbl val="0"/>
      </c:catAx>
      <c:valAx>
        <c:axId val="31934249"/>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17716413"/>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#,##0.00</c:formatCode>
                <c:ptCount val="12"/>
                <c:pt idx="0">
                  <c:v>0.45</c:v>
                </c:pt>
                <c:pt idx="1">
                  <c:v>0.35</c:v>
                </c:pt>
              </c:numCache>
            </c:numRef>
          </c:val>
          <c:extLst>
            <c:ext xmlns:c16="http://schemas.microsoft.com/office/drawing/2014/chart" uri="{C3380CC4-5D6E-409C-BE32-E72D297353CC}">
              <c16:uniqueId val="{00000000-3FCF-4282-932A-AFAD5A5B4A60}"/>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#,##0.00</c:formatCode>
                <c:ptCount val="12"/>
                <c:pt idx="0">
                  <c:v>0.45000000000000007</c:v>
                </c:pt>
                <c:pt idx="1">
                  <c:v>0.35</c:v>
                </c:pt>
                <c:pt idx="2">
                  <c:v>0.2</c:v>
                </c:pt>
                <c:pt idx="3">
                  <c:v>0.8</c:v>
                </c:pt>
                <c:pt idx="4">
                  <c:v>0.2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FCF-4282-932A-AFAD5A5B4A60}"/>
            </c:ext>
          </c:extLst>
        </c:ser>
        <c:dLbls>
          <c:showLegendKey val="0"/>
          <c:showVal val="0"/>
          <c:showCatName val="0"/>
          <c:showSerName val="0"/>
          <c:showPercent val="0"/>
          <c:showBubbleSize val="0"/>
        </c:dLbls>
        <c:gapWidth val="150"/>
        <c:axId val="22506095"/>
        <c:axId val="95528629"/>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0.22500000000000001</c:v>
                </c:pt>
                <c:pt idx="1">
                  <c:v>0.4</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CF-4282-932A-AFAD5A5B4A60}"/>
            </c:ext>
          </c:extLst>
        </c:ser>
        <c:dLbls>
          <c:showLegendKey val="0"/>
          <c:showVal val="0"/>
          <c:showCatName val="0"/>
          <c:showSerName val="0"/>
          <c:showPercent val="0"/>
          <c:showBubbleSize val="0"/>
        </c:dLbls>
        <c:hiLowLines>
          <c:spPr>
            <a:ln>
              <a:noFill/>
            </a:ln>
          </c:spPr>
        </c:hiLowLines>
        <c:marker val="1"/>
        <c:smooth val="0"/>
        <c:axId val="10604097"/>
        <c:axId val="89928823"/>
      </c:lineChart>
      <c:catAx>
        <c:axId val="22506095"/>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5528629"/>
        <c:crosses val="autoZero"/>
        <c:auto val="1"/>
        <c:lblAlgn val="ctr"/>
        <c:lblOffset val="100"/>
        <c:noMultiLvlLbl val="0"/>
      </c:catAx>
      <c:valAx>
        <c:axId val="95528629"/>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2506095"/>
        <c:crosses val="autoZero"/>
        <c:crossBetween val="between"/>
        <c:majorUnit val="1"/>
      </c:valAx>
      <c:catAx>
        <c:axId val="10604097"/>
        <c:scaling>
          <c:orientation val="minMax"/>
        </c:scaling>
        <c:delete val="1"/>
        <c:axPos val="b"/>
        <c:numFmt formatCode="General" sourceLinked="1"/>
        <c:majorTickMark val="out"/>
        <c:minorTickMark val="none"/>
        <c:tickLblPos val="nextTo"/>
        <c:crossAx val="89928823"/>
        <c:crosses val="autoZero"/>
        <c:auto val="1"/>
        <c:lblAlgn val="ctr"/>
        <c:lblOffset val="100"/>
        <c:noMultiLvlLbl val="0"/>
      </c:catAx>
      <c:valAx>
        <c:axId val="89928823"/>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0604097"/>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#,##0.00</c:formatCode>
                <c:ptCount val="12"/>
                <c:pt idx="0" formatCode="0.00">
                  <c:v>0.1618</c:v>
                </c:pt>
                <c:pt idx="1">
                  <c:v>0.1618</c:v>
                </c:pt>
              </c:numCache>
            </c:numRef>
          </c:val>
          <c:extLst>
            <c:ext xmlns:c16="http://schemas.microsoft.com/office/drawing/2014/chart" uri="{C3380CC4-5D6E-409C-BE32-E72D297353CC}">
              <c16:uniqueId val="{00000000-08EF-482D-B812-5AC09D0E1BA9}"/>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#,##0.00</c:formatCode>
                <c:ptCount val="12"/>
                <c:pt idx="0">
                  <c:v>0.1618</c:v>
                </c:pt>
                <c:pt idx="1">
                  <c:v>0.1618</c:v>
                </c:pt>
                <c:pt idx="2">
                  <c:v>0.1618</c:v>
                </c:pt>
                <c:pt idx="3">
                  <c:v>0.1618</c:v>
                </c:pt>
                <c:pt idx="4">
                  <c:v>0.35289999999999999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8EF-482D-B812-5AC09D0E1BA9}"/>
            </c:ext>
          </c:extLst>
        </c:ser>
        <c:dLbls>
          <c:showLegendKey val="0"/>
          <c:showVal val="0"/>
          <c:showCatName val="0"/>
          <c:showSerName val="0"/>
          <c:showPercent val="0"/>
          <c:showBubbleSize val="0"/>
        </c:dLbls>
        <c:gapWidth val="150"/>
        <c:axId val="82608259"/>
        <c:axId val="97098173"/>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0.1618</c:v>
                </c:pt>
                <c:pt idx="1">
                  <c:v>0.3236</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8EF-482D-B812-5AC09D0E1BA9}"/>
            </c:ext>
          </c:extLst>
        </c:ser>
        <c:dLbls>
          <c:showLegendKey val="0"/>
          <c:showVal val="0"/>
          <c:showCatName val="0"/>
          <c:showSerName val="0"/>
          <c:showPercent val="0"/>
          <c:showBubbleSize val="0"/>
        </c:dLbls>
        <c:hiLowLines>
          <c:spPr>
            <a:ln>
              <a:noFill/>
            </a:ln>
          </c:spPr>
        </c:hiLowLines>
        <c:marker val="1"/>
        <c:smooth val="0"/>
        <c:axId val="45104181"/>
        <c:axId val="20624789"/>
      </c:lineChart>
      <c:catAx>
        <c:axId val="82608259"/>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7098173"/>
        <c:crosses val="autoZero"/>
        <c:auto val="1"/>
        <c:lblAlgn val="ctr"/>
        <c:lblOffset val="100"/>
        <c:noMultiLvlLbl val="0"/>
      </c:catAx>
      <c:valAx>
        <c:axId val="97098173"/>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82608259"/>
        <c:crosses val="autoZero"/>
        <c:crossBetween val="between"/>
        <c:majorUnit val="0.5"/>
      </c:valAx>
      <c:catAx>
        <c:axId val="45104181"/>
        <c:scaling>
          <c:orientation val="minMax"/>
        </c:scaling>
        <c:delete val="1"/>
        <c:axPos val="b"/>
        <c:numFmt formatCode="General" sourceLinked="1"/>
        <c:majorTickMark val="out"/>
        <c:minorTickMark val="none"/>
        <c:tickLblPos val="nextTo"/>
        <c:crossAx val="20624789"/>
        <c:crosses val="autoZero"/>
        <c:auto val="1"/>
        <c:lblAlgn val="ctr"/>
        <c:lblOffset val="100"/>
        <c:noMultiLvlLbl val="0"/>
      </c:catAx>
      <c:valAx>
        <c:axId val="2062478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45104181"/>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0.00</c:formatCode>
                <c:ptCount val="12"/>
                <c:pt idx="0">
                  <c:v>0.25</c:v>
                </c:pt>
                <c:pt idx="1">
                  <c:v>0.21879999999999999</c:v>
                </c:pt>
              </c:numCache>
            </c:numRef>
          </c:val>
          <c:extLst>
            <c:ext xmlns:c16="http://schemas.microsoft.com/office/drawing/2014/chart" uri="{C3380CC4-5D6E-409C-BE32-E72D297353CC}">
              <c16:uniqueId val="{00000000-B460-46AC-86E6-070CEF2A627F}"/>
            </c:ext>
          </c:extLst>
        </c:ser>
        <c:ser>
          <c:idx val="1"/>
          <c:order val="1"/>
          <c:tx>
            <c:strRef>
              <c:f>'META No. 3'!$C$26:$C$26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0.00</c:formatCode>
                <c:ptCount val="12"/>
                <c:pt idx="0">
                  <c:v>0.25</c:v>
                </c:pt>
                <c:pt idx="1">
                  <c:v>0.21879999999999999</c:v>
                </c:pt>
                <c:pt idx="2">
                  <c:v>0.21879999999999999</c:v>
                </c:pt>
                <c:pt idx="3">
                  <c:v>0.1875</c:v>
                </c:pt>
                <c:pt idx="4">
                  <c:v>0.125</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460-46AC-86E6-070CEF2A627F}"/>
            </c:ext>
          </c:extLst>
        </c:ser>
        <c:dLbls>
          <c:showLegendKey val="0"/>
          <c:showVal val="0"/>
          <c:showCatName val="0"/>
          <c:showSerName val="0"/>
          <c:showPercent val="0"/>
          <c:showBubbleSize val="0"/>
        </c:dLbls>
        <c:gapWidth val="150"/>
        <c:axId val="80528128"/>
        <c:axId val="82867796"/>
      </c:barChart>
      <c:lineChart>
        <c:grouping val="standard"/>
        <c:varyColors val="0"/>
        <c:ser>
          <c:idx val="2"/>
          <c:order val="2"/>
          <c:tx>
            <c:strRef>
              <c:f>'META No. 3'!$H$26:$H$26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0.25</c:v>
                </c:pt>
                <c:pt idx="1">
                  <c:v>0.46879999999999999</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460-46AC-86E6-070CEF2A627F}"/>
            </c:ext>
          </c:extLst>
        </c:ser>
        <c:dLbls>
          <c:showLegendKey val="0"/>
          <c:showVal val="0"/>
          <c:showCatName val="0"/>
          <c:showSerName val="0"/>
          <c:showPercent val="0"/>
          <c:showBubbleSize val="0"/>
        </c:dLbls>
        <c:hiLowLines>
          <c:spPr>
            <a:ln>
              <a:noFill/>
            </a:ln>
          </c:spPr>
        </c:hiLowLines>
        <c:marker val="1"/>
        <c:smooth val="0"/>
        <c:axId val="30457123"/>
        <c:axId val="32914269"/>
      </c:lineChart>
      <c:catAx>
        <c:axId val="80528128"/>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82867796"/>
        <c:crosses val="autoZero"/>
        <c:auto val="1"/>
        <c:lblAlgn val="ctr"/>
        <c:lblOffset val="100"/>
        <c:noMultiLvlLbl val="0"/>
      </c:catAx>
      <c:valAx>
        <c:axId val="82867796"/>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80528128"/>
        <c:crosses val="autoZero"/>
        <c:crossBetween val="between"/>
        <c:majorUnit val="1"/>
      </c:valAx>
      <c:catAx>
        <c:axId val="30457123"/>
        <c:scaling>
          <c:orientation val="minMax"/>
        </c:scaling>
        <c:delete val="1"/>
        <c:axPos val="b"/>
        <c:numFmt formatCode="General" sourceLinked="1"/>
        <c:majorTickMark val="out"/>
        <c:minorTickMark val="none"/>
        <c:tickLblPos val="nextTo"/>
        <c:crossAx val="32914269"/>
        <c:crosses val="autoZero"/>
        <c:auto val="1"/>
        <c:lblAlgn val="ctr"/>
        <c:lblOffset val="100"/>
        <c:noMultiLvlLbl val="0"/>
      </c:catAx>
      <c:valAx>
        <c:axId val="3291426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30457123"/>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0.00</c:formatCode>
                <c:ptCount val="12"/>
                <c:pt idx="0">
                  <c:v>0.35289999999999999</c:v>
                </c:pt>
                <c:pt idx="1">
                  <c:v>0.20880000000000001</c:v>
                </c:pt>
              </c:numCache>
            </c:numRef>
          </c:val>
          <c:extLst>
            <c:ext xmlns:c16="http://schemas.microsoft.com/office/drawing/2014/chart" uri="{C3380CC4-5D6E-409C-BE32-E72D297353CC}">
              <c16:uniqueId val="{00000000-777D-416E-8FF3-7EC5D2F068D3}"/>
            </c:ext>
          </c:extLst>
        </c:ser>
        <c:ser>
          <c:idx val="1"/>
          <c:order val="1"/>
          <c:tx>
            <c:strRef>
              <c:f>'META No. 4'!$C$26:$C$26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0.00</c:formatCode>
                <c:ptCount val="12"/>
                <c:pt idx="0">
                  <c:v>0.35289999999999999</c:v>
                </c:pt>
                <c:pt idx="1">
                  <c:v>0.20880000000000001</c:v>
                </c:pt>
                <c:pt idx="2">
                  <c:v>0.20880000000000001</c:v>
                </c:pt>
                <c:pt idx="3">
                  <c:v>0.18529999999999999</c:v>
                </c:pt>
                <c:pt idx="4">
                  <c:v>4.41E-2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77D-416E-8FF3-7EC5D2F068D3}"/>
            </c:ext>
          </c:extLst>
        </c:ser>
        <c:dLbls>
          <c:showLegendKey val="0"/>
          <c:showVal val="0"/>
          <c:showCatName val="0"/>
          <c:showSerName val="0"/>
          <c:showPercent val="0"/>
          <c:showBubbleSize val="0"/>
        </c:dLbls>
        <c:gapWidth val="150"/>
        <c:axId val="99021013"/>
        <c:axId val="33987115"/>
      </c:barChart>
      <c:lineChart>
        <c:grouping val="standard"/>
        <c:varyColors val="0"/>
        <c:ser>
          <c:idx val="2"/>
          <c:order val="2"/>
          <c:tx>
            <c:strRef>
              <c:f>'META No. 4'!$H$26:$H$26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0.35289999999999999</c:v>
                </c:pt>
                <c:pt idx="1">
                  <c:v>0.56169999999999998</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77D-416E-8FF3-7EC5D2F068D3}"/>
            </c:ext>
          </c:extLst>
        </c:ser>
        <c:dLbls>
          <c:showLegendKey val="0"/>
          <c:showVal val="0"/>
          <c:showCatName val="0"/>
          <c:showSerName val="0"/>
          <c:showPercent val="0"/>
          <c:showBubbleSize val="0"/>
        </c:dLbls>
        <c:hiLowLines>
          <c:spPr>
            <a:ln>
              <a:noFill/>
            </a:ln>
          </c:spPr>
        </c:hiLowLines>
        <c:marker val="1"/>
        <c:smooth val="0"/>
        <c:axId val="85893620"/>
        <c:axId val="83632248"/>
      </c:lineChart>
      <c:catAx>
        <c:axId val="99021013"/>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33987115"/>
        <c:crosses val="autoZero"/>
        <c:auto val="1"/>
        <c:lblAlgn val="ctr"/>
        <c:lblOffset val="100"/>
        <c:noMultiLvlLbl val="0"/>
      </c:catAx>
      <c:valAx>
        <c:axId val="33987115"/>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9021013"/>
        <c:crosses val="autoZero"/>
        <c:crossBetween val="between"/>
        <c:majorUnit val="1"/>
      </c:valAx>
      <c:catAx>
        <c:axId val="85893620"/>
        <c:scaling>
          <c:orientation val="minMax"/>
        </c:scaling>
        <c:delete val="1"/>
        <c:axPos val="b"/>
        <c:numFmt formatCode="General" sourceLinked="1"/>
        <c:majorTickMark val="out"/>
        <c:minorTickMark val="none"/>
        <c:tickLblPos val="nextTo"/>
        <c:crossAx val="83632248"/>
        <c:crosses val="autoZero"/>
        <c:auto val="1"/>
        <c:lblAlgn val="ctr"/>
        <c:lblOffset val="100"/>
        <c:noMultiLvlLbl val="0"/>
      </c:catAx>
      <c:valAx>
        <c:axId val="83632248"/>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85893620"/>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00046998002585"/>
          <c:y val="4.9980776624375198E-3"/>
          <c:w val="0.51556808835624501"/>
          <c:h val="0.54728950403690901"/>
        </c:manualLayout>
      </c:layout>
      <c:lineChart>
        <c:grouping val="standard"/>
        <c:varyColors val="0"/>
        <c:ser>
          <c:idx val="0"/>
          <c:order val="0"/>
          <c:tx>
            <c:strRef>
              <c:f>'HV 14'!$F$29:$F$29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1E2-40BC-ADF7-3B5CD87F6F4E}"/>
            </c:ext>
          </c:extLst>
        </c:ser>
        <c:ser>
          <c:idx val="1"/>
          <c:order val="1"/>
          <c:tx>
            <c:strRef>
              <c:f>'HV 14'!$D$29:$D$29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11E2-40BC-ADF7-3B5CD87F6F4E}"/>
            </c:ext>
          </c:extLst>
        </c:ser>
        <c:dLbls>
          <c:showLegendKey val="0"/>
          <c:showVal val="0"/>
          <c:showCatName val="0"/>
          <c:showSerName val="0"/>
          <c:showPercent val="0"/>
          <c:showBubbleSize val="0"/>
        </c:dLbls>
        <c:hiLowLines>
          <c:spPr>
            <a:ln>
              <a:noFill/>
            </a:ln>
          </c:spPr>
        </c:hiLowLines>
        <c:marker val="1"/>
        <c:smooth val="0"/>
        <c:axId val="55351624"/>
        <c:axId val="38451795"/>
      </c:lineChart>
      <c:catAx>
        <c:axId val="55351624"/>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8451795"/>
        <c:crosses val="autoZero"/>
        <c:auto val="1"/>
        <c:lblAlgn val="ctr"/>
        <c:lblOffset val="100"/>
        <c:noMultiLvlLbl val="0"/>
      </c:catAx>
      <c:valAx>
        <c:axId val="38451795"/>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55351624"/>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0.00</c:formatCode>
                <c:ptCount val="12"/>
                <c:pt idx="0">
                  <c:v>3</c:v>
                </c:pt>
                <c:pt idx="1">
                  <c:v>3</c:v>
                </c:pt>
              </c:numCache>
            </c:numRef>
          </c:val>
          <c:extLst>
            <c:ext xmlns:c16="http://schemas.microsoft.com/office/drawing/2014/chart" uri="{C3380CC4-5D6E-409C-BE32-E72D297353CC}">
              <c16:uniqueId val="{00000000-4A7B-423F-8900-89FF1B5EF672}"/>
            </c:ext>
          </c:extLst>
        </c:ser>
        <c:ser>
          <c:idx val="1"/>
          <c:order val="1"/>
          <c:tx>
            <c:strRef>
              <c:f>'META No. 5'!$C$26:$C$26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0.00</c:formatCode>
                <c:ptCount val="12"/>
                <c:pt idx="0">
                  <c:v>3</c:v>
                </c:pt>
                <c:pt idx="1">
                  <c:v>3</c:v>
                </c:pt>
                <c:pt idx="2">
                  <c:v>3</c:v>
                </c:pt>
                <c:pt idx="3">
                  <c:v>3</c:v>
                </c:pt>
                <c:pt idx="4">
                  <c:v>3</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A7B-423F-8900-89FF1B5EF672}"/>
            </c:ext>
          </c:extLst>
        </c:ser>
        <c:dLbls>
          <c:showLegendKey val="0"/>
          <c:showVal val="0"/>
          <c:showCatName val="0"/>
          <c:showSerName val="0"/>
          <c:showPercent val="0"/>
          <c:showBubbleSize val="0"/>
        </c:dLbls>
        <c:gapWidth val="150"/>
        <c:axId val="26128556"/>
        <c:axId val="62000961"/>
      </c:barChart>
      <c:lineChart>
        <c:grouping val="standard"/>
        <c:varyColors val="0"/>
        <c:ser>
          <c:idx val="2"/>
          <c:order val="2"/>
          <c:tx>
            <c:strRef>
              <c:f>'META No. 5'!$H$26:$H$26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1</c:v>
                </c:pt>
                <c:pt idx="1">
                  <c:v>1</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A7B-423F-8900-89FF1B5EF672}"/>
            </c:ext>
          </c:extLst>
        </c:ser>
        <c:dLbls>
          <c:showLegendKey val="0"/>
          <c:showVal val="0"/>
          <c:showCatName val="0"/>
          <c:showSerName val="0"/>
          <c:showPercent val="0"/>
          <c:showBubbleSize val="0"/>
        </c:dLbls>
        <c:hiLowLines>
          <c:spPr>
            <a:ln>
              <a:noFill/>
            </a:ln>
          </c:spPr>
        </c:hiLowLines>
        <c:marker val="1"/>
        <c:smooth val="0"/>
        <c:axId val="50634798"/>
        <c:axId val="63335517"/>
      </c:lineChart>
      <c:catAx>
        <c:axId val="26128556"/>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62000961"/>
        <c:crosses val="autoZero"/>
        <c:auto val="1"/>
        <c:lblAlgn val="ctr"/>
        <c:lblOffset val="100"/>
        <c:noMultiLvlLbl val="0"/>
      </c:catAx>
      <c:valAx>
        <c:axId val="62000961"/>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6128556"/>
        <c:crosses val="autoZero"/>
        <c:crossBetween val="between"/>
        <c:majorUnit val="1"/>
      </c:valAx>
      <c:catAx>
        <c:axId val="50634798"/>
        <c:scaling>
          <c:orientation val="minMax"/>
        </c:scaling>
        <c:delete val="1"/>
        <c:axPos val="b"/>
        <c:numFmt formatCode="General" sourceLinked="1"/>
        <c:majorTickMark val="out"/>
        <c:minorTickMark val="none"/>
        <c:tickLblPos val="nextTo"/>
        <c:crossAx val="63335517"/>
        <c:crosses val="autoZero"/>
        <c:auto val="1"/>
        <c:lblAlgn val="ctr"/>
        <c:lblOffset val="100"/>
        <c:noMultiLvlLbl val="0"/>
      </c:catAx>
      <c:valAx>
        <c:axId val="63335517"/>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50634798"/>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63474387527801"/>
          <c:y val="6.6455138374757597E-2"/>
          <c:w val="0.46289532293986602"/>
          <c:h val="0.54891591750396596"/>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0.00</c:formatCode>
                <c:ptCount val="12"/>
                <c:pt idx="0">
                  <c:v>1</c:v>
                </c:pt>
                <c:pt idx="1">
                  <c:v>1</c:v>
                </c:pt>
                <c:pt idx="2">
                  <c:v>1</c:v>
                </c:pt>
                <c:pt idx="3">
                  <c:v>1</c:v>
                </c:pt>
                <c:pt idx="4">
                  <c:v>1</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6CC-46F0-BCFF-BE9B44F2EA4C}"/>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0.00</c:formatCode>
                <c:ptCount val="12"/>
                <c:pt idx="0">
                  <c:v>1</c:v>
                </c:pt>
                <c:pt idx="1">
                  <c:v>1</c:v>
                </c:pt>
              </c:numCache>
            </c:numRef>
          </c:val>
          <c:extLst>
            <c:ext xmlns:c16="http://schemas.microsoft.com/office/drawing/2014/chart" uri="{C3380CC4-5D6E-409C-BE32-E72D297353CC}">
              <c16:uniqueId val="{00000001-06CC-46F0-BCFF-BE9B44F2EA4C}"/>
            </c:ext>
          </c:extLst>
        </c:ser>
        <c:dLbls>
          <c:showLegendKey val="0"/>
          <c:showVal val="0"/>
          <c:showCatName val="0"/>
          <c:showSerName val="0"/>
          <c:showPercent val="0"/>
          <c:showBubbleSize val="0"/>
        </c:dLbls>
        <c:gapWidth val="150"/>
        <c:axId val="61676936"/>
        <c:axId val="32446685"/>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1</c:v>
                </c:pt>
                <c:pt idx="1">
                  <c:v>1</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6CC-46F0-BCFF-BE9B44F2EA4C}"/>
            </c:ext>
          </c:extLst>
        </c:ser>
        <c:dLbls>
          <c:showLegendKey val="0"/>
          <c:showVal val="0"/>
          <c:showCatName val="0"/>
          <c:showSerName val="0"/>
          <c:showPercent val="0"/>
          <c:showBubbleSize val="0"/>
        </c:dLbls>
        <c:hiLowLines>
          <c:spPr>
            <a:ln>
              <a:noFill/>
            </a:ln>
          </c:spPr>
        </c:hiLowLines>
        <c:marker val="1"/>
        <c:smooth val="0"/>
        <c:axId val="61676936"/>
        <c:axId val="32446685"/>
      </c:lineChart>
      <c:catAx>
        <c:axId val="61676936"/>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2446685"/>
        <c:crosses val="autoZero"/>
        <c:auto val="1"/>
        <c:lblAlgn val="ctr"/>
        <c:lblOffset val="100"/>
        <c:noMultiLvlLbl val="0"/>
      </c:catAx>
      <c:valAx>
        <c:axId val="32446685"/>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61676936"/>
        <c:crosses val="autoZero"/>
        <c:crossBetween val="between"/>
      </c:valAx>
      <c:spPr>
        <a:solidFill>
          <a:srgbClr val="FFFFFF"/>
        </a:solidFill>
        <a:ln>
          <a:noFill/>
        </a:ln>
      </c:spPr>
    </c:plotArea>
    <c:legend>
      <c:legendPos val="r"/>
      <c:layout>
        <c:manualLayout>
          <c:xMode val="edge"/>
          <c:yMode val="edge"/>
          <c:x val="0.67638938368364798"/>
          <c:y val="0.24486543909348399"/>
          <c:w val="0.30674682698730799"/>
          <c:h val="0.35204533380556002"/>
        </c:manualLayout>
      </c:layout>
      <c:overlay val="0"/>
      <c:spPr>
        <a:noFill/>
        <a:ln>
          <a:noFill/>
        </a:ln>
      </c:spPr>
      <c:txPr>
        <a:bodyPr/>
        <a:lstStyle/>
        <a:p>
          <a:pPr>
            <a:defRPr sz="80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0.00</c:formatCode>
                <c:ptCount val="12"/>
                <c:pt idx="0">
                  <c:v>1</c:v>
                </c:pt>
                <c:pt idx="1">
                  <c:v>1</c:v>
                </c:pt>
              </c:numCache>
            </c:numRef>
          </c:val>
          <c:extLst>
            <c:ext xmlns:c16="http://schemas.microsoft.com/office/drawing/2014/chart" uri="{C3380CC4-5D6E-409C-BE32-E72D297353CC}">
              <c16:uniqueId val="{00000000-EE9B-4B80-AF98-AA41C3C9536A}"/>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0.00</c:formatCode>
                <c:ptCount val="12"/>
                <c:pt idx="0">
                  <c:v>1</c:v>
                </c:pt>
                <c:pt idx="1">
                  <c:v>1</c:v>
                </c:pt>
                <c:pt idx="2">
                  <c:v>1</c:v>
                </c:pt>
                <c:pt idx="3">
                  <c:v>1</c:v>
                </c:pt>
                <c:pt idx="4">
                  <c:v>1</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E9B-4B80-AF98-AA41C3C9536A}"/>
            </c:ext>
          </c:extLst>
        </c:ser>
        <c:dLbls>
          <c:showLegendKey val="0"/>
          <c:showVal val="0"/>
          <c:showCatName val="0"/>
          <c:showSerName val="0"/>
          <c:showPercent val="0"/>
          <c:showBubbleSize val="0"/>
        </c:dLbls>
        <c:gapWidth val="150"/>
        <c:axId val="90526652"/>
        <c:axId val="15080133"/>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1</c:v>
                </c:pt>
                <c:pt idx="1">
                  <c:v>1</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E9B-4B80-AF98-AA41C3C9536A}"/>
            </c:ext>
          </c:extLst>
        </c:ser>
        <c:dLbls>
          <c:showLegendKey val="0"/>
          <c:showVal val="0"/>
          <c:showCatName val="0"/>
          <c:showSerName val="0"/>
          <c:showPercent val="0"/>
          <c:showBubbleSize val="0"/>
        </c:dLbls>
        <c:hiLowLines>
          <c:spPr>
            <a:ln>
              <a:noFill/>
            </a:ln>
          </c:spPr>
        </c:hiLowLines>
        <c:marker val="1"/>
        <c:smooth val="0"/>
        <c:axId val="14915742"/>
        <c:axId val="40774540"/>
      </c:lineChart>
      <c:catAx>
        <c:axId val="9052665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15080133"/>
        <c:crosses val="autoZero"/>
        <c:auto val="1"/>
        <c:lblAlgn val="ctr"/>
        <c:lblOffset val="100"/>
        <c:noMultiLvlLbl val="0"/>
      </c:catAx>
      <c:valAx>
        <c:axId val="15080133"/>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0526652"/>
        <c:crosses val="autoZero"/>
        <c:crossBetween val="between"/>
        <c:majorUnit val="1"/>
      </c:valAx>
      <c:catAx>
        <c:axId val="14915742"/>
        <c:scaling>
          <c:orientation val="minMax"/>
        </c:scaling>
        <c:delete val="1"/>
        <c:axPos val="b"/>
        <c:numFmt formatCode="General" sourceLinked="1"/>
        <c:majorTickMark val="out"/>
        <c:minorTickMark val="none"/>
        <c:tickLblPos val="nextTo"/>
        <c:crossAx val="40774540"/>
        <c:crosses val="autoZero"/>
        <c:auto val="1"/>
        <c:lblAlgn val="ctr"/>
        <c:lblOffset val="100"/>
        <c:noMultiLvlLbl val="0"/>
      </c:catAx>
      <c:valAx>
        <c:axId val="40774540"/>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4915742"/>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7.xml"/><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3.png"/><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4.xml"/><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5.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w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1015200</xdr:colOff>
      <xdr:row>3</xdr:row>
      <xdr:rowOff>529560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6480" cy="1605960"/>
        </a:xfrm>
        <a:prstGeom prst="rect">
          <a:avLst/>
        </a:prstGeom>
        <a:ln w="9360">
          <a:noFill/>
        </a:ln>
      </xdr:spPr>
    </xdr:pic>
    <xdr:clientData/>
  </xdr:twoCellAnchor>
  <xdr:twoCellAnchor>
    <xdr:from>
      <xdr:col>31</xdr:col>
      <xdr:colOff>1876320</xdr:colOff>
      <xdr:row>1</xdr:row>
      <xdr:rowOff>38160</xdr:rowOff>
    </xdr:from>
    <xdr:to>
      <xdr:col>31</xdr:col>
      <xdr:colOff>3901320</xdr:colOff>
      <xdr:row>4</xdr:row>
      <xdr:rowOff>310320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62040" y="228600"/>
          <a:ext cx="2025000" cy="201528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9" name="Imagen 4" descr="escudo_negro">
          <a:extLst>
            <a:ext uri="{FF2B5EF4-FFF2-40B4-BE49-F238E27FC236}">
              <a16:creationId xmlns:a16="http://schemas.microsoft.com/office/drawing/2014/main" id="{00000000-0008-0000-0B00-000077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10080</xdr:colOff>
      <xdr:row>39</xdr:row>
      <xdr:rowOff>19440</xdr:rowOff>
    </xdr:from>
    <xdr:to>
      <xdr:col>8</xdr:col>
      <xdr:colOff>1485360</xdr:colOff>
      <xdr:row>43</xdr:row>
      <xdr:rowOff>283320</xdr:rowOff>
    </xdr:to>
    <xdr:graphicFrame macro="">
      <xdr:nvGraphicFramePr>
        <xdr:cNvPr id="120" name="Gráfico 3">
          <a:extLst>
            <a:ext uri="{FF2B5EF4-FFF2-40B4-BE49-F238E27FC236}">
              <a16:creationId xmlns:a16="http://schemas.microsoft.com/office/drawing/2014/main" id="{00000000-0008-0000-0B00-00007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21" name="Picture 1">
          <a:extLst>
            <a:ext uri="{FF2B5EF4-FFF2-40B4-BE49-F238E27FC236}">
              <a16:creationId xmlns:a16="http://schemas.microsoft.com/office/drawing/2014/main" id="{00000000-0008-0000-0B00-000079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49" name="Imagen 4_0" descr="escudo_negro">
          <a:extLst>
            <a:ext uri="{FF2B5EF4-FFF2-40B4-BE49-F238E27FC236}">
              <a16:creationId xmlns:a16="http://schemas.microsoft.com/office/drawing/2014/main" id="{00000000-0008-0000-0C00-000095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3</xdr:col>
      <xdr:colOff>181800</xdr:colOff>
      <xdr:row>39</xdr:row>
      <xdr:rowOff>86040</xdr:rowOff>
    </xdr:from>
    <xdr:to>
      <xdr:col>7</xdr:col>
      <xdr:colOff>832680</xdr:colOff>
      <xdr:row>43</xdr:row>
      <xdr:rowOff>268560</xdr:rowOff>
    </xdr:to>
    <xdr:graphicFrame macro="">
      <xdr:nvGraphicFramePr>
        <xdr:cNvPr id="150" name="3 Gráfico_0">
          <a:extLst>
            <a:ext uri="{FF2B5EF4-FFF2-40B4-BE49-F238E27FC236}">
              <a16:creationId xmlns:a16="http://schemas.microsoft.com/office/drawing/2014/main" id="{00000000-0008-0000-0C00-00009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1080</xdr:colOff>
      <xdr:row>39</xdr:row>
      <xdr:rowOff>9720</xdr:rowOff>
    </xdr:from>
    <xdr:to>
      <xdr:col>8</xdr:col>
      <xdr:colOff>1476360</xdr:colOff>
      <xdr:row>43</xdr:row>
      <xdr:rowOff>321840</xdr:rowOff>
    </xdr:to>
    <xdr:graphicFrame macro="">
      <xdr:nvGraphicFramePr>
        <xdr:cNvPr id="151" name="Gráfico 3_0">
          <a:extLst>
            <a:ext uri="{FF2B5EF4-FFF2-40B4-BE49-F238E27FC236}">
              <a16:creationId xmlns:a16="http://schemas.microsoft.com/office/drawing/2014/main" id="{00000000-0008-0000-0C00-00009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52" name="Picture 1_0">
          <a:extLst>
            <a:ext uri="{FF2B5EF4-FFF2-40B4-BE49-F238E27FC236}">
              <a16:creationId xmlns:a16="http://schemas.microsoft.com/office/drawing/2014/main" id="{00000000-0008-0000-0C00-000098000000}"/>
            </a:ext>
          </a:extLst>
        </xdr:cNvPr>
        <xdr:cNvPicPr/>
      </xdr:nvPicPr>
      <xdr:blipFill>
        <a:blip xmlns:r="http://schemas.openxmlformats.org/officeDocument/2006/relationships" r:embed="rId4"/>
        <a:stretch/>
      </xdr:blipFill>
      <xdr:spPr>
        <a:xfrm>
          <a:off x="12926520" y="495000"/>
          <a:ext cx="1396800" cy="4251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1139040</xdr:colOff>
      <xdr:row>3</xdr:row>
      <xdr:rowOff>167400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343080</xdr:colOff>
      <xdr:row>1</xdr:row>
      <xdr:rowOff>47520</xdr:rowOff>
    </xdr:from>
    <xdr:to>
      <xdr:col>1</xdr:col>
      <xdr:colOff>1329840</xdr:colOff>
      <xdr:row>4</xdr:row>
      <xdr:rowOff>243720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12240</xdr:colOff>
      <xdr:row>39</xdr:row>
      <xdr:rowOff>11880</xdr:rowOff>
    </xdr:from>
    <xdr:to>
      <xdr:col>8</xdr:col>
      <xdr:colOff>1476360</xdr:colOff>
      <xdr:row>43</xdr:row>
      <xdr:rowOff>376920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1</xdr:col>
      <xdr:colOff>28800</xdr:colOff>
      <xdr:row>39</xdr:row>
      <xdr:rowOff>28440</xdr:rowOff>
    </xdr:from>
    <xdr:to>
      <xdr:col>8</xdr:col>
      <xdr:colOff>1446840</xdr:colOff>
      <xdr:row>43</xdr:row>
      <xdr:rowOff>277919</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55080</xdr:colOff>
      <xdr:row>39</xdr:row>
      <xdr:rowOff>13680</xdr:rowOff>
    </xdr:from>
    <xdr:to>
      <xdr:col>8</xdr:col>
      <xdr:colOff>1433160</xdr:colOff>
      <xdr:row>43</xdr:row>
      <xdr:rowOff>336961</xdr:rowOff>
    </xdr:to>
    <xdr:graphicFrame macro="">
      <xdr:nvGraphicFramePr>
        <xdr:cNvPr id="114" name="Gráfico 3">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5" name="Picture 1">
          <a:extLst>
            <a:ext uri="{FF2B5EF4-FFF2-40B4-BE49-F238E27FC236}">
              <a16:creationId xmlns:a16="http://schemas.microsoft.com/office/drawing/2014/main" id="{00000000-0008-0000-0500-000073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1320480</xdr:colOff>
      <xdr:row>2</xdr:row>
      <xdr:rowOff>434520</xdr:rowOff>
    </xdr:to>
    <xdr:pic>
      <xdr:nvPicPr>
        <xdr:cNvPr id="116" name="Imagen 4" descr="escudo_negro">
          <a:extLst>
            <a:ext uri="{FF2B5EF4-FFF2-40B4-BE49-F238E27FC236}">
              <a16:creationId xmlns:a16="http://schemas.microsoft.com/office/drawing/2014/main" id="{00000000-0008-0000-0600-000074000000}"/>
            </a:ext>
          </a:extLst>
        </xdr:cNvPr>
        <xdr:cNvPicPr/>
      </xdr:nvPicPr>
      <xdr:blipFill>
        <a:blip xmlns:r="http://schemas.openxmlformats.org/officeDocument/2006/relationships" r:embed="rId1"/>
        <a:stretch/>
      </xdr:blipFill>
      <xdr:spPr>
        <a:xfrm>
          <a:off x="403200" y="123840"/>
          <a:ext cx="1005840" cy="1262880"/>
        </a:xfrm>
        <a:prstGeom prst="rect">
          <a:avLst/>
        </a:prstGeom>
        <a:ln w="9360">
          <a:noFill/>
        </a:ln>
      </xdr:spPr>
    </xdr:pic>
    <xdr:clientData/>
  </xdr:twoCellAnchor>
  <xdr:twoCellAnchor editAs="oneCell">
    <xdr:from>
      <xdr:col>1</xdr:col>
      <xdr:colOff>27720</xdr:colOff>
      <xdr:row>39</xdr:row>
      <xdr:rowOff>14040</xdr:rowOff>
    </xdr:from>
    <xdr:to>
      <xdr:col>8</xdr:col>
      <xdr:colOff>1479600</xdr:colOff>
      <xdr:row>43</xdr:row>
      <xdr:rowOff>336960</xdr:rowOff>
    </xdr:to>
    <xdr:graphicFrame macro="">
      <xdr:nvGraphicFramePr>
        <xdr:cNvPr id="117" name="Gráfico 3">
          <a:extLst>
            <a:ext uri="{FF2B5EF4-FFF2-40B4-BE49-F238E27FC236}">
              <a16:creationId xmlns:a16="http://schemas.microsoft.com/office/drawing/2014/main" id="{00000000-0008-0000-0600-00007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8" name="Picture 1">
          <a:extLst>
            <a:ext uri="{FF2B5EF4-FFF2-40B4-BE49-F238E27FC236}">
              <a16:creationId xmlns:a16="http://schemas.microsoft.com/office/drawing/2014/main" id="{00000000-0008-0000-0600-000076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1329840</xdr:colOff>
      <xdr:row>4</xdr:row>
      <xdr:rowOff>243720</xdr:rowOff>
    </xdr:to>
    <xdr:pic>
      <xdr:nvPicPr>
        <xdr:cNvPr id="122" name="Imagen 1">
          <a:extLst>
            <a:ext uri="{FF2B5EF4-FFF2-40B4-BE49-F238E27FC236}">
              <a16:creationId xmlns:a16="http://schemas.microsoft.com/office/drawing/2014/main" id="{00000000-0008-0000-0700-00007A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123" name="Imagen 2">
          <a:extLst>
            <a:ext uri="{FF2B5EF4-FFF2-40B4-BE49-F238E27FC236}">
              <a16:creationId xmlns:a16="http://schemas.microsoft.com/office/drawing/2014/main" id="{00000000-0008-0000-0700-00007B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24" name="3 Gráfico">
          <a:extLst>
            <a:ext uri="{FF2B5EF4-FFF2-40B4-BE49-F238E27FC236}">
              <a16:creationId xmlns:a16="http://schemas.microsoft.com/office/drawing/2014/main" id="{00000000-0008-0000-07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25" name="Imagen 2">
          <a:extLst>
            <a:ext uri="{FF2B5EF4-FFF2-40B4-BE49-F238E27FC236}">
              <a16:creationId xmlns:a16="http://schemas.microsoft.com/office/drawing/2014/main" id="{00000000-0008-0000-0800-00007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6" name="Imagen 1">
          <a:extLst>
            <a:ext uri="{FF2B5EF4-FFF2-40B4-BE49-F238E27FC236}">
              <a16:creationId xmlns:a16="http://schemas.microsoft.com/office/drawing/2014/main" id="{00000000-0008-0000-0800-00007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7" name="Imagen 2">
          <a:extLst>
            <a:ext uri="{FF2B5EF4-FFF2-40B4-BE49-F238E27FC236}">
              <a16:creationId xmlns:a16="http://schemas.microsoft.com/office/drawing/2014/main" id="{00000000-0008-0000-0800-00007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8" name="Imagen 1">
          <a:extLst>
            <a:ext uri="{FF2B5EF4-FFF2-40B4-BE49-F238E27FC236}">
              <a16:creationId xmlns:a16="http://schemas.microsoft.com/office/drawing/2014/main" id="{00000000-0008-0000-0800-00008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9" name="Imagen 2">
          <a:extLst>
            <a:ext uri="{FF2B5EF4-FFF2-40B4-BE49-F238E27FC236}">
              <a16:creationId xmlns:a16="http://schemas.microsoft.com/office/drawing/2014/main" id="{00000000-0008-0000-0800-00008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0" name="Imagen 1">
          <a:extLst>
            <a:ext uri="{FF2B5EF4-FFF2-40B4-BE49-F238E27FC236}">
              <a16:creationId xmlns:a16="http://schemas.microsoft.com/office/drawing/2014/main" id="{00000000-0008-0000-0800-00008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1" name="Imagen 2">
          <a:extLst>
            <a:ext uri="{FF2B5EF4-FFF2-40B4-BE49-F238E27FC236}">
              <a16:creationId xmlns:a16="http://schemas.microsoft.com/office/drawing/2014/main" id="{00000000-0008-0000-0800-00008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2" name="Imagen 1">
          <a:extLst>
            <a:ext uri="{FF2B5EF4-FFF2-40B4-BE49-F238E27FC236}">
              <a16:creationId xmlns:a16="http://schemas.microsoft.com/office/drawing/2014/main" id="{00000000-0008-0000-0800-00008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3" name="Imagen 2">
          <a:extLst>
            <a:ext uri="{FF2B5EF4-FFF2-40B4-BE49-F238E27FC236}">
              <a16:creationId xmlns:a16="http://schemas.microsoft.com/office/drawing/2014/main" id="{00000000-0008-0000-0800-000085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4" name="Imagen 1">
          <a:extLst>
            <a:ext uri="{FF2B5EF4-FFF2-40B4-BE49-F238E27FC236}">
              <a16:creationId xmlns:a16="http://schemas.microsoft.com/office/drawing/2014/main" id="{00000000-0008-0000-0800-00008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5" name="Imagen 2">
          <a:extLst>
            <a:ext uri="{FF2B5EF4-FFF2-40B4-BE49-F238E27FC236}">
              <a16:creationId xmlns:a16="http://schemas.microsoft.com/office/drawing/2014/main" id="{00000000-0008-0000-0800-000087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6" name="Imagen 1">
          <a:extLst>
            <a:ext uri="{FF2B5EF4-FFF2-40B4-BE49-F238E27FC236}">
              <a16:creationId xmlns:a16="http://schemas.microsoft.com/office/drawing/2014/main" id="{00000000-0008-0000-0800-00008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7" name="Imagen 2">
          <a:extLst>
            <a:ext uri="{FF2B5EF4-FFF2-40B4-BE49-F238E27FC236}">
              <a16:creationId xmlns:a16="http://schemas.microsoft.com/office/drawing/2014/main" id="{00000000-0008-0000-0800-000089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8" name="Imagen 1">
          <a:extLst>
            <a:ext uri="{FF2B5EF4-FFF2-40B4-BE49-F238E27FC236}">
              <a16:creationId xmlns:a16="http://schemas.microsoft.com/office/drawing/2014/main" id="{00000000-0008-0000-0800-00008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9" name="Imagen 2">
          <a:extLst>
            <a:ext uri="{FF2B5EF4-FFF2-40B4-BE49-F238E27FC236}">
              <a16:creationId xmlns:a16="http://schemas.microsoft.com/office/drawing/2014/main" id="{00000000-0008-0000-0800-00008B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0" name="Imagen 1">
          <a:extLst>
            <a:ext uri="{FF2B5EF4-FFF2-40B4-BE49-F238E27FC236}">
              <a16:creationId xmlns:a16="http://schemas.microsoft.com/office/drawing/2014/main" id="{00000000-0008-0000-0800-00008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1" name="Imagen 2">
          <a:extLst>
            <a:ext uri="{FF2B5EF4-FFF2-40B4-BE49-F238E27FC236}">
              <a16:creationId xmlns:a16="http://schemas.microsoft.com/office/drawing/2014/main" id="{00000000-0008-0000-0800-00008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2" name="Imagen 1">
          <a:extLst>
            <a:ext uri="{FF2B5EF4-FFF2-40B4-BE49-F238E27FC236}">
              <a16:creationId xmlns:a16="http://schemas.microsoft.com/office/drawing/2014/main" id="{00000000-0008-0000-0800-00008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3" name="Imagen 2">
          <a:extLst>
            <a:ext uri="{FF2B5EF4-FFF2-40B4-BE49-F238E27FC236}">
              <a16:creationId xmlns:a16="http://schemas.microsoft.com/office/drawing/2014/main" id="{00000000-0008-0000-0800-00008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4" name="Imagen 1">
          <a:extLst>
            <a:ext uri="{FF2B5EF4-FFF2-40B4-BE49-F238E27FC236}">
              <a16:creationId xmlns:a16="http://schemas.microsoft.com/office/drawing/2014/main" id="{00000000-0008-0000-0800-00009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5" name="Imagen 2">
          <a:extLst>
            <a:ext uri="{FF2B5EF4-FFF2-40B4-BE49-F238E27FC236}">
              <a16:creationId xmlns:a16="http://schemas.microsoft.com/office/drawing/2014/main" id="{00000000-0008-0000-0800-00009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6" name="Imagen 1">
          <a:extLst>
            <a:ext uri="{FF2B5EF4-FFF2-40B4-BE49-F238E27FC236}">
              <a16:creationId xmlns:a16="http://schemas.microsoft.com/office/drawing/2014/main" id="{00000000-0008-0000-0800-00009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7" name="Imagen 2">
          <a:extLst>
            <a:ext uri="{FF2B5EF4-FFF2-40B4-BE49-F238E27FC236}">
              <a16:creationId xmlns:a16="http://schemas.microsoft.com/office/drawing/2014/main" id="{00000000-0008-0000-0800-00009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8" name="Imagen 1">
          <a:extLst>
            <a:ext uri="{FF2B5EF4-FFF2-40B4-BE49-F238E27FC236}">
              <a16:creationId xmlns:a16="http://schemas.microsoft.com/office/drawing/2014/main" id="{00000000-0008-0000-0800-00009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22"/>
  <sheetViews>
    <sheetView showGridLines="0" zoomScale="65" zoomScaleNormal="65" workbookViewId="0"/>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42578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42578125" style="1" customWidth="1"/>
    <col min="32" max="32" width="87.42578125" style="1" customWidth="1"/>
    <col min="33" max="1024" width="11.42578125" style="1"/>
  </cols>
  <sheetData>
    <row r="2" spans="1:67" s="5" customFormat="1" ht="45.75" customHeight="1" x14ac:dyDescent="0.25">
      <c r="A2" s="185"/>
      <c r="B2" s="185"/>
      <c r="C2" s="186" t="s">
        <v>0</v>
      </c>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7"/>
    </row>
    <row r="3" spans="1:67" s="5" customFormat="1" ht="45.75" customHeight="1" x14ac:dyDescent="0.25">
      <c r="A3" s="185"/>
      <c r="B3" s="185"/>
      <c r="C3" s="186" t="s">
        <v>1</v>
      </c>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7"/>
    </row>
    <row r="4" spans="1:67" s="5" customFormat="1" ht="45.75" customHeight="1" x14ac:dyDescent="0.25">
      <c r="A4" s="185"/>
      <c r="B4" s="185"/>
      <c r="C4" s="186" t="s">
        <v>2</v>
      </c>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7"/>
    </row>
    <row r="5" spans="1:67" s="5" customFormat="1" ht="45.75" customHeight="1" x14ac:dyDescent="0.25">
      <c r="A5" s="185"/>
      <c r="B5" s="185"/>
      <c r="C5" s="188" t="s">
        <v>3</v>
      </c>
      <c r="D5" s="188"/>
      <c r="E5" s="188"/>
      <c r="F5" s="188"/>
      <c r="G5" s="188"/>
      <c r="H5" s="188"/>
      <c r="I5" s="188"/>
      <c r="J5" s="188"/>
      <c r="K5" s="188"/>
      <c r="L5" s="188"/>
      <c r="M5" s="188"/>
      <c r="N5" s="188"/>
      <c r="O5" s="188"/>
      <c r="P5" s="188"/>
      <c r="Q5" s="188"/>
      <c r="R5" s="189" t="s">
        <v>4</v>
      </c>
      <c r="S5" s="189"/>
      <c r="T5" s="189"/>
      <c r="U5" s="189"/>
      <c r="V5" s="189"/>
      <c r="W5" s="189"/>
      <c r="X5" s="189"/>
      <c r="Y5" s="189"/>
      <c r="Z5" s="189"/>
      <c r="AA5" s="189"/>
      <c r="AB5" s="189"/>
      <c r="AC5" s="189"/>
      <c r="AD5" s="189"/>
      <c r="AE5" s="189"/>
      <c r="AF5" s="187"/>
    </row>
    <row r="6" spans="1:67" s="6" customFormat="1" ht="30.75" customHeight="1" x14ac:dyDescent="0.25">
      <c r="D6" s="7"/>
      <c r="K6" s="5"/>
      <c r="AA6" s="8"/>
    </row>
    <row r="7" spans="1:67" s="6" customFormat="1" ht="42" customHeight="1" x14ac:dyDescent="0.25">
      <c r="B7" s="9" t="s">
        <v>5</v>
      </c>
      <c r="C7" s="179" t="e">
        <f>+#REF!</f>
        <v>#REF!</v>
      </c>
      <c r="D7" s="179"/>
      <c r="E7" s="179"/>
      <c r="F7" s="179"/>
      <c r="G7" s="179"/>
      <c r="K7" s="5"/>
      <c r="AA7" s="8"/>
    </row>
    <row r="8" spans="1:67" s="6" customFormat="1" ht="42" customHeight="1" x14ac:dyDescent="0.25">
      <c r="B8" s="9" t="s">
        <v>6</v>
      </c>
      <c r="C8" s="179" t="e">
        <f>+#REF!</f>
        <v>#REF!</v>
      </c>
      <c r="D8" s="179"/>
      <c r="E8" s="179"/>
      <c r="F8" s="179"/>
      <c r="G8" s="179"/>
      <c r="K8" s="5"/>
      <c r="AA8" s="8"/>
    </row>
    <row r="9" spans="1:67" s="6" customFormat="1" ht="42" customHeight="1" x14ac:dyDescent="0.25">
      <c r="B9" s="10" t="s">
        <v>7</v>
      </c>
      <c r="C9" s="179" t="e">
        <f>+#REF!</f>
        <v>#REF!</v>
      </c>
      <c r="D9" s="179"/>
      <c r="E9" s="179"/>
      <c r="F9" s="179"/>
      <c r="G9" s="179"/>
      <c r="K9" s="5"/>
      <c r="Q9" s="11"/>
      <c r="R9" s="12"/>
      <c r="AA9" s="8"/>
    </row>
    <row r="10" spans="1:67" s="17" customFormat="1" ht="24.75" customHeight="1" x14ac:dyDescent="0.2">
      <c r="A10" s="13"/>
      <c r="B10" s="13"/>
      <c r="C10" s="13"/>
      <c r="D10" s="13"/>
      <c r="E10" s="14"/>
      <c r="F10" s="14"/>
      <c r="G10" s="14"/>
      <c r="H10" s="14"/>
      <c r="I10" s="14"/>
      <c r="J10" s="14"/>
      <c r="K10" s="15"/>
      <c r="L10" s="14"/>
      <c r="M10" s="14"/>
      <c r="N10" s="14"/>
      <c r="O10" s="14"/>
      <c r="P10" s="14"/>
      <c r="Q10" s="14"/>
      <c r="R10" s="14"/>
      <c r="S10" s="14"/>
      <c r="T10" s="14"/>
      <c r="U10" s="14"/>
      <c r="V10" s="14"/>
      <c r="W10" s="14"/>
      <c r="X10" s="14"/>
      <c r="Y10" s="14"/>
      <c r="Z10" s="14"/>
      <c r="AA10" s="16"/>
      <c r="AB10" s="14"/>
      <c r="AC10" s="14"/>
    </row>
    <row r="11" spans="1:67" s="17" customFormat="1" ht="35.25" customHeight="1" x14ac:dyDescent="0.2">
      <c r="A11" s="180" t="str">
        <f>+'[1]Sección 1. Metas - Magnitud'!B13</f>
        <v>PLAN DE DESARROLLO - BOGOTÁ MEJOR PARA TODOS 2016-2020</v>
      </c>
      <c r="B11" s="180"/>
      <c r="C11" s="180"/>
      <c r="D11" s="180"/>
      <c r="E11" s="180"/>
      <c r="F11" s="180"/>
      <c r="G11" s="180"/>
      <c r="H11" s="180"/>
      <c r="I11" s="181" t="s">
        <v>8</v>
      </c>
      <c r="J11" s="181"/>
      <c r="K11" s="181"/>
      <c r="L11" s="181"/>
      <c r="M11" s="181"/>
      <c r="N11" s="181"/>
      <c r="O11" s="180" t="s">
        <v>9</v>
      </c>
      <c r="P11" s="180"/>
      <c r="Q11" s="180"/>
      <c r="R11" s="180"/>
      <c r="S11" s="180"/>
      <c r="T11" s="180"/>
      <c r="U11" s="180"/>
      <c r="V11" s="180"/>
      <c r="W11" s="180"/>
      <c r="X11" s="180"/>
      <c r="Y11" s="180"/>
      <c r="Z11" s="180"/>
      <c r="AA11" s="180"/>
      <c r="AB11" s="180"/>
      <c r="AC11" s="180"/>
      <c r="AD11" s="180" t="s">
        <v>10</v>
      </c>
      <c r="AE11" s="180"/>
      <c r="AF11" s="180"/>
    </row>
    <row r="12" spans="1:67" s="17" customFormat="1" ht="56.25" customHeight="1" x14ac:dyDescent="0.2">
      <c r="A12" s="18" t="s">
        <v>11</v>
      </c>
      <c r="B12" s="18" t="s">
        <v>12</v>
      </c>
      <c r="C12" s="18" t="s">
        <v>13</v>
      </c>
      <c r="D12" s="18" t="s">
        <v>14</v>
      </c>
      <c r="E12" s="18" t="s">
        <v>15</v>
      </c>
      <c r="F12" s="18" t="s">
        <v>16</v>
      </c>
      <c r="G12" s="18" t="s">
        <v>17</v>
      </c>
      <c r="H12" s="18" t="s">
        <v>18</v>
      </c>
      <c r="I12" s="19" t="s">
        <v>19</v>
      </c>
      <c r="J12" s="19">
        <v>2016</v>
      </c>
      <c r="K12" s="19">
        <v>2017</v>
      </c>
      <c r="L12" s="19">
        <v>2018</v>
      </c>
      <c r="M12" s="19">
        <v>2019</v>
      </c>
      <c r="N12" s="19">
        <v>2020</v>
      </c>
      <c r="O12" s="20" t="s">
        <v>20</v>
      </c>
      <c r="P12" s="20" t="s">
        <v>21</v>
      </c>
      <c r="Q12" s="20" t="s">
        <v>22</v>
      </c>
      <c r="R12" s="20" t="s">
        <v>23</v>
      </c>
      <c r="S12" s="20" t="s">
        <v>24</v>
      </c>
      <c r="T12" s="20" t="s">
        <v>25</v>
      </c>
      <c r="U12" s="20" t="s">
        <v>26</v>
      </c>
      <c r="V12" s="20" t="s">
        <v>27</v>
      </c>
      <c r="W12" s="20" t="s">
        <v>28</v>
      </c>
      <c r="X12" s="20" t="s">
        <v>29</v>
      </c>
      <c r="Y12" s="20" t="s">
        <v>30</v>
      </c>
      <c r="Z12" s="20" t="s">
        <v>31</v>
      </c>
      <c r="AA12" s="20" t="s">
        <v>32</v>
      </c>
      <c r="AB12" s="21" t="s">
        <v>33</v>
      </c>
      <c r="AC12" s="20" t="s">
        <v>34</v>
      </c>
      <c r="AD12" s="22" t="s">
        <v>35</v>
      </c>
      <c r="AE12" s="22" t="s">
        <v>36</v>
      </c>
      <c r="AF12" s="22" t="s">
        <v>37</v>
      </c>
    </row>
    <row r="13" spans="1:67" s="24" customFormat="1" ht="84.75" customHeight="1" x14ac:dyDescent="0.25">
      <c r="A13" s="159" t="s">
        <v>38</v>
      </c>
      <c r="B13" s="159" t="str">
        <f>+'[2]Sección 1. Metas - Magnitud'!I15</f>
        <v>Demarcar 2.600 kilómetro carril de vías</v>
      </c>
      <c r="C13" s="159">
        <v>224</v>
      </c>
      <c r="D13" s="159" t="s">
        <v>39</v>
      </c>
      <c r="E13" s="159">
        <v>171</v>
      </c>
      <c r="F13" s="161" t="s">
        <v>40</v>
      </c>
      <c r="G13" s="159" t="s">
        <v>41</v>
      </c>
      <c r="H13" s="159" t="s">
        <v>42</v>
      </c>
      <c r="I13" s="176" t="e">
        <f>SUM(J13:N14)</f>
        <v>#REF!</v>
      </c>
      <c r="J13" s="182" t="e">
        <f>+#REF!</f>
        <v>#REF!</v>
      </c>
      <c r="K13" s="183" t="e">
        <f>+#REF!</f>
        <v>#REF!</v>
      </c>
      <c r="L13" s="184" t="e">
        <f>+#REF!</f>
        <v>#REF!</v>
      </c>
      <c r="M13" s="182" t="e">
        <f>+#REF!</f>
        <v>#REF!</v>
      </c>
      <c r="N13" s="182" t="e">
        <f>+#REF!</f>
        <v>#REF!</v>
      </c>
      <c r="O13" s="174" t="e">
        <f>+#REF!</f>
        <v>#REF!</v>
      </c>
      <c r="P13" s="174">
        <v>6.45</v>
      </c>
      <c r="Q13" s="174">
        <v>31.03</v>
      </c>
      <c r="R13" s="174"/>
      <c r="S13" s="174" t="e">
        <f>+#REF!</f>
        <v>#REF!</v>
      </c>
      <c r="T13" s="174" t="e">
        <f>+#REF!</f>
        <v>#REF!</v>
      </c>
      <c r="U13" s="174" t="e">
        <f>+#REF!</f>
        <v>#REF!</v>
      </c>
      <c r="V13" s="174" t="e">
        <f>+#REF!</f>
        <v>#REF!</v>
      </c>
      <c r="W13" s="174" t="e">
        <f>+#REF!</f>
        <v>#REF!</v>
      </c>
      <c r="X13" s="174" t="e">
        <f>+#REF!</f>
        <v>#REF!</v>
      </c>
      <c r="Y13" s="174" t="e">
        <f>+#REF!</f>
        <v>#REF!</v>
      </c>
      <c r="Z13" s="174" t="e">
        <f>+#REF!</f>
        <v>#REF!</v>
      </c>
      <c r="AA13" s="175" t="e">
        <f>SUM(O13:Z14)</f>
        <v>#REF!</v>
      </c>
      <c r="AB13" s="168" t="e">
        <f>+AA13/K13</f>
        <v>#REF!</v>
      </c>
      <c r="AC13" s="168" t="e">
        <f>+(J13+AA13)/I13</f>
        <v>#REF!</v>
      </c>
      <c r="AD13" s="170" t="s">
        <v>43</v>
      </c>
      <c r="AE13" s="158" t="s">
        <v>44</v>
      </c>
      <c r="AF13" s="170" t="s">
        <v>45</v>
      </c>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row>
    <row r="14" spans="1:67" ht="195.75" customHeight="1" x14ac:dyDescent="0.25">
      <c r="A14" s="159"/>
      <c r="B14" s="159"/>
      <c r="C14" s="159"/>
      <c r="D14" s="159"/>
      <c r="E14" s="159"/>
      <c r="F14" s="161"/>
      <c r="G14" s="159"/>
      <c r="H14" s="159"/>
      <c r="I14" s="176"/>
      <c r="J14" s="182"/>
      <c r="K14" s="183"/>
      <c r="L14" s="184"/>
      <c r="M14" s="182"/>
      <c r="N14" s="182"/>
      <c r="O14" s="174"/>
      <c r="P14" s="174"/>
      <c r="Q14" s="174"/>
      <c r="R14" s="174"/>
      <c r="S14" s="174"/>
      <c r="T14" s="174"/>
      <c r="U14" s="174"/>
      <c r="V14" s="174"/>
      <c r="W14" s="174"/>
      <c r="X14" s="174"/>
      <c r="Y14" s="174"/>
      <c r="Z14" s="174"/>
      <c r="AA14" s="175"/>
      <c r="AB14" s="168"/>
      <c r="AC14" s="168"/>
      <c r="AD14" s="170"/>
      <c r="AE14" s="158"/>
      <c r="AF14" s="170"/>
    </row>
    <row r="15" spans="1:67" ht="89.25" customHeight="1" x14ac:dyDescent="0.25">
      <c r="A15" s="159" t="s">
        <v>38</v>
      </c>
      <c r="B15" s="159" t="str">
        <f>+'[2]Sección 1. Metas - Magnitud'!I18</f>
        <v>Instalar 35.000 señales verticales de pedestal</v>
      </c>
      <c r="C15" s="159">
        <v>223</v>
      </c>
      <c r="D15" s="159" t="s">
        <v>46</v>
      </c>
      <c r="E15" s="159">
        <v>170</v>
      </c>
      <c r="F15" s="161" t="s">
        <v>47</v>
      </c>
      <c r="G15" s="159" t="s">
        <v>41</v>
      </c>
      <c r="H15" s="159" t="s">
        <v>42</v>
      </c>
      <c r="I15" s="176" t="e">
        <f>SUM(J15:N16)</f>
        <v>#REF!</v>
      </c>
      <c r="J15" s="176" t="e">
        <f>+#REF!</f>
        <v>#REF!</v>
      </c>
      <c r="K15" s="177" t="e">
        <f>+#REF!</f>
        <v>#REF!</v>
      </c>
      <c r="L15" s="178" t="e">
        <f>+#REF!</f>
        <v>#REF!</v>
      </c>
      <c r="M15" s="176" t="e">
        <f>+#REF!</f>
        <v>#REF!</v>
      </c>
      <c r="N15" s="176" t="e">
        <f>+#REF!</f>
        <v>#REF!</v>
      </c>
      <c r="O15" s="174">
        <v>53</v>
      </c>
      <c r="P15" s="174">
        <v>712</v>
      </c>
      <c r="Q15" s="174">
        <v>881</v>
      </c>
      <c r="R15" s="174"/>
      <c r="S15" s="174" t="e">
        <f>+#REF!</f>
        <v>#REF!</v>
      </c>
      <c r="T15" s="174" t="e">
        <f>+#REF!</f>
        <v>#REF!</v>
      </c>
      <c r="U15" s="174" t="e">
        <f>+#REF!</f>
        <v>#REF!</v>
      </c>
      <c r="V15" s="174" t="e">
        <f>+#REF!</f>
        <v>#REF!</v>
      </c>
      <c r="W15" s="174" t="e">
        <f>+#REF!</f>
        <v>#REF!</v>
      </c>
      <c r="X15" s="174" t="e">
        <f>+#REF!</f>
        <v>#REF!</v>
      </c>
      <c r="Y15" s="174" t="e">
        <f>+#REF!</f>
        <v>#REF!</v>
      </c>
      <c r="Z15" s="174" t="e">
        <f>+#REF!</f>
        <v>#REF!</v>
      </c>
      <c r="AA15" s="175" t="e">
        <f>SUM(O15:Z16)</f>
        <v>#REF!</v>
      </c>
      <c r="AB15" s="168" t="e">
        <f>+AA15/K15</f>
        <v>#REF!</v>
      </c>
      <c r="AC15" s="168" t="e">
        <f>+(J15+AA15)/I15</f>
        <v>#REF!</v>
      </c>
      <c r="AD15" s="170" t="s">
        <v>48</v>
      </c>
      <c r="AE15" s="158" t="s">
        <v>44</v>
      </c>
      <c r="AF15" s="170" t="s">
        <v>49</v>
      </c>
    </row>
    <row r="16" spans="1:67" ht="140.25" customHeight="1" x14ac:dyDescent="0.25">
      <c r="A16" s="159"/>
      <c r="B16" s="159"/>
      <c r="C16" s="159"/>
      <c r="D16" s="159"/>
      <c r="E16" s="159"/>
      <c r="F16" s="161"/>
      <c r="G16" s="159"/>
      <c r="H16" s="159"/>
      <c r="I16" s="176"/>
      <c r="J16" s="176"/>
      <c r="K16" s="177"/>
      <c r="L16" s="178"/>
      <c r="M16" s="176"/>
      <c r="N16" s="176"/>
      <c r="O16" s="174"/>
      <c r="P16" s="174"/>
      <c r="Q16" s="174"/>
      <c r="R16" s="174"/>
      <c r="S16" s="174"/>
      <c r="T16" s="174"/>
      <c r="U16" s="174"/>
      <c r="V16" s="174"/>
      <c r="W16" s="174"/>
      <c r="X16" s="174"/>
      <c r="Y16" s="174"/>
      <c r="Z16" s="174"/>
      <c r="AA16" s="175"/>
      <c r="AB16" s="168"/>
      <c r="AC16" s="168"/>
      <c r="AD16" s="170"/>
      <c r="AE16" s="158"/>
      <c r="AF16" s="170"/>
    </row>
    <row r="17" spans="1:32" ht="62.25" customHeight="1" x14ac:dyDescent="0.25">
      <c r="A17" s="159" t="s">
        <v>38</v>
      </c>
      <c r="B17" s="160" t="str">
        <f>+'[2]Sección 1. Metas - Magnitud'!I45</f>
        <v>Realizar el 100% de las actividades para la segunda fase del Sistema Inteligente de Tranporte - SIT</v>
      </c>
      <c r="C17" s="159">
        <v>231</v>
      </c>
      <c r="D17" s="159" t="s">
        <v>50</v>
      </c>
      <c r="E17" s="159">
        <v>178</v>
      </c>
      <c r="F17" s="161" t="s">
        <v>51</v>
      </c>
      <c r="G17" s="159" t="s">
        <v>52</v>
      </c>
      <c r="H17" s="159" t="s">
        <v>42</v>
      </c>
      <c r="I17" s="162">
        <f>SUM(J17:N18)</f>
        <v>1</v>
      </c>
      <c r="J17" s="163">
        <v>0.05</v>
      </c>
      <c r="K17" s="164">
        <v>0.28999999999999998</v>
      </c>
      <c r="L17" s="165">
        <v>0.25</v>
      </c>
      <c r="M17" s="164">
        <v>0.4</v>
      </c>
      <c r="N17" s="164">
        <v>0.01</v>
      </c>
      <c r="O17" s="169">
        <v>0.19</v>
      </c>
      <c r="P17" s="169"/>
      <c r="Q17" s="169"/>
      <c r="R17" s="171">
        <v>0</v>
      </c>
      <c r="S17" s="171"/>
      <c r="T17" s="171"/>
      <c r="U17" s="172">
        <v>0</v>
      </c>
      <c r="V17" s="172"/>
      <c r="W17" s="172"/>
      <c r="X17" s="172">
        <v>0</v>
      </c>
      <c r="Y17" s="172"/>
      <c r="Z17" s="172"/>
      <c r="AA17" s="173">
        <f>+R17+O17+U17+X17</f>
        <v>0.19</v>
      </c>
      <c r="AB17" s="168">
        <f>+AA17/K17</f>
        <v>0.65517241379310354</v>
      </c>
      <c r="AC17" s="168">
        <f>+(J17+AA17)/I17</f>
        <v>0.24</v>
      </c>
      <c r="AD17" s="157" t="s">
        <v>53</v>
      </c>
      <c r="AE17" s="158" t="s">
        <v>44</v>
      </c>
      <c r="AF17" s="157" t="s">
        <v>54</v>
      </c>
    </row>
    <row r="18" spans="1:32" ht="200.25" customHeight="1" x14ac:dyDescent="0.25">
      <c r="A18" s="159"/>
      <c r="B18" s="160"/>
      <c r="C18" s="159"/>
      <c r="D18" s="159"/>
      <c r="E18" s="159"/>
      <c r="F18" s="161"/>
      <c r="G18" s="159"/>
      <c r="H18" s="159"/>
      <c r="I18" s="162"/>
      <c r="J18" s="163"/>
      <c r="K18" s="164"/>
      <c r="L18" s="165"/>
      <c r="M18" s="164"/>
      <c r="N18" s="164"/>
      <c r="O18" s="169"/>
      <c r="P18" s="169"/>
      <c r="Q18" s="169"/>
      <c r="R18" s="171"/>
      <c r="S18" s="171"/>
      <c r="T18" s="171"/>
      <c r="U18" s="172"/>
      <c r="V18" s="172"/>
      <c r="W18" s="172"/>
      <c r="X18" s="172"/>
      <c r="Y18" s="172"/>
      <c r="Z18" s="172"/>
      <c r="AA18" s="173"/>
      <c r="AB18" s="168"/>
      <c r="AC18" s="168"/>
      <c r="AD18" s="157"/>
      <c r="AE18" s="158"/>
      <c r="AF18" s="157"/>
    </row>
    <row r="19" spans="1:32" ht="62.25" customHeight="1" x14ac:dyDescent="0.25">
      <c r="A19" s="159" t="s">
        <v>38</v>
      </c>
      <c r="B19" s="160" t="str">
        <f>+'[2]Sección 1. Metas - Magnitud'!I48</f>
        <v>Realizar el 100% de las actividades para la segunda fase de Semáforos Inteligentes.</v>
      </c>
      <c r="C19" s="159">
        <v>232</v>
      </c>
      <c r="D19" s="159" t="s">
        <v>55</v>
      </c>
      <c r="E19" s="159">
        <v>179</v>
      </c>
      <c r="F19" s="161" t="s">
        <v>56</v>
      </c>
      <c r="G19" s="159" t="s">
        <v>52</v>
      </c>
      <c r="H19" s="159" t="s">
        <v>42</v>
      </c>
      <c r="I19" s="162">
        <f>SUM(J19:N20)</f>
        <v>1</v>
      </c>
      <c r="J19" s="163">
        <v>0.01</v>
      </c>
      <c r="K19" s="164">
        <v>0.15</v>
      </c>
      <c r="L19" s="165">
        <v>0.42</v>
      </c>
      <c r="M19" s="164">
        <v>0.42</v>
      </c>
      <c r="N19" s="164">
        <v>0</v>
      </c>
      <c r="O19" s="166">
        <v>0.35</v>
      </c>
      <c r="P19" s="166"/>
      <c r="Q19" s="166"/>
      <c r="R19" s="169">
        <v>0</v>
      </c>
      <c r="S19" s="169"/>
      <c r="T19" s="169"/>
      <c r="U19" s="166">
        <v>0</v>
      </c>
      <c r="V19" s="166"/>
      <c r="W19" s="166"/>
      <c r="X19" s="166">
        <v>0</v>
      </c>
      <c r="Y19" s="166"/>
      <c r="Z19" s="166"/>
      <c r="AA19" s="167">
        <f>+R19+O19+U19+X19</f>
        <v>0.35</v>
      </c>
      <c r="AB19" s="168">
        <f>+AA19/K19</f>
        <v>2.3333333333333335</v>
      </c>
      <c r="AC19" s="168">
        <f>+(J19+AA19)/I19</f>
        <v>0.36</v>
      </c>
      <c r="AD19" s="157" t="s">
        <v>57</v>
      </c>
      <c r="AE19" s="158" t="s">
        <v>44</v>
      </c>
      <c r="AF19" s="157" t="s">
        <v>54</v>
      </c>
    </row>
    <row r="20" spans="1:32" ht="298.5" customHeight="1" x14ac:dyDescent="0.25">
      <c r="A20" s="159"/>
      <c r="B20" s="160"/>
      <c r="C20" s="159"/>
      <c r="D20" s="159"/>
      <c r="E20" s="159"/>
      <c r="F20" s="161"/>
      <c r="G20" s="159"/>
      <c r="H20" s="159"/>
      <c r="I20" s="162"/>
      <c r="J20" s="163"/>
      <c r="K20" s="164"/>
      <c r="L20" s="165"/>
      <c r="M20" s="164"/>
      <c r="N20" s="164"/>
      <c r="O20" s="166"/>
      <c r="P20" s="166"/>
      <c r="Q20" s="166"/>
      <c r="R20" s="169"/>
      <c r="S20" s="169"/>
      <c r="T20" s="169"/>
      <c r="U20" s="166"/>
      <c r="V20" s="166"/>
      <c r="W20" s="166"/>
      <c r="X20" s="166"/>
      <c r="Y20" s="166"/>
      <c r="Z20" s="166"/>
      <c r="AA20" s="167"/>
      <c r="AB20" s="168"/>
      <c r="AC20" s="168"/>
      <c r="AD20" s="157"/>
      <c r="AE20" s="158"/>
      <c r="AF20" s="157"/>
    </row>
    <row r="21" spans="1:32" ht="62.25" customHeight="1" x14ac:dyDescent="0.25">
      <c r="A21" s="159" t="s">
        <v>38</v>
      </c>
      <c r="B21" s="160" t="str">
        <f>+'[2]Sección 1. Metas - Magnitud'!I51</f>
        <v>Realizar el 100% de las actividades para la primera fase de Detección Electrónica DEI</v>
      </c>
      <c r="C21" s="159">
        <v>233</v>
      </c>
      <c r="D21" s="159" t="s">
        <v>58</v>
      </c>
      <c r="E21" s="159">
        <v>180</v>
      </c>
      <c r="F21" s="161" t="s">
        <v>59</v>
      </c>
      <c r="G21" s="159" t="s">
        <v>52</v>
      </c>
      <c r="H21" s="159" t="s">
        <v>42</v>
      </c>
      <c r="I21" s="162">
        <f>SUM(J21:N22)</f>
        <v>1</v>
      </c>
      <c r="J21" s="163">
        <v>0.01</v>
      </c>
      <c r="K21" s="164">
        <v>0.1</v>
      </c>
      <c r="L21" s="165">
        <v>0.3</v>
      </c>
      <c r="M21" s="164">
        <v>0.55000000000000004</v>
      </c>
      <c r="N21" s="164">
        <v>0.04</v>
      </c>
      <c r="O21" s="166">
        <v>4.4999999999999998E-2</v>
      </c>
      <c r="P21" s="166"/>
      <c r="Q21" s="166"/>
      <c r="R21" s="166">
        <v>0</v>
      </c>
      <c r="S21" s="166"/>
      <c r="T21" s="166"/>
      <c r="U21" s="166">
        <v>0</v>
      </c>
      <c r="V21" s="166"/>
      <c r="W21" s="166"/>
      <c r="X21" s="166">
        <v>0</v>
      </c>
      <c r="Y21" s="166"/>
      <c r="Z21" s="166"/>
      <c r="AA21" s="167">
        <f>+R21+O21+U21+X21</f>
        <v>4.4999999999999998E-2</v>
      </c>
      <c r="AB21" s="168">
        <f>+AA21/K21</f>
        <v>0.44999999999999996</v>
      </c>
      <c r="AC21" s="168">
        <f>+(J21+AA21)/I21</f>
        <v>5.5E-2</v>
      </c>
      <c r="AD21" s="157" t="s">
        <v>60</v>
      </c>
      <c r="AE21" s="158" t="s">
        <v>44</v>
      </c>
      <c r="AF21" s="157" t="s">
        <v>54</v>
      </c>
    </row>
    <row r="22" spans="1:32" ht="124.5" customHeight="1" x14ac:dyDescent="0.25">
      <c r="A22" s="159"/>
      <c r="B22" s="160"/>
      <c r="C22" s="159"/>
      <c r="D22" s="159"/>
      <c r="E22" s="159"/>
      <c r="F22" s="161"/>
      <c r="G22" s="159"/>
      <c r="H22" s="159"/>
      <c r="I22" s="162"/>
      <c r="J22" s="163"/>
      <c r="K22" s="164"/>
      <c r="L22" s="165"/>
      <c r="M22" s="164"/>
      <c r="N22" s="164"/>
      <c r="O22" s="166"/>
      <c r="P22" s="166"/>
      <c r="Q22" s="166"/>
      <c r="R22" s="166"/>
      <c r="S22" s="166"/>
      <c r="T22" s="166"/>
      <c r="U22" s="166"/>
      <c r="V22" s="166"/>
      <c r="W22" s="166"/>
      <c r="X22" s="166"/>
      <c r="Y22" s="166"/>
      <c r="Z22" s="166"/>
      <c r="AA22" s="167"/>
      <c r="AB22" s="168"/>
      <c r="AC22" s="168"/>
      <c r="AD22" s="157"/>
      <c r="AE22" s="158"/>
      <c r="AF22" s="157"/>
    </row>
  </sheetData>
  <mergeCells count="150">
    <mergeCell ref="A2:B5"/>
    <mergeCell ref="C2:AE2"/>
    <mergeCell ref="AF2:AF5"/>
    <mergeCell ref="C3:AE3"/>
    <mergeCell ref="C4:AE4"/>
    <mergeCell ref="C5:Q5"/>
    <mergeCell ref="R5:AE5"/>
    <mergeCell ref="C7:G7"/>
    <mergeCell ref="C8:G8"/>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T13:T14"/>
    <mergeCell ref="U13:U14"/>
    <mergeCell ref="V13:V14"/>
    <mergeCell ref="W13:W14"/>
    <mergeCell ref="X13:X14"/>
    <mergeCell ref="Y13:Y14"/>
    <mergeCell ref="Z13:Z14"/>
    <mergeCell ref="AA13:AA14"/>
    <mergeCell ref="AB13:AB14"/>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AA17:AA18"/>
    <mergeCell ref="AB17:AB18"/>
    <mergeCell ref="AC17:AC18"/>
    <mergeCell ref="U15:U16"/>
    <mergeCell ref="V15:V16"/>
    <mergeCell ref="W15:W16"/>
    <mergeCell ref="X15:X16"/>
    <mergeCell ref="Y15:Y16"/>
    <mergeCell ref="Z15:Z16"/>
    <mergeCell ref="AA15:AA16"/>
    <mergeCell ref="AB15:AB16"/>
    <mergeCell ref="AC15:AC16"/>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zoomScale="65" zoomScaleNormal="65" workbookViewId="0">
      <selection activeCell="G36" sqref="G36"/>
    </sheetView>
  </sheetViews>
  <sheetFormatPr baseColWidth="10" defaultColWidth="10.7109375" defaultRowHeight="15" x14ac:dyDescent="0.25"/>
  <sheetData>
    <row r="9" spans="10:12" x14ac:dyDescent="0.25">
      <c r="K9" s="151" t="s">
        <v>336</v>
      </c>
      <c r="L9" s="151" t="s">
        <v>337</v>
      </c>
    </row>
    <row r="10" spans="10:12" x14ac:dyDescent="0.25">
      <c r="J10" s="152" t="s">
        <v>338</v>
      </c>
      <c r="K10" s="152">
        <v>77</v>
      </c>
      <c r="L10" s="152">
        <v>2</v>
      </c>
    </row>
    <row r="11" spans="10:12" x14ac:dyDescent="0.25">
      <c r="J11" s="112"/>
      <c r="K11" s="112"/>
      <c r="L11" s="112">
        <v>37</v>
      </c>
    </row>
    <row r="12" spans="10:12" x14ac:dyDescent="0.25">
      <c r="J12" s="112"/>
      <c r="K12" s="112"/>
      <c r="L12" s="112">
        <v>43</v>
      </c>
    </row>
    <row r="13" spans="10:12" x14ac:dyDescent="0.25">
      <c r="K13" s="112" t="s">
        <v>339</v>
      </c>
      <c r="L13" s="153">
        <f>SUM(L10:L12)</f>
        <v>82</v>
      </c>
    </row>
    <row r="14" spans="10:12" x14ac:dyDescent="0.25">
      <c r="J14" s="152" t="s">
        <v>340</v>
      </c>
      <c r="K14" s="152">
        <v>115</v>
      </c>
      <c r="L14" s="152">
        <v>16</v>
      </c>
    </row>
    <row r="15" spans="10:12" x14ac:dyDescent="0.25">
      <c r="J15" s="112"/>
      <c r="K15" s="112"/>
      <c r="L15" s="112">
        <v>27</v>
      </c>
    </row>
    <row r="16" spans="10:12" x14ac:dyDescent="0.25">
      <c r="J16" s="112"/>
      <c r="K16" s="112"/>
      <c r="L16" s="112">
        <v>10</v>
      </c>
    </row>
    <row r="17" spans="10:14" x14ac:dyDescent="0.25">
      <c r="J17" s="112"/>
      <c r="K17" s="112" t="s">
        <v>339</v>
      </c>
      <c r="L17" s="153">
        <f>SUM(L14:L16)</f>
        <v>53</v>
      </c>
    </row>
    <row r="18" spans="10:14" x14ac:dyDescent="0.25">
      <c r="J18" s="152" t="s">
        <v>341</v>
      </c>
      <c r="K18" s="152">
        <v>7</v>
      </c>
      <c r="L18" s="152">
        <v>13</v>
      </c>
    </row>
    <row r="19" spans="10:14" x14ac:dyDescent="0.25">
      <c r="J19" s="112"/>
      <c r="K19" s="112"/>
      <c r="L19" s="112">
        <v>14</v>
      </c>
    </row>
    <row r="20" spans="10:14" x14ac:dyDescent="0.25">
      <c r="J20" s="112"/>
      <c r="K20" s="112"/>
      <c r="L20" s="112">
        <v>10</v>
      </c>
    </row>
    <row r="21" spans="10:14" x14ac:dyDescent="0.25">
      <c r="J21" s="112"/>
      <c r="K21" s="112" t="s">
        <v>339</v>
      </c>
      <c r="L21" s="153">
        <f>SUM(L18:L20)</f>
        <v>37</v>
      </c>
    </row>
    <row r="22" spans="10:14" x14ac:dyDescent="0.25">
      <c r="J22" s="152" t="s">
        <v>342</v>
      </c>
      <c r="K22" s="152">
        <v>52</v>
      </c>
      <c r="L22" s="152">
        <v>10</v>
      </c>
    </row>
    <row r="23" spans="10:14" x14ac:dyDescent="0.25">
      <c r="J23" s="112"/>
      <c r="K23" s="112"/>
      <c r="L23" s="112">
        <v>0</v>
      </c>
    </row>
    <row r="24" spans="10:14" x14ac:dyDescent="0.25">
      <c r="J24" s="112"/>
      <c r="K24" s="112"/>
      <c r="L24" s="112">
        <v>59</v>
      </c>
    </row>
    <row r="25" spans="10:14" x14ac:dyDescent="0.25">
      <c r="J25" s="112"/>
      <c r="K25" s="112" t="s">
        <v>339</v>
      </c>
      <c r="L25" s="153">
        <f>SUM(L22:L24)</f>
        <v>69</v>
      </c>
    </row>
    <row r="27" spans="10:14" x14ac:dyDescent="0.25">
      <c r="J27" s="154" t="s">
        <v>343</v>
      </c>
      <c r="K27" s="154">
        <f>SUM(K10:K22)</f>
        <v>251</v>
      </c>
      <c r="L27" s="154">
        <f>+L13+L17+L21+L25</f>
        <v>241</v>
      </c>
      <c r="M27" s="155">
        <f>+L27/K27</f>
        <v>0.96015936254980083</v>
      </c>
      <c r="N27" s="156"/>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5" zoomScaleNormal="65" workbookViewId="0">
      <selection activeCell="D15" sqref="D15"/>
    </sheetView>
  </sheetViews>
  <sheetFormatPr baseColWidth="10" defaultColWidth="10.7109375" defaultRowHeight="15" x14ac:dyDescent="0.25"/>
  <sheetData/>
  <pageMargins left="0.7" right="0.7" top="0.75" bottom="0.7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I60"/>
  <sheetViews>
    <sheetView zoomScale="80" zoomScaleNormal="80" workbookViewId="0">
      <selection activeCell="J1" sqref="J1"/>
    </sheetView>
  </sheetViews>
  <sheetFormatPr baseColWidth="10" defaultColWidth="0" defaultRowHeight="15" zeroHeight="1" x14ac:dyDescent="0.25"/>
  <cols>
    <col min="1" max="1" width="1" style="258" customWidth="1"/>
    <col min="2" max="2" width="25.42578125" style="356" customWidth="1"/>
    <col min="3" max="3" width="14.42578125" style="258" customWidth="1"/>
    <col min="4" max="4" width="20.140625" style="258" customWidth="1"/>
    <col min="5" max="5" width="16.42578125" style="258" customWidth="1"/>
    <col min="6" max="6" width="25" style="258" customWidth="1"/>
    <col min="7" max="7" width="22" style="357" customWidth="1"/>
    <col min="8" max="8" width="20.42578125" style="258" customWidth="1"/>
    <col min="9" max="11" width="22.42578125" style="258" customWidth="1"/>
    <col min="12" max="12" width="11.42578125" style="263" hidden="1" customWidth="1"/>
    <col min="13" max="23" width="9.140625" style="263" hidden="1" customWidth="1"/>
    <col min="24" max="1023" width="9.140625" style="258" hidden="1" customWidth="1"/>
    <col min="1024" max="1024" width="9.140625" style="264" hidden="1" customWidth="1"/>
    <col min="1025" max="16384" width="9.140625" style="264" hidden="1"/>
  </cols>
  <sheetData>
    <row r="1" spans="2:13" ht="37.5" customHeight="1" x14ac:dyDescent="0.25">
      <c r="B1" s="259"/>
      <c r="C1" s="260" t="s">
        <v>1</v>
      </c>
      <c r="D1" s="260"/>
      <c r="E1" s="260"/>
      <c r="F1" s="260"/>
      <c r="G1" s="260"/>
      <c r="H1" s="260"/>
      <c r="I1" s="261"/>
      <c r="J1" s="262"/>
      <c r="K1" s="262"/>
    </row>
    <row r="2" spans="2:13" ht="37.5" customHeight="1" x14ac:dyDescent="0.25">
      <c r="B2" s="259"/>
      <c r="C2" s="265" t="s">
        <v>210</v>
      </c>
      <c r="D2" s="265"/>
      <c r="E2" s="265"/>
      <c r="F2" s="265"/>
      <c r="G2" s="265"/>
      <c r="H2" s="265"/>
      <c r="I2" s="261"/>
      <c r="J2" s="262"/>
      <c r="K2" s="262"/>
    </row>
    <row r="3" spans="2:13" ht="37.5" customHeight="1" x14ac:dyDescent="0.25">
      <c r="B3" s="259"/>
      <c r="C3" s="265" t="s">
        <v>211</v>
      </c>
      <c r="D3" s="265"/>
      <c r="E3" s="265"/>
      <c r="F3" s="265" t="s">
        <v>212</v>
      </c>
      <c r="G3" s="265"/>
      <c r="H3" s="265"/>
      <c r="I3" s="261"/>
      <c r="J3" s="262"/>
      <c r="K3" s="262"/>
    </row>
    <row r="4" spans="2:13" ht="23.25" customHeight="1" x14ac:dyDescent="0.25">
      <c r="B4" s="266"/>
      <c r="C4" s="266"/>
      <c r="D4" s="266"/>
      <c r="E4" s="266"/>
      <c r="F4" s="266"/>
      <c r="G4" s="266"/>
      <c r="H4" s="266"/>
      <c r="I4" s="266"/>
      <c r="J4" s="267"/>
      <c r="K4" s="267"/>
    </row>
    <row r="5" spans="2:13" ht="24" customHeight="1" x14ac:dyDescent="0.25">
      <c r="B5" s="268" t="s">
        <v>213</v>
      </c>
      <c r="C5" s="268"/>
      <c r="D5" s="268"/>
      <c r="E5" s="268"/>
      <c r="F5" s="268"/>
      <c r="G5" s="268"/>
      <c r="H5" s="268"/>
      <c r="I5" s="268"/>
      <c r="J5" s="269"/>
      <c r="K5" s="269"/>
      <c r="M5" s="270" t="s">
        <v>71</v>
      </c>
    </row>
    <row r="6" spans="2:13" ht="30.75" customHeight="1" x14ac:dyDescent="0.25">
      <c r="B6" s="271" t="s">
        <v>214</v>
      </c>
      <c r="C6" s="272">
        <v>5</v>
      </c>
      <c r="D6" s="273" t="s">
        <v>215</v>
      </c>
      <c r="E6" s="273"/>
      <c r="F6" s="293" t="s">
        <v>311</v>
      </c>
      <c r="G6" s="293"/>
      <c r="H6" s="293"/>
      <c r="I6" s="293"/>
      <c r="J6" s="275"/>
      <c r="K6" s="275"/>
      <c r="M6" s="270" t="s">
        <v>76</v>
      </c>
    </row>
    <row r="7" spans="2:13" ht="30.75" customHeight="1" x14ac:dyDescent="0.25">
      <c r="B7" s="271" t="s">
        <v>217</v>
      </c>
      <c r="C7" s="272" t="s">
        <v>78</v>
      </c>
      <c r="D7" s="273" t="s">
        <v>218</v>
      </c>
      <c r="E7" s="273"/>
      <c r="F7" s="339" t="s">
        <v>219</v>
      </c>
      <c r="G7" s="339"/>
      <c r="H7" s="277" t="s">
        <v>220</v>
      </c>
      <c r="I7" s="278" t="s">
        <v>78</v>
      </c>
      <c r="J7" s="279"/>
      <c r="K7" s="279"/>
      <c r="M7" s="270" t="s">
        <v>83</v>
      </c>
    </row>
    <row r="8" spans="2:13" ht="30.75" customHeight="1" x14ac:dyDescent="0.25">
      <c r="B8" s="271" t="s">
        <v>221</v>
      </c>
      <c r="C8" s="339" t="s">
        <v>222</v>
      </c>
      <c r="D8" s="339"/>
      <c r="E8" s="339"/>
      <c r="F8" s="339"/>
      <c r="G8" s="277" t="s">
        <v>223</v>
      </c>
      <c r="H8" s="280">
        <v>7555</v>
      </c>
      <c r="I8" s="280"/>
      <c r="J8" s="281"/>
      <c r="K8" s="281"/>
      <c r="M8" s="270" t="s">
        <v>42</v>
      </c>
    </row>
    <row r="9" spans="2:13" ht="30.75" customHeight="1" x14ac:dyDescent="0.25">
      <c r="B9" s="271" t="s">
        <v>62</v>
      </c>
      <c r="C9" s="282" t="s">
        <v>82</v>
      </c>
      <c r="D9" s="282"/>
      <c r="E9" s="282"/>
      <c r="F9" s="282"/>
      <c r="G9" s="277" t="s">
        <v>224</v>
      </c>
      <c r="H9" s="283" t="s">
        <v>90</v>
      </c>
      <c r="I9" s="283"/>
      <c r="J9" s="284"/>
      <c r="K9" s="284"/>
    </row>
    <row r="10" spans="2:13" ht="30.75" customHeight="1" x14ac:dyDescent="0.25">
      <c r="B10" s="271" t="s">
        <v>225</v>
      </c>
      <c r="C10" s="249" t="s">
        <v>226</v>
      </c>
      <c r="D10" s="249"/>
      <c r="E10" s="249"/>
      <c r="F10" s="249"/>
      <c r="G10" s="249"/>
      <c r="H10" s="249"/>
      <c r="I10" s="249"/>
      <c r="J10" s="285"/>
      <c r="K10" s="285"/>
    </row>
    <row r="11" spans="2:13" ht="30.75" customHeight="1" x14ac:dyDescent="0.25">
      <c r="B11" s="271" t="s">
        <v>227</v>
      </c>
      <c r="C11" s="286" t="s">
        <v>228</v>
      </c>
      <c r="D11" s="286"/>
      <c r="E11" s="286"/>
      <c r="F11" s="286"/>
      <c r="G11" s="286"/>
      <c r="H11" s="286"/>
      <c r="I11" s="286"/>
      <c r="J11" s="279"/>
      <c r="K11" s="279"/>
      <c r="M11" s="270" t="s">
        <v>96</v>
      </c>
    </row>
    <row r="12" spans="2:13" ht="30.75" customHeight="1" x14ac:dyDescent="0.25">
      <c r="B12" s="271" t="s">
        <v>229</v>
      </c>
      <c r="C12" s="287" t="s">
        <v>312</v>
      </c>
      <c r="D12" s="287"/>
      <c r="E12" s="287"/>
      <c r="F12" s="287"/>
      <c r="G12" s="277" t="s">
        <v>231</v>
      </c>
      <c r="H12" s="288" t="s">
        <v>100</v>
      </c>
      <c r="I12" s="288"/>
      <c r="J12" s="279"/>
      <c r="K12" s="279"/>
      <c r="M12" s="270" t="s">
        <v>78</v>
      </c>
    </row>
    <row r="13" spans="2:13" ht="30.75" customHeight="1" x14ac:dyDescent="0.25">
      <c r="B13" s="271" t="s">
        <v>232</v>
      </c>
      <c r="C13" s="289" t="s">
        <v>364</v>
      </c>
      <c r="D13" s="289"/>
      <c r="E13" s="289"/>
      <c r="F13" s="289"/>
      <c r="G13" s="277" t="s">
        <v>234</v>
      </c>
      <c r="H13" s="286" t="s">
        <v>71</v>
      </c>
      <c r="I13" s="286"/>
      <c r="J13" s="279"/>
      <c r="K13" s="279"/>
    </row>
    <row r="14" spans="2:13" ht="64.5" customHeight="1" x14ac:dyDescent="0.25">
      <c r="B14" s="271" t="s">
        <v>235</v>
      </c>
      <c r="C14" s="290" t="s">
        <v>313</v>
      </c>
      <c r="D14" s="290"/>
      <c r="E14" s="290"/>
      <c r="F14" s="290"/>
      <c r="G14" s="290"/>
      <c r="H14" s="290"/>
      <c r="I14" s="290"/>
      <c r="J14" s="285"/>
      <c r="K14" s="285"/>
      <c r="M14" s="270"/>
    </row>
    <row r="15" spans="2:13" ht="30.75" customHeight="1" x14ac:dyDescent="0.25">
      <c r="B15" s="271" t="s">
        <v>237</v>
      </c>
      <c r="C15" s="291" t="s">
        <v>294</v>
      </c>
      <c r="D15" s="291"/>
      <c r="E15" s="291"/>
      <c r="F15" s="291"/>
      <c r="G15" s="291"/>
      <c r="H15" s="291"/>
      <c r="I15" s="291"/>
      <c r="J15" s="292"/>
      <c r="K15" s="292"/>
      <c r="M15" s="270"/>
    </row>
    <row r="16" spans="2:13" ht="30.75" customHeight="1" x14ac:dyDescent="0.25">
      <c r="B16" s="271" t="s">
        <v>239</v>
      </c>
      <c r="C16" s="293" t="s">
        <v>314</v>
      </c>
      <c r="D16" s="293"/>
      <c r="E16" s="293"/>
      <c r="F16" s="293"/>
      <c r="G16" s="293"/>
      <c r="H16" s="293"/>
      <c r="I16" s="293"/>
      <c r="J16" s="294"/>
      <c r="K16" s="294"/>
      <c r="M16" s="270"/>
    </row>
    <row r="17" spans="2:13" ht="30.75" customHeight="1" x14ac:dyDescent="0.25">
      <c r="B17" s="271" t="s">
        <v>241</v>
      </c>
      <c r="C17" s="286" t="s">
        <v>315</v>
      </c>
      <c r="D17" s="286"/>
      <c r="E17" s="286"/>
      <c r="F17" s="286"/>
      <c r="G17" s="286"/>
      <c r="H17" s="286"/>
      <c r="I17" s="286"/>
      <c r="J17" s="295"/>
      <c r="K17" s="295"/>
      <c r="M17" s="270"/>
    </row>
    <row r="18" spans="2:13" ht="18" customHeight="1" x14ac:dyDescent="0.25">
      <c r="B18" s="296" t="s">
        <v>243</v>
      </c>
      <c r="C18" s="297" t="s">
        <v>244</v>
      </c>
      <c r="D18" s="297"/>
      <c r="E18" s="297"/>
      <c r="F18" s="298" t="s">
        <v>245</v>
      </c>
      <c r="G18" s="298"/>
      <c r="H18" s="298"/>
      <c r="I18" s="298"/>
      <c r="J18" s="299"/>
      <c r="K18" s="299"/>
      <c r="M18" s="270"/>
    </row>
    <row r="19" spans="2:13" ht="39.75" customHeight="1" x14ac:dyDescent="0.25">
      <c r="B19" s="296"/>
      <c r="C19" s="339" t="s">
        <v>316</v>
      </c>
      <c r="D19" s="339"/>
      <c r="E19" s="339"/>
      <c r="F19" s="293" t="s">
        <v>317</v>
      </c>
      <c r="G19" s="293"/>
      <c r="H19" s="293"/>
      <c r="I19" s="293"/>
      <c r="J19" s="294"/>
      <c r="K19" s="294"/>
      <c r="M19" s="270"/>
    </row>
    <row r="20" spans="2:13" ht="39.75" customHeight="1" x14ac:dyDescent="0.25">
      <c r="B20" s="271" t="s">
        <v>248</v>
      </c>
      <c r="C20" s="339" t="s">
        <v>318</v>
      </c>
      <c r="D20" s="339"/>
      <c r="E20" s="339"/>
      <c r="F20" s="288" t="s">
        <v>319</v>
      </c>
      <c r="G20" s="288"/>
      <c r="H20" s="288"/>
      <c r="I20" s="288"/>
      <c r="J20" s="279"/>
      <c r="K20" s="279"/>
      <c r="M20" s="270"/>
    </row>
    <row r="21" spans="2:13" ht="82.5" customHeight="1" x14ac:dyDescent="0.25">
      <c r="B21" s="271" t="s">
        <v>251</v>
      </c>
      <c r="C21" s="276" t="s">
        <v>354</v>
      </c>
      <c r="D21" s="276"/>
      <c r="E21" s="276"/>
      <c r="F21" s="393" t="s">
        <v>353</v>
      </c>
      <c r="G21" s="393"/>
      <c r="H21" s="393"/>
      <c r="I21" s="393"/>
      <c r="J21" s="292"/>
      <c r="K21" s="292"/>
      <c r="M21" s="270"/>
    </row>
    <row r="22" spans="2:13" ht="23.25" customHeight="1" x14ac:dyDescent="0.25">
      <c r="B22" s="271" t="s">
        <v>254</v>
      </c>
      <c r="C22" s="301">
        <v>45292</v>
      </c>
      <c r="D22" s="301"/>
      <c r="E22" s="301"/>
      <c r="F22" s="277" t="s">
        <v>255</v>
      </c>
      <c r="G22" s="302">
        <v>3</v>
      </c>
      <c r="H22" s="277" t="s">
        <v>256</v>
      </c>
      <c r="I22" s="367">
        <v>3</v>
      </c>
      <c r="J22" s="304"/>
      <c r="K22" s="304"/>
    </row>
    <row r="23" spans="2:13" ht="27" customHeight="1" x14ac:dyDescent="0.25">
      <c r="B23" s="271" t="s">
        <v>257</v>
      </c>
      <c r="C23" s="301">
        <v>45443</v>
      </c>
      <c r="D23" s="301"/>
      <c r="E23" s="301"/>
      <c r="F23" s="277" t="s">
        <v>258</v>
      </c>
      <c r="G23" s="305">
        <v>3</v>
      </c>
      <c r="H23" s="305"/>
      <c r="I23" s="305"/>
      <c r="J23" s="306"/>
      <c r="K23" s="306"/>
    </row>
    <row r="24" spans="2:13" ht="30.75" customHeight="1" x14ac:dyDescent="0.25">
      <c r="B24" s="307" t="s">
        <v>259</v>
      </c>
      <c r="C24" s="308" t="s">
        <v>112</v>
      </c>
      <c r="D24" s="308"/>
      <c r="E24" s="308"/>
      <c r="F24" s="309" t="s">
        <v>260</v>
      </c>
      <c r="G24" s="293" t="s">
        <v>261</v>
      </c>
      <c r="H24" s="293"/>
      <c r="I24" s="293"/>
      <c r="J24" s="299"/>
      <c r="K24" s="299"/>
    </row>
    <row r="25" spans="2:13" ht="22.5" customHeight="1" x14ac:dyDescent="0.25">
      <c r="B25" s="310" t="s">
        <v>262</v>
      </c>
      <c r="C25" s="310"/>
      <c r="D25" s="310"/>
      <c r="E25" s="310"/>
      <c r="F25" s="310"/>
      <c r="G25" s="310"/>
      <c r="H25" s="310"/>
      <c r="I25" s="310"/>
      <c r="J25" s="269"/>
      <c r="K25" s="269"/>
    </row>
    <row r="26" spans="2:13" ht="43.5" customHeight="1" x14ac:dyDescent="0.25">
      <c r="B26" s="311" t="s">
        <v>142</v>
      </c>
      <c r="C26" s="312" t="s">
        <v>263</v>
      </c>
      <c r="D26" s="312" t="s">
        <v>264</v>
      </c>
      <c r="E26" s="313" t="s">
        <v>265</v>
      </c>
      <c r="F26" s="312" t="s">
        <v>266</v>
      </c>
      <c r="G26" s="312" t="s">
        <v>267</v>
      </c>
      <c r="H26" s="313" t="s">
        <v>268</v>
      </c>
      <c r="I26" s="314" t="s">
        <v>269</v>
      </c>
      <c r="J26" s="294"/>
      <c r="K26" s="294"/>
    </row>
    <row r="27" spans="2:13" ht="19.5" customHeight="1" x14ac:dyDescent="0.25">
      <c r="B27" s="315" t="s">
        <v>151</v>
      </c>
      <c r="C27" s="382">
        <v>3</v>
      </c>
      <c r="D27" s="383">
        <v>3</v>
      </c>
      <c r="E27" s="120">
        <f t="shared" ref="E27:E38" si="0">IF(OR(C27=0,C27=""),0,D27/C27)</f>
        <v>1</v>
      </c>
      <c r="F27" s="394">
        <v>3</v>
      </c>
      <c r="G27" s="395">
        <v>3</v>
      </c>
      <c r="H27" s="320">
        <f>IF(D27="","",(D27*100%)/$G$23)</f>
        <v>1</v>
      </c>
      <c r="I27" s="321">
        <v>3</v>
      </c>
      <c r="J27" s="396"/>
      <c r="K27" s="323"/>
    </row>
    <row r="28" spans="2:13" ht="19.5" customHeight="1" x14ac:dyDescent="0.25">
      <c r="B28" s="315" t="s">
        <v>152</v>
      </c>
      <c r="C28" s="382">
        <v>3</v>
      </c>
      <c r="D28" s="383">
        <v>3</v>
      </c>
      <c r="E28" s="120">
        <f t="shared" si="0"/>
        <v>1</v>
      </c>
      <c r="F28" s="394"/>
      <c r="G28" s="395"/>
      <c r="H28" s="320">
        <f t="shared" ref="H28:H38" si="1">+E28</f>
        <v>1</v>
      </c>
      <c r="I28" s="321"/>
      <c r="J28" s="396"/>
      <c r="K28" s="323"/>
    </row>
    <row r="29" spans="2:13" ht="19.5" customHeight="1" x14ac:dyDescent="0.25">
      <c r="B29" s="315" t="s">
        <v>153</v>
      </c>
      <c r="C29" s="382">
        <v>3</v>
      </c>
      <c r="D29" s="383"/>
      <c r="E29" s="120">
        <f t="shared" si="0"/>
        <v>0</v>
      </c>
      <c r="F29" s="394"/>
      <c r="G29" s="395"/>
      <c r="H29" s="320">
        <f t="shared" si="1"/>
        <v>0</v>
      </c>
      <c r="I29" s="321"/>
      <c r="J29" s="397"/>
      <c r="K29" s="323"/>
    </row>
    <row r="30" spans="2:13" ht="19.5" customHeight="1" x14ac:dyDescent="0.25">
      <c r="B30" s="315" t="s">
        <v>154</v>
      </c>
      <c r="C30" s="382">
        <v>3</v>
      </c>
      <c r="D30" s="383"/>
      <c r="E30" s="120">
        <f t="shared" si="0"/>
        <v>0</v>
      </c>
      <c r="F30" s="394"/>
      <c r="G30" s="395"/>
      <c r="H30" s="320">
        <f t="shared" si="1"/>
        <v>0</v>
      </c>
      <c r="I30" s="321"/>
      <c r="J30" s="397"/>
      <c r="K30" s="323"/>
    </row>
    <row r="31" spans="2:13" ht="19.5" customHeight="1" x14ac:dyDescent="0.25">
      <c r="B31" s="315" t="s">
        <v>155</v>
      </c>
      <c r="C31" s="382">
        <v>3</v>
      </c>
      <c r="D31" s="383"/>
      <c r="E31" s="120">
        <f t="shared" si="0"/>
        <v>0</v>
      </c>
      <c r="F31" s="394"/>
      <c r="G31" s="395"/>
      <c r="H31" s="320">
        <f t="shared" si="1"/>
        <v>0</v>
      </c>
      <c r="I31" s="321"/>
      <c r="J31" s="397"/>
      <c r="K31" s="323"/>
    </row>
    <row r="32" spans="2:13" ht="19.5" customHeight="1" x14ac:dyDescent="0.25">
      <c r="B32" s="315" t="s">
        <v>156</v>
      </c>
      <c r="C32" s="382">
        <v>0</v>
      </c>
      <c r="D32" s="383"/>
      <c r="E32" s="120">
        <f t="shared" si="0"/>
        <v>0</v>
      </c>
      <c r="F32" s="394"/>
      <c r="G32" s="395"/>
      <c r="H32" s="320">
        <f t="shared" si="1"/>
        <v>0</v>
      </c>
      <c r="I32" s="321"/>
      <c r="J32" s="397"/>
      <c r="K32" s="323"/>
    </row>
    <row r="33" spans="2:11" ht="19.5" customHeight="1" x14ac:dyDescent="0.25">
      <c r="B33" s="315" t="s">
        <v>157</v>
      </c>
      <c r="C33" s="382">
        <v>0</v>
      </c>
      <c r="D33" s="383"/>
      <c r="E33" s="120">
        <f t="shared" si="0"/>
        <v>0</v>
      </c>
      <c r="F33" s="394"/>
      <c r="G33" s="395"/>
      <c r="H33" s="320">
        <f t="shared" si="1"/>
        <v>0</v>
      </c>
      <c r="I33" s="321"/>
      <c r="J33" s="397"/>
      <c r="K33" s="323"/>
    </row>
    <row r="34" spans="2:11" ht="19.5" customHeight="1" x14ac:dyDescent="0.25">
      <c r="B34" s="315" t="s">
        <v>158</v>
      </c>
      <c r="C34" s="382">
        <v>0</v>
      </c>
      <c r="D34" s="383"/>
      <c r="E34" s="120">
        <f t="shared" si="0"/>
        <v>0</v>
      </c>
      <c r="F34" s="394"/>
      <c r="G34" s="395"/>
      <c r="H34" s="320">
        <f t="shared" si="1"/>
        <v>0</v>
      </c>
      <c r="I34" s="321"/>
      <c r="J34" s="397"/>
      <c r="K34" s="323"/>
    </row>
    <row r="35" spans="2:11" ht="19.5" customHeight="1" x14ac:dyDescent="0.25">
      <c r="B35" s="315" t="s">
        <v>159</v>
      </c>
      <c r="C35" s="382">
        <v>0</v>
      </c>
      <c r="D35" s="383"/>
      <c r="E35" s="120">
        <f t="shared" si="0"/>
        <v>0</v>
      </c>
      <c r="F35" s="394"/>
      <c r="G35" s="395"/>
      <c r="H35" s="320">
        <f t="shared" si="1"/>
        <v>0</v>
      </c>
      <c r="I35" s="321"/>
      <c r="J35" s="397"/>
      <c r="K35" s="323"/>
    </row>
    <row r="36" spans="2:11" ht="19.5" customHeight="1" x14ac:dyDescent="0.25">
      <c r="B36" s="315" t="s">
        <v>160</v>
      </c>
      <c r="C36" s="382">
        <v>0</v>
      </c>
      <c r="D36" s="386"/>
      <c r="E36" s="120">
        <f t="shared" si="0"/>
        <v>0</v>
      </c>
      <c r="F36" s="394"/>
      <c r="G36" s="395"/>
      <c r="H36" s="320">
        <f t="shared" si="1"/>
        <v>0</v>
      </c>
      <c r="I36" s="321"/>
      <c r="J36" s="397"/>
      <c r="K36" s="323"/>
    </row>
    <row r="37" spans="2:11" ht="19.5" customHeight="1" x14ac:dyDescent="0.25">
      <c r="B37" s="315" t="s">
        <v>161</v>
      </c>
      <c r="C37" s="382">
        <v>0</v>
      </c>
      <c r="D37" s="383"/>
      <c r="E37" s="120">
        <f t="shared" si="0"/>
        <v>0</v>
      </c>
      <c r="F37" s="394"/>
      <c r="G37" s="395"/>
      <c r="H37" s="320">
        <f t="shared" si="1"/>
        <v>0</v>
      </c>
      <c r="I37" s="321"/>
      <c r="J37" s="397"/>
      <c r="K37" s="323"/>
    </row>
    <row r="38" spans="2:11" ht="19.5" customHeight="1" x14ac:dyDescent="0.25">
      <c r="B38" s="315" t="s">
        <v>162</v>
      </c>
      <c r="C38" s="382">
        <v>0</v>
      </c>
      <c r="D38" s="383"/>
      <c r="E38" s="120">
        <f t="shared" si="0"/>
        <v>0</v>
      </c>
      <c r="F38" s="394"/>
      <c r="G38" s="395"/>
      <c r="H38" s="320">
        <f t="shared" si="1"/>
        <v>0</v>
      </c>
      <c r="I38" s="321"/>
      <c r="J38" s="323"/>
      <c r="K38" s="323"/>
    </row>
    <row r="39" spans="2:11" ht="91.5" customHeight="1" x14ac:dyDescent="0.25">
      <c r="B39" s="324" t="s">
        <v>270</v>
      </c>
      <c r="C39" s="325" t="s">
        <v>385</v>
      </c>
      <c r="D39" s="325"/>
      <c r="E39" s="325"/>
      <c r="F39" s="325"/>
      <c r="G39" s="325"/>
      <c r="H39" s="325"/>
      <c r="I39" s="325"/>
      <c r="J39" s="264"/>
      <c r="K39" s="327"/>
    </row>
    <row r="40" spans="2:11" ht="37.35" customHeight="1" x14ac:dyDescent="0.25">
      <c r="B40" s="326"/>
      <c r="C40" s="326"/>
      <c r="D40" s="326"/>
      <c r="E40" s="326"/>
      <c r="F40" s="326"/>
      <c r="G40" s="326"/>
      <c r="H40" s="326"/>
      <c r="I40" s="326"/>
      <c r="J40" s="264"/>
      <c r="K40" s="269"/>
    </row>
    <row r="41" spans="2:11" ht="37.35" customHeight="1" x14ac:dyDescent="0.25">
      <c r="B41" s="326"/>
      <c r="C41" s="326"/>
      <c r="D41" s="326"/>
      <c r="E41" s="326"/>
      <c r="F41" s="326"/>
      <c r="G41" s="326"/>
      <c r="H41" s="326"/>
      <c r="I41" s="326"/>
      <c r="J41" s="264"/>
      <c r="K41" s="327"/>
    </row>
    <row r="42" spans="2:11" ht="37.35" customHeight="1" x14ac:dyDescent="0.25">
      <c r="B42" s="326"/>
      <c r="C42" s="326"/>
      <c r="D42" s="326"/>
      <c r="E42" s="326"/>
      <c r="F42" s="326"/>
      <c r="G42" s="326"/>
      <c r="H42" s="326"/>
      <c r="I42" s="326"/>
      <c r="J42" s="264"/>
      <c r="K42" s="327"/>
    </row>
    <row r="43" spans="2:11" ht="37.35" customHeight="1" x14ac:dyDescent="0.25">
      <c r="B43" s="326"/>
      <c r="C43" s="326"/>
      <c r="D43" s="326"/>
      <c r="E43" s="326"/>
      <c r="F43" s="326"/>
      <c r="G43" s="326"/>
      <c r="H43" s="326"/>
      <c r="I43" s="326"/>
      <c r="J43" s="264"/>
      <c r="K43" s="327"/>
    </row>
    <row r="44" spans="2:11" ht="37.35" customHeight="1" x14ac:dyDescent="0.25">
      <c r="B44" s="326"/>
      <c r="C44" s="326"/>
      <c r="D44" s="326"/>
      <c r="E44" s="326"/>
      <c r="F44" s="326"/>
      <c r="G44" s="326"/>
      <c r="H44" s="326"/>
      <c r="I44" s="326"/>
      <c r="J44" s="264"/>
      <c r="K44" s="267"/>
    </row>
    <row r="45" spans="2:11" ht="72.75" customHeight="1" x14ac:dyDescent="0.25">
      <c r="B45" s="271" t="s">
        <v>271</v>
      </c>
      <c r="C45" s="325" t="s">
        <v>377</v>
      </c>
      <c r="D45" s="325"/>
      <c r="E45" s="325"/>
      <c r="F45" s="325"/>
      <c r="G45" s="325"/>
      <c r="H45" s="325"/>
      <c r="I45" s="325"/>
      <c r="J45" s="264"/>
      <c r="K45" s="332"/>
    </row>
    <row r="46" spans="2:11" ht="32.25" customHeight="1" x14ac:dyDescent="0.25">
      <c r="B46" s="271" t="s">
        <v>272</v>
      </c>
      <c r="C46" s="325" t="s">
        <v>273</v>
      </c>
      <c r="D46" s="325"/>
      <c r="E46" s="325"/>
      <c r="F46" s="325"/>
      <c r="G46" s="325"/>
      <c r="H46" s="325"/>
      <c r="I46" s="325"/>
      <c r="J46" s="332"/>
      <c r="K46" s="332"/>
    </row>
    <row r="47" spans="2:11" ht="66" customHeight="1" x14ac:dyDescent="0.25">
      <c r="B47" s="324" t="s">
        <v>274</v>
      </c>
      <c r="C47" s="274" t="s">
        <v>370</v>
      </c>
      <c r="D47" s="274"/>
      <c r="E47" s="274"/>
      <c r="F47" s="274"/>
      <c r="G47" s="274"/>
      <c r="H47" s="274"/>
      <c r="I47" s="274"/>
      <c r="J47" s="332"/>
      <c r="K47" s="332"/>
    </row>
    <row r="48" spans="2:11" ht="22.5" customHeight="1" x14ac:dyDescent="0.25">
      <c r="B48" s="310" t="s">
        <v>275</v>
      </c>
      <c r="C48" s="310"/>
      <c r="D48" s="310"/>
      <c r="E48" s="310"/>
      <c r="F48" s="310"/>
      <c r="G48" s="310"/>
      <c r="H48" s="310"/>
      <c r="I48" s="310"/>
      <c r="J48" s="332"/>
      <c r="K48" s="332"/>
    </row>
    <row r="49" spans="2:11" ht="22.5" customHeight="1" x14ac:dyDescent="0.25">
      <c r="B49" s="296" t="s">
        <v>276</v>
      </c>
      <c r="C49" s="312" t="s">
        <v>277</v>
      </c>
      <c r="D49" s="273" t="s">
        <v>278</v>
      </c>
      <c r="E49" s="273"/>
      <c r="F49" s="273"/>
      <c r="G49" s="336" t="s">
        <v>279</v>
      </c>
      <c r="H49" s="336"/>
      <c r="I49" s="336"/>
      <c r="J49" s="337"/>
      <c r="K49" s="337"/>
    </row>
    <row r="50" spans="2:11" ht="66" customHeight="1" x14ac:dyDescent="0.25">
      <c r="B50" s="296"/>
      <c r="C50" s="338"/>
      <c r="D50" s="276"/>
      <c r="E50" s="276"/>
      <c r="F50" s="276"/>
      <c r="G50" s="276"/>
      <c r="H50" s="276"/>
      <c r="I50" s="274"/>
      <c r="J50" s="398"/>
      <c r="K50" s="399"/>
    </row>
    <row r="51" spans="2:11" ht="32.25" customHeight="1" x14ac:dyDescent="0.25">
      <c r="B51" s="340" t="s">
        <v>281</v>
      </c>
      <c r="C51" s="341" t="s">
        <v>372</v>
      </c>
      <c r="D51" s="341"/>
      <c r="E51" s="341"/>
      <c r="F51" s="341"/>
      <c r="G51" s="341"/>
      <c r="H51" s="341"/>
      <c r="I51" s="341"/>
      <c r="J51" s="390"/>
      <c r="K51" s="376"/>
    </row>
    <row r="52" spans="2:11" ht="28.5" customHeight="1" x14ac:dyDescent="0.25">
      <c r="B52" s="344" t="s">
        <v>282</v>
      </c>
      <c r="C52" s="341" t="s">
        <v>373</v>
      </c>
      <c r="D52" s="341"/>
      <c r="E52" s="341"/>
      <c r="F52" s="341"/>
      <c r="G52" s="341"/>
      <c r="H52" s="341"/>
      <c r="I52" s="341"/>
      <c r="J52" s="390"/>
      <c r="K52" s="376"/>
    </row>
    <row r="53" spans="2:11" ht="30" customHeight="1" x14ac:dyDescent="0.25">
      <c r="B53" s="324" t="s">
        <v>283</v>
      </c>
      <c r="C53" s="345" t="s">
        <v>374</v>
      </c>
      <c r="D53" s="345"/>
      <c r="E53" s="345"/>
      <c r="F53" s="345"/>
      <c r="G53" s="345"/>
      <c r="H53" s="345"/>
      <c r="I53" s="345"/>
      <c r="J53" s="390"/>
      <c r="K53" s="376"/>
    </row>
    <row r="54" spans="2:11" ht="36.75" customHeight="1" x14ac:dyDescent="0.25">
      <c r="B54" s="346" t="s">
        <v>284</v>
      </c>
      <c r="C54" s="347" t="s">
        <v>280</v>
      </c>
      <c r="D54" s="347"/>
      <c r="E54" s="347"/>
      <c r="F54" s="347"/>
      <c r="G54" s="347"/>
      <c r="H54" s="347"/>
      <c r="I54" s="347"/>
      <c r="J54" s="391" t="s">
        <v>280</v>
      </c>
      <c r="K54" s="392"/>
    </row>
    <row r="55" spans="2:11" x14ac:dyDescent="0.25">
      <c r="B55" s="350"/>
      <c r="C55" s="351"/>
      <c r="D55" s="351"/>
      <c r="E55" s="352"/>
      <c r="F55" s="352"/>
      <c r="G55" s="353"/>
      <c r="H55" s="354"/>
      <c r="I55" s="351"/>
      <c r="J55" s="355"/>
      <c r="K55" s="355"/>
    </row>
    <row r="56" spans="2:11" x14ac:dyDescent="0.25">
      <c r="B56" s="350"/>
      <c r="C56" s="351"/>
      <c r="D56" s="351"/>
      <c r="E56" s="352"/>
      <c r="F56" s="352"/>
      <c r="G56" s="353"/>
      <c r="H56" s="354"/>
      <c r="I56" s="351"/>
      <c r="J56" s="355"/>
      <c r="K56" s="355"/>
    </row>
    <row r="57" spans="2:11" x14ac:dyDescent="0.25">
      <c r="B57" s="350"/>
      <c r="C57" s="351"/>
      <c r="D57" s="351"/>
      <c r="E57" s="352"/>
      <c r="F57" s="352"/>
      <c r="G57" s="353"/>
      <c r="H57" s="354"/>
      <c r="I57" s="351"/>
      <c r="J57" s="355"/>
      <c r="K57" s="355"/>
    </row>
    <row r="58" spans="2:11" x14ac:dyDescent="0.25">
      <c r="B58" s="350"/>
      <c r="C58" s="351"/>
      <c r="D58" s="351"/>
      <c r="E58" s="352"/>
      <c r="F58" s="352"/>
      <c r="G58" s="353"/>
      <c r="H58" s="354"/>
      <c r="I58" s="351"/>
      <c r="J58" s="355"/>
      <c r="K58" s="355"/>
    </row>
    <row r="59" spans="2:11" hidden="1" x14ac:dyDescent="0.25">
      <c r="B59" s="350"/>
      <c r="C59" s="351"/>
      <c r="D59" s="351"/>
      <c r="E59" s="352"/>
      <c r="F59" s="352"/>
      <c r="G59" s="353"/>
      <c r="H59" s="354"/>
      <c r="I59" s="351"/>
      <c r="J59" s="355"/>
      <c r="K59" s="355"/>
    </row>
    <row r="60" spans="2:11" ht="25.5" hidden="1" customHeight="1" x14ac:dyDescent="0.25">
      <c r="B60" s="350"/>
      <c r="C60" s="351"/>
      <c r="D60" s="351"/>
      <c r="E60" s="352"/>
      <c r="F60" s="352"/>
      <c r="G60" s="353"/>
      <c r="H60" s="354"/>
      <c r="I60" s="351"/>
      <c r="J60" s="355"/>
      <c r="K60" s="355"/>
    </row>
  </sheetData>
  <sheetProtection algorithmName="SHA-512" hashValue="tOtLi0X7PKbT1eVyIZqkBLXZi/86VdGOpt+UESv+3cdLoBXWzBGvnpMfPnkNgdkNW0BA1uwkxQBU6dBfcZMQUg==" saltValue="X00g9hjANSSmFaZgYuhA9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5">
    <dataValidation type="list" allowBlank="1" showInputMessage="1" showErrorMessage="1" sqref="C7 I7">
      <formula1>$M$11:$M$12</formula1>
      <formula2>0</formula2>
    </dataValidation>
    <dataValidation type="list" allowBlank="1" showInputMessage="1" showErrorMessage="1" sqref="H13:I13">
      <formula1>$M$5:$M$8</formula1>
      <formula2>0</formula2>
    </dataValidation>
    <dataValidation type="list" showDropDown="1" showInputMessage="1" showErrorMessage="1" sqref="K12">
      <formula1>N17:N19</formula1>
      <formula2>0</formula2>
    </dataValidation>
    <dataValidation type="list" allowBlank="1" showInputMessage="1" showErrorMessage="1" sqref="C9:F9 J10:K10 H12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K11" sqref="K11"/>
    </sheetView>
  </sheetViews>
  <sheetFormatPr baseColWidth="10" defaultColWidth="0" defaultRowHeight="15" zeroHeight="1" x14ac:dyDescent="0.25"/>
  <cols>
    <col min="1" max="1" width="1" style="358" customWidth="1"/>
    <col min="2" max="2" width="25.42578125" style="378" customWidth="1"/>
    <col min="3" max="3" width="14.42578125" style="358" customWidth="1"/>
    <col min="4" max="4" width="20.140625" style="358" customWidth="1"/>
    <col min="5" max="5" width="16.42578125" style="358" customWidth="1"/>
    <col min="6" max="6" width="25" style="358" customWidth="1"/>
    <col min="7" max="7" width="22" style="379" customWidth="1"/>
    <col min="8" max="8" width="20.42578125" style="358" customWidth="1"/>
    <col min="9" max="11" width="22.42578125" style="358" customWidth="1"/>
    <col min="12" max="24" width="9.140625" style="360" hidden="1" customWidth="1"/>
    <col min="25" max="1024" width="9.140625" style="358" hidden="1" customWidth="1"/>
    <col min="1025" max="16384" width="9.140625" style="264" hidden="1"/>
  </cols>
  <sheetData>
    <row r="1" spans="2:14" ht="37.5" customHeight="1" x14ac:dyDescent="0.25">
      <c r="B1" s="359"/>
      <c r="C1" s="260" t="s">
        <v>1</v>
      </c>
      <c r="D1" s="260"/>
      <c r="E1" s="260"/>
      <c r="F1" s="260"/>
      <c r="G1" s="260"/>
      <c r="H1" s="260"/>
      <c r="I1" s="261"/>
      <c r="J1" s="262"/>
      <c r="K1" s="262"/>
      <c r="M1" s="361" t="s">
        <v>61</v>
      </c>
    </row>
    <row r="2" spans="2:14" ht="37.5" customHeight="1" x14ac:dyDescent="0.25">
      <c r="B2" s="359"/>
      <c r="C2" s="265" t="s">
        <v>210</v>
      </c>
      <c r="D2" s="265"/>
      <c r="E2" s="265"/>
      <c r="F2" s="265"/>
      <c r="G2" s="265"/>
      <c r="H2" s="265"/>
      <c r="I2" s="261"/>
      <c r="J2" s="262"/>
      <c r="K2" s="262"/>
      <c r="M2" s="361" t="s">
        <v>62</v>
      </c>
    </row>
    <row r="3" spans="2:14" ht="37.5" customHeight="1" x14ac:dyDescent="0.25">
      <c r="B3" s="359"/>
      <c r="C3" s="265" t="s">
        <v>211</v>
      </c>
      <c r="D3" s="265"/>
      <c r="E3" s="265"/>
      <c r="F3" s="265" t="s">
        <v>212</v>
      </c>
      <c r="G3" s="265"/>
      <c r="H3" s="265"/>
      <c r="I3" s="261"/>
      <c r="J3" s="262"/>
      <c r="K3" s="262"/>
      <c r="M3" s="361" t="s">
        <v>64</v>
      </c>
    </row>
    <row r="4" spans="2:14" ht="23.25" customHeight="1" x14ac:dyDescent="0.25">
      <c r="B4" s="266"/>
      <c r="C4" s="266"/>
      <c r="D4" s="266"/>
      <c r="E4" s="266"/>
      <c r="F4" s="266"/>
      <c r="G4" s="266"/>
      <c r="H4" s="266"/>
      <c r="I4" s="266"/>
      <c r="J4" s="267"/>
      <c r="K4" s="267"/>
    </row>
    <row r="5" spans="2:14" ht="24" customHeight="1" x14ac:dyDescent="0.25">
      <c r="B5" s="268" t="s">
        <v>213</v>
      </c>
      <c r="C5" s="268"/>
      <c r="D5" s="268"/>
      <c r="E5" s="268"/>
      <c r="F5" s="268"/>
      <c r="G5" s="268"/>
      <c r="H5" s="268"/>
      <c r="I5" s="268"/>
      <c r="J5" s="269"/>
      <c r="K5" s="269"/>
      <c r="N5" s="362" t="s">
        <v>71</v>
      </c>
    </row>
    <row r="6" spans="2:14" ht="30.75" customHeight="1" x14ac:dyDescent="0.25">
      <c r="B6" s="271" t="s">
        <v>214</v>
      </c>
      <c r="C6" s="272">
        <v>6</v>
      </c>
      <c r="D6" s="273" t="s">
        <v>215</v>
      </c>
      <c r="E6" s="273"/>
      <c r="F6" s="274" t="s">
        <v>344</v>
      </c>
      <c r="G6" s="274"/>
      <c r="H6" s="274"/>
      <c r="I6" s="274"/>
      <c r="J6" s="292"/>
      <c r="K6" s="292"/>
      <c r="M6" s="361" t="s">
        <v>75</v>
      </c>
      <c r="N6" s="362" t="s">
        <v>76</v>
      </c>
    </row>
    <row r="7" spans="2:14" ht="30.75" customHeight="1" x14ac:dyDescent="0.25">
      <c r="B7" s="271" t="s">
        <v>217</v>
      </c>
      <c r="C7" s="272" t="s">
        <v>78</v>
      </c>
      <c r="D7" s="400" t="s">
        <v>218</v>
      </c>
      <c r="E7" s="400"/>
      <c r="F7" s="276" t="s">
        <v>219</v>
      </c>
      <c r="G7" s="276"/>
      <c r="H7" s="277" t="s">
        <v>220</v>
      </c>
      <c r="I7" s="278" t="s">
        <v>78</v>
      </c>
      <c r="J7" s="279"/>
      <c r="K7" s="279"/>
      <c r="M7" s="361" t="s">
        <v>82</v>
      </c>
      <c r="N7" s="362" t="s">
        <v>83</v>
      </c>
    </row>
    <row r="8" spans="2:14" ht="30.75" customHeight="1" x14ac:dyDescent="0.25">
      <c r="B8" s="271" t="s">
        <v>221</v>
      </c>
      <c r="C8" s="276" t="s">
        <v>222</v>
      </c>
      <c r="D8" s="276"/>
      <c r="E8" s="276"/>
      <c r="F8" s="276"/>
      <c r="G8" s="277" t="s">
        <v>223</v>
      </c>
      <c r="H8" s="280">
        <v>7555</v>
      </c>
      <c r="I8" s="280"/>
      <c r="J8" s="281"/>
      <c r="K8" s="281"/>
      <c r="M8" s="361" t="s">
        <v>87</v>
      </c>
      <c r="N8" s="362" t="s">
        <v>42</v>
      </c>
    </row>
    <row r="9" spans="2:14" ht="30.75" customHeight="1" x14ac:dyDescent="0.25">
      <c r="B9" s="271" t="s">
        <v>62</v>
      </c>
      <c r="C9" s="282" t="s">
        <v>82</v>
      </c>
      <c r="D9" s="282"/>
      <c r="E9" s="282"/>
      <c r="F9" s="282"/>
      <c r="G9" s="277" t="s">
        <v>224</v>
      </c>
      <c r="H9" s="283" t="s">
        <v>90</v>
      </c>
      <c r="I9" s="283"/>
      <c r="J9" s="284"/>
      <c r="K9" s="284"/>
      <c r="M9" s="363" t="s">
        <v>91</v>
      </c>
    </row>
    <row r="10" spans="2:14" ht="30.75" customHeight="1" x14ac:dyDescent="0.25">
      <c r="B10" s="271" t="s">
        <v>225</v>
      </c>
      <c r="C10" s="249" t="s">
        <v>226</v>
      </c>
      <c r="D10" s="249"/>
      <c r="E10" s="249"/>
      <c r="F10" s="249"/>
      <c r="G10" s="249"/>
      <c r="H10" s="249"/>
      <c r="I10" s="249"/>
      <c r="J10" s="285"/>
      <c r="K10" s="285"/>
      <c r="M10" s="363"/>
    </row>
    <row r="11" spans="2:14" ht="30.75" customHeight="1" x14ac:dyDescent="0.25">
      <c r="B11" s="271" t="s">
        <v>227</v>
      </c>
      <c r="C11" s="286" t="s">
        <v>228</v>
      </c>
      <c r="D11" s="286"/>
      <c r="E11" s="286"/>
      <c r="F11" s="286"/>
      <c r="G11" s="286"/>
      <c r="H11" s="286"/>
      <c r="I11" s="286"/>
      <c r="J11" s="279"/>
      <c r="K11" s="279"/>
      <c r="M11" s="363"/>
      <c r="N11" s="362" t="s">
        <v>96</v>
      </c>
    </row>
    <row r="12" spans="2:14" ht="30.75" customHeight="1" x14ac:dyDescent="0.25">
      <c r="B12" s="271" t="s">
        <v>229</v>
      </c>
      <c r="C12" s="364" t="s">
        <v>345</v>
      </c>
      <c r="D12" s="364"/>
      <c r="E12" s="364"/>
      <c r="F12" s="364"/>
      <c r="G12" s="277" t="s">
        <v>231</v>
      </c>
      <c r="H12" s="288" t="s">
        <v>100</v>
      </c>
      <c r="I12" s="288"/>
      <c r="J12" s="279"/>
      <c r="K12" s="279"/>
      <c r="M12" s="363" t="s">
        <v>101</v>
      </c>
      <c r="N12" s="362" t="s">
        <v>78</v>
      </c>
    </row>
    <row r="13" spans="2:14" ht="30.75" customHeight="1" x14ac:dyDescent="0.25">
      <c r="B13" s="271" t="s">
        <v>232</v>
      </c>
      <c r="C13" s="289" t="s">
        <v>364</v>
      </c>
      <c r="D13" s="289"/>
      <c r="E13" s="289"/>
      <c r="F13" s="289"/>
      <c r="G13" s="277" t="s">
        <v>234</v>
      </c>
      <c r="H13" s="286" t="s">
        <v>71</v>
      </c>
      <c r="I13" s="286"/>
      <c r="J13" s="279"/>
      <c r="K13" s="279"/>
      <c r="M13" s="363" t="s">
        <v>105</v>
      </c>
    </row>
    <row r="14" spans="2:14" ht="42.75" customHeight="1" x14ac:dyDescent="0.25">
      <c r="B14" s="271" t="s">
        <v>235</v>
      </c>
      <c r="C14" s="401" t="s">
        <v>346</v>
      </c>
      <c r="D14" s="401"/>
      <c r="E14" s="401"/>
      <c r="F14" s="401"/>
      <c r="G14" s="401"/>
      <c r="H14" s="401"/>
      <c r="I14" s="401"/>
      <c r="J14" s="285"/>
      <c r="K14" s="285"/>
      <c r="M14" s="363" t="s">
        <v>108</v>
      </c>
      <c r="N14" s="362"/>
    </row>
    <row r="15" spans="2:14" ht="30.75" customHeight="1" x14ac:dyDescent="0.25">
      <c r="B15" s="271" t="s">
        <v>237</v>
      </c>
      <c r="C15" s="291" t="s">
        <v>294</v>
      </c>
      <c r="D15" s="291"/>
      <c r="E15" s="291"/>
      <c r="F15" s="291"/>
      <c r="G15" s="291"/>
      <c r="H15" s="291"/>
      <c r="I15" s="291"/>
      <c r="J15" s="292"/>
      <c r="K15" s="292"/>
      <c r="M15" s="363" t="s">
        <v>112</v>
      </c>
      <c r="N15" s="362"/>
    </row>
    <row r="16" spans="2:14" ht="30.75" customHeight="1" x14ac:dyDescent="0.25">
      <c r="B16" s="271" t="s">
        <v>239</v>
      </c>
      <c r="C16" s="293" t="s">
        <v>347</v>
      </c>
      <c r="D16" s="293"/>
      <c r="E16" s="293"/>
      <c r="F16" s="293"/>
      <c r="G16" s="293"/>
      <c r="H16" s="293"/>
      <c r="I16" s="293"/>
      <c r="J16" s="294"/>
      <c r="K16" s="294"/>
      <c r="M16" s="363"/>
      <c r="N16" s="362"/>
    </row>
    <row r="17" spans="2:14" ht="30.75" customHeight="1" x14ac:dyDescent="0.25">
      <c r="B17" s="271" t="s">
        <v>241</v>
      </c>
      <c r="C17" s="286" t="s">
        <v>348</v>
      </c>
      <c r="D17" s="286"/>
      <c r="E17" s="286"/>
      <c r="F17" s="286"/>
      <c r="G17" s="286"/>
      <c r="H17" s="286"/>
      <c r="I17" s="286"/>
      <c r="J17" s="295"/>
      <c r="K17" s="295"/>
      <c r="M17" s="363" t="s">
        <v>100</v>
      </c>
      <c r="N17" s="362"/>
    </row>
    <row r="18" spans="2:14" ht="18" customHeight="1" x14ac:dyDescent="0.25">
      <c r="B18" s="296" t="s">
        <v>243</v>
      </c>
      <c r="C18" s="297" t="s">
        <v>244</v>
      </c>
      <c r="D18" s="297"/>
      <c r="E18" s="297"/>
      <c r="F18" s="298" t="s">
        <v>245</v>
      </c>
      <c r="G18" s="298"/>
      <c r="H18" s="298"/>
      <c r="I18" s="298"/>
      <c r="J18" s="299"/>
      <c r="K18" s="299"/>
      <c r="M18" s="363" t="s">
        <v>122</v>
      </c>
      <c r="N18" s="362"/>
    </row>
    <row r="19" spans="2:14" ht="39.75" customHeight="1" x14ac:dyDescent="0.25">
      <c r="B19" s="296"/>
      <c r="C19" s="339" t="s">
        <v>349</v>
      </c>
      <c r="D19" s="339"/>
      <c r="E19" s="339"/>
      <c r="F19" s="293" t="s">
        <v>350</v>
      </c>
      <c r="G19" s="293"/>
      <c r="H19" s="293"/>
      <c r="I19" s="293"/>
      <c r="J19" s="294"/>
      <c r="K19" s="294"/>
      <c r="M19" s="363" t="s">
        <v>126</v>
      </c>
      <c r="N19" s="362"/>
    </row>
    <row r="20" spans="2:14" ht="39.75" customHeight="1" x14ac:dyDescent="0.25">
      <c r="B20" s="271" t="s">
        <v>248</v>
      </c>
      <c r="C20" s="339" t="s">
        <v>351</v>
      </c>
      <c r="D20" s="339"/>
      <c r="E20" s="339"/>
      <c r="F20" s="288" t="s">
        <v>352</v>
      </c>
      <c r="G20" s="288"/>
      <c r="H20" s="288"/>
      <c r="I20" s="288"/>
      <c r="J20" s="279"/>
      <c r="K20" s="279"/>
      <c r="M20" s="363"/>
      <c r="N20" s="362"/>
    </row>
    <row r="21" spans="2:14" ht="81.75" customHeight="1" x14ac:dyDescent="0.25">
      <c r="B21" s="271" t="s">
        <v>251</v>
      </c>
      <c r="C21" s="276" t="s">
        <v>354</v>
      </c>
      <c r="D21" s="276"/>
      <c r="E21" s="276"/>
      <c r="F21" s="393" t="s">
        <v>353</v>
      </c>
      <c r="G21" s="393"/>
      <c r="H21" s="393"/>
      <c r="I21" s="393"/>
      <c r="J21" s="292"/>
      <c r="K21" s="292"/>
      <c r="M21" s="366"/>
      <c r="N21" s="362"/>
    </row>
    <row r="22" spans="2:14" ht="23.25" customHeight="1" x14ac:dyDescent="0.25">
      <c r="B22" s="271" t="s">
        <v>254</v>
      </c>
      <c r="C22" s="301">
        <v>45292</v>
      </c>
      <c r="D22" s="301"/>
      <c r="E22" s="301"/>
      <c r="F22" s="277" t="s">
        <v>255</v>
      </c>
      <c r="G22" s="302">
        <v>1</v>
      </c>
      <c r="H22" s="277" t="s">
        <v>256</v>
      </c>
      <c r="I22" s="367">
        <v>1</v>
      </c>
      <c r="J22" s="368"/>
      <c r="K22" s="368"/>
      <c r="M22" s="366"/>
    </row>
    <row r="23" spans="2:14" ht="27" customHeight="1" x14ac:dyDescent="0.25">
      <c r="B23" s="271" t="s">
        <v>257</v>
      </c>
      <c r="C23" s="301">
        <v>45443</v>
      </c>
      <c r="D23" s="301"/>
      <c r="E23" s="301"/>
      <c r="F23" s="277" t="s">
        <v>258</v>
      </c>
      <c r="G23" s="305">
        <v>1</v>
      </c>
      <c r="H23" s="305"/>
      <c r="I23" s="305"/>
      <c r="J23" s="369"/>
      <c r="K23" s="369"/>
      <c r="M23" s="366"/>
    </row>
    <row r="24" spans="2:14" ht="30.75" customHeight="1" x14ac:dyDescent="0.25">
      <c r="B24" s="307" t="s">
        <v>259</v>
      </c>
      <c r="C24" s="308" t="s">
        <v>112</v>
      </c>
      <c r="D24" s="308"/>
      <c r="E24" s="308"/>
      <c r="F24" s="370" t="s">
        <v>260</v>
      </c>
      <c r="G24" s="293" t="s">
        <v>261</v>
      </c>
      <c r="H24" s="293"/>
      <c r="I24" s="293"/>
      <c r="J24" s="299"/>
      <c r="K24" s="299"/>
      <c r="M24" s="366"/>
    </row>
    <row r="25" spans="2:14" ht="22.5" customHeight="1" x14ac:dyDescent="0.25">
      <c r="B25" s="310" t="s">
        <v>262</v>
      </c>
      <c r="C25" s="310"/>
      <c r="D25" s="310"/>
      <c r="E25" s="310"/>
      <c r="F25" s="310"/>
      <c r="G25" s="310"/>
      <c r="H25" s="310"/>
      <c r="I25" s="310"/>
      <c r="J25" s="269"/>
      <c r="K25" s="269"/>
      <c r="M25" s="366"/>
    </row>
    <row r="26" spans="2:14" ht="43.5" customHeight="1" x14ac:dyDescent="0.25">
      <c r="B26" s="311" t="s">
        <v>142</v>
      </c>
      <c r="C26" s="312" t="s">
        <v>263</v>
      </c>
      <c r="D26" s="312" t="s">
        <v>264</v>
      </c>
      <c r="E26" s="313" t="s">
        <v>265</v>
      </c>
      <c r="F26" s="312" t="s">
        <v>266</v>
      </c>
      <c r="G26" s="312" t="s">
        <v>267</v>
      </c>
      <c r="H26" s="313" t="s">
        <v>268</v>
      </c>
      <c r="I26" s="314" t="s">
        <v>269</v>
      </c>
      <c r="J26" s="294"/>
      <c r="K26" s="294"/>
      <c r="M26" s="366"/>
    </row>
    <row r="27" spans="2:14" ht="19.5" customHeight="1" x14ac:dyDescent="0.25">
      <c r="B27" s="315" t="s">
        <v>151</v>
      </c>
      <c r="C27" s="382">
        <v>1</v>
      </c>
      <c r="D27" s="402">
        <v>1</v>
      </c>
      <c r="E27" s="121">
        <f t="shared" ref="E27:E38" si="0">IF(OR(C27=0,C27=""),0,D27/C27)</f>
        <v>1</v>
      </c>
      <c r="F27" s="318">
        <v>1</v>
      </c>
      <c r="G27" s="395">
        <v>1</v>
      </c>
      <c r="H27" s="320">
        <f>IF(D27="","",(D27*100%)/$G$23)</f>
        <v>1</v>
      </c>
      <c r="I27" s="321">
        <v>1</v>
      </c>
      <c r="J27" s="396"/>
      <c r="K27" s="323"/>
      <c r="M27" s="366"/>
    </row>
    <row r="28" spans="2:14" ht="19.5" customHeight="1" x14ac:dyDescent="0.25">
      <c r="B28" s="315" t="s">
        <v>152</v>
      </c>
      <c r="C28" s="382">
        <v>1</v>
      </c>
      <c r="D28" s="402">
        <v>1</v>
      </c>
      <c r="E28" s="121">
        <f t="shared" si="0"/>
        <v>1</v>
      </c>
      <c r="F28" s="318"/>
      <c r="G28" s="395"/>
      <c r="H28" s="320">
        <f t="shared" ref="H28:H38" si="1">+IF(D28="","",((D28*100%)/$G$23))</f>
        <v>1</v>
      </c>
      <c r="I28" s="321"/>
      <c r="J28" s="397"/>
      <c r="K28" s="323"/>
      <c r="M28" s="366"/>
    </row>
    <row r="29" spans="2:14" ht="19.5" customHeight="1" x14ac:dyDescent="0.25">
      <c r="B29" s="315" t="s">
        <v>153</v>
      </c>
      <c r="C29" s="382">
        <v>1</v>
      </c>
      <c r="D29" s="402"/>
      <c r="E29" s="121">
        <f t="shared" si="0"/>
        <v>0</v>
      </c>
      <c r="F29" s="318"/>
      <c r="G29" s="395"/>
      <c r="H29" s="320" t="str">
        <f t="shared" si="1"/>
        <v/>
      </c>
      <c r="I29" s="321"/>
      <c r="J29" s="397"/>
      <c r="K29" s="323"/>
      <c r="M29" s="366"/>
    </row>
    <row r="30" spans="2:14" ht="19.5" customHeight="1" x14ac:dyDescent="0.25">
      <c r="B30" s="315" t="s">
        <v>154</v>
      </c>
      <c r="C30" s="382">
        <v>1</v>
      </c>
      <c r="D30" s="402"/>
      <c r="E30" s="121">
        <f t="shared" si="0"/>
        <v>0</v>
      </c>
      <c r="F30" s="318"/>
      <c r="G30" s="395"/>
      <c r="H30" s="320" t="str">
        <f t="shared" si="1"/>
        <v/>
      </c>
      <c r="I30" s="321"/>
      <c r="J30" s="397"/>
      <c r="K30" s="323"/>
    </row>
    <row r="31" spans="2:14" ht="19.5" customHeight="1" x14ac:dyDescent="0.25">
      <c r="B31" s="315" t="s">
        <v>155</v>
      </c>
      <c r="C31" s="382">
        <v>1</v>
      </c>
      <c r="D31" s="402"/>
      <c r="E31" s="121">
        <f t="shared" si="0"/>
        <v>0</v>
      </c>
      <c r="F31" s="318"/>
      <c r="G31" s="395"/>
      <c r="H31" s="320" t="str">
        <f t="shared" si="1"/>
        <v/>
      </c>
      <c r="I31" s="321"/>
      <c r="J31" s="397"/>
      <c r="K31" s="323"/>
    </row>
    <row r="32" spans="2:14" ht="19.5" customHeight="1" x14ac:dyDescent="0.25">
      <c r="B32" s="315" t="s">
        <v>156</v>
      </c>
      <c r="C32" s="382">
        <v>0</v>
      </c>
      <c r="D32" s="402"/>
      <c r="E32" s="121">
        <f t="shared" si="0"/>
        <v>0</v>
      </c>
      <c r="F32" s="318"/>
      <c r="G32" s="395"/>
      <c r="H32" s="320" t="str">
        <f t="shared" si="1"/>
        <v/>
      </c>
      <c r="I32" s="321"/>
      <c r="J32" s="397"/>
      <c r="K32" s="323"/>
    </row>
    <row r="33" spans="2:11" ht="19.5" customHeight="1" x14ac:dyDescent="0.25">
      <c r="B33" s="315" t="s">
        <v>157</v>
      </c>
      <c r="C33" s="382">
        <v>0</v>
      </c>
      <c r="D33" s="402"/>
      <c r="E33" s="121">
        <f t="shared" si="0"/>
        <v>0</v>
      </c>
      <c r="F33" s="318"/>
      <c r="G33" s="395"/>
      <c r="H33" s="320" t="str">
        <f t="shared" si="1"/>
        <v/>
      </c>
      <c r="I33" s="321"/>
      <c r="J33" s="397"/>
      <c r="K33" s="323"/>
    </row>
    <row r="34" spans="2:11" ht="19.5" customHeight="1" x14ac:dyDescent="0.25">
      <c r="B34" s="315" t="s">
        <v>158</v>
      </c>
      <c r="C34" s="382">
        <v>0</v>
      </c>
      <c r="D34" s="402"/>
      <c r="E34" s="121">
        <f t="shared" si="0"/>
        <v>0</v>
      </c>
      <c r="F34" s="318"/>
      <c r="G34" s="395"/>
      <c r="H34" s="320" t="str">
        <f t="shared" si="1"/>
        <v/>
      </c>
      <c r="I34" s="321"/>
      <c r="J34" s="397"/>
      <c r="K34" s="323"/>
    </row>
    <row r="35" spans="2:11" ht="19.5" customHeight="1" x14ac:dyDescent="0.25">
      <c r="B35" s="315" t="s">
        <v>159</v>
      </c>
      <c r="C35" s="382">
        <v>0</v>
      </c>
      <c r="D35" s="402"/>
      <c r="E35" s="121">
        <f t="shared" si="0"/>
        <v>0</v>
      </c>
      <c r="F35" s="318"/>
      <c r="G35" s="395"/>
      <c r="H35" s="320" t="str">
        <f t="shared" si="1"/>
        <v/>
      </c>
      <c r="I35" s="321"/>
      <c r="J35" s="397"/>
      <c r="K35" s="323"/>
    </row>
    <row r="36" spans="2:11" ht="19.5" customHeight="1" x14ac:dyDescent="0.25">
      <c r="B36" s="315" t="s">
        <v>160</v>
      </c>
      <c r="C36" s="382">
        <v>0</v>
      </c>
      <c r="D36" s="402"/>
      <c r="E36" s="121">
        <f t="shared" si="0"/>
        <v>0</v>
      </c>
      <c r="F36" s="318"/>
      <c r="G36" s="395"/>
      <c r="H36" s="320" t="str">
        <f t="shared" si="1"/>
        <v/>
      </c>
      <c r="I36" s="321"/>
      <c r="J36" s="397"/>
      <c r="K36" s="323"/>
    </row>
    <row r="37" spans="2:11" ht="19.5" customHeight="1" x14ac:dyDescent="0.25">
      <c r="B37" s="315" t="s">
        <v>161</v>
      </c>
      <c r="C37" s="382">
        <v>0</v>
      </c>
      <c r="D37" s="402"/>
      <c r="E37" s="121">
        <f t="shared" si="0"/>
        <v>0</v>
      </c>
      <c r="F37" s="318"/>
      <c r="G37" s="395"/>
      <c r="H37" s="320" t="str">
        <f t="shared" si="1"/>
        <v/>
      </c>
      <c r="I37" s="321"/>
      <c r="J37" s="397"/>
      <c r="K37" s="323"/>
    </row>
    <row r="38" spans="2:11" ht="19.5" customHeight="1" x14ac:dyDescent="0.25">
      <c r="B38" s="315" t="s">
        <v>162</v>
      </c>
      <c r="C38" s="382">
        <v>0</v>
      </c>
      <c r="D38" s="402"/>
      <c r="E38" s="121">
        <f t="shared" si="0"/>
        <v>0</v>
      </c>
      <c r="F38" s="318"/>
      <c r="G38" s="395"/>
      <c r="H38" s="320" t="str">
        <f t="shared" si="1"/>
        <v/>
      </c>
      <c r="I38" s="321"/>
      <c r="J38" s="323"/>
      <c r="K38" s="323"/>
    </row>
    <row r="39" spans="2:11" ht="84" customHeight="1" x14ac:dyDescent="0.25">
      <c r="B39" s="324" t="s">
        <v>270</v>
      </c>
      <c r="C39" s="325" t="s">
        <v>386</v>
      </c>
      <c r="D39" s="325"/>
      <c r="E39" s="325"/>
      <c r="F39" s="325"/>
      <c r="G39" s="325"/>
      <c r="H39" s="325"/>
      <c r="I39" s="325"/>
      <c r="J39" s="264"/>
      <c r="K39" s="327"/>
    </row>
    <row r="40" spans="2:11" ht="36.6" customHeight="1" x14ac:dyDescent="0.25">
      <c r="B40" s="326" t="s">
        <v>359</v>
      </c>
      <c r="C40" s="326"/>
      <c r="D40" s="326"/>
      <c r="E40" s="326"/>
      <c r="F40" s="326"/>
      <c r="G40" s="326"/>
      <c r="H40" s="326"/>
      <c r="I40" s="326"/>
      <c r="J40" s="264"/>
      <c r="K40" s="269"/>
    </row>
    <row r="41" spans="2:11" ht="36.6" customHeight="1" x14ac:dyDescent="0.25">
      <c r="B41" s="326"/>
      <c r="C41" s="326"/>
      <c r="D41" s="326"/>
      <c r="E41" s="326"/>
      <c r="F41" s="326"/>
      <c r="G41" s="326"/>
      <c r="H41" s="326"/>
      <c r="I41" s="326"/>
      <c r="J41" s="264"/>
      <c r="K41" s="327"/>
    </row>
    <row r="42" spans="2:11" ht="36.6" customHeight="1" x14ac:dyDescent="0.25">
      <c r="B42" s="326"/>
      <c r="C42" s="326"/>
      <c r="D42" s="326"/>
      <c r="E42" s="326"/>
      <c r="F42" s="326"/>
      <c r="G42" s="326"/>
      <c r="H42" s="326"/>
      <c r="I42" s="326"/>
      <c r="J42" s="264"/>
      <c r="K42" s="327"/>
    </row>
    <row r="43" spans="2:11" ht="36.6" customHeight="1" x14ac:dyDescent="0.25">
      <c r="B43" s="326"/>
      <c r="C43" s="326"/>
      <c r="D43" s="326"/>
      <c r="E43" s="326"/>
      <c r="F43" s="326"/>
      <c r="G43" s="326"/>
      <c r="H43" s="326"/>
      <c r="I43" s="326"/>
      <c r="J43" s="264"/>
      <c r="K43" s="327"/>
    </row>
    <row r="44" spans="2:11" ht="36.6" customHeight="1" x14ac:dyDescent="0.25">
      <c r="B44" s="326"/>
      <c r="C44" s="326"/>
      <c r="D44" s="326"/>
      <c r="E44" s="326"/>
      <c r="F44" s="326"/>
      <c r="G44" s="326"/>
      <c r="H44" s="326"/>
      <c r="I44" s="326"/>
      <c r="J44" s="264"/>
      <c r="K44" s="267"/>
    </row>
    <row r="45" spans="2:11" ht="73.5" customHeight="1" x14ac:dyDescent="0.25">
      <c r="B45" s="271" t="s">
        <v>271</v>
      </c>
      <c r="C45" s="325" t="s">
        <v>378</v>
      </c>
      <c r="D45" s="325"/>
      <c r="E45" s="325"/>
      <c r="F45" s="325"/>
      <c r="G45" s="325"/>
      <c r="H45" s="325"/>
      <c r="I45" s="325"/>
      <c r="J45" s="264"/>
      <c r="K45" s="332"/>
    </row>
    <row r="46" spans="2:11" ht="48.75" customHeight="1" x14ac:dyDescent="0.25">
      <c r="B46" s="271" t="s">
        <v>272</v>
      </c>
      <c r="C46" s="325" t="s">
        <v>273</v>
      </c>
      <c r="D46" s="325"/>
      <c r="E46" s="325"/>
      <c r="F46" s="325"/>
      <c r="G46" s="325"/>
      <c r="H46" s="325"/>
      <c r="I46" s="325"/>
      <c r="J46" s="332"/>
      <c r="K46" s="332"/>
    </row>
    <row r="47" spans="2:11" ht="66" customHeight="1" x14ac:dyDescent="0.25">
      <c r="B47" s="324" t="s">
        <v>274</v>
      </c>
      <c r="C47" s="274" t="s">
        <v>371</v>
      </c>
      <c r="D47" s="274"/>
      <c r="E47" s="274"/>
      <c r="F47" s="274"/>
      <c r="G47" s="274"/>
      <c r="H47" s="274"/>
      <c r="I47" s="274"/>
      <c r="J47" s="332"/>
      <c r="K47" s="332"/>
    </row>
    <row r="48" spans="2:11" ht="22.5" customHeight="1" x14ac:dyDescent="0.25">
      <c r="B48" s="310" t="s">
        <v>275</v>
      </c>
      <c r="C48" s="310"/>
      <c r="D48" s="310"/>
      <c r="E48" s="310"/>
      <c r="F48" s="310"/>
      <c r="G48" s="310"/>
      <c r="H48" s="310"/>
      <c r="I48" s="310"/>
      <c r="J48" s="332"/>
      <c r="K48" s="332"/>
    </row>
    <row r="49" spans="2:11" ht="22.5" customHeight="1" x14ac:dyDescent="0.25">
      <c r="B49" s="296" t="s">
        <v>276</v>
      </c>
      <c r="C49" s="312" t="s">
        <v>277</v>
      </c>
      <c r="D49" s="273" t="s">
        <v>278</v>
      </c>
      <c r="E49" s="273"/>
      <c r="F49" s="273"/>
      <c r="G49" s="336" t="s">
        <v>279</v>
      </c>
      <c r="H49" s="336"/>
      <c r="I49" s="336"/>
      <c r="J49" s="337"/>
      <c r="K49" s="337"/>
    </row>
    <row r="50" spans="2:11" ht="72.75" customHeight="1" x14ac:dyDescent="0.25">
      <c r="B50" s="296"/>
      <c r="C50" s="338"/>
      <c r="D50" s="276"/>
      <c r="E50" s="276"/>
      <c r="F50" s="276"/>
      <c r="G50" s="276"/>
      <c r="H50" s="276"/>
      <c r="I50" s="274"/>
      <c r="J50" s="337"/>
      <c r="K50" s="337"/>
    </row>
    <row r="51" spans="2:11" ht="32.25" customHeight="1" x14ac:dyDescent="0.25">
      <c r="B51" s="340" t="s">
        <v>281</v>
      </c>
      <c r="C51" s="341" t="s">
        <v>372</v>
      </c>
      <c r="D51" s="341"/>
      <c r="E51" s="341"/>
      <c r="F51" s="341"/>
      <c r="G51" s="341"/>
      <c r="H51" s="341"/>
      <c r="I51" s="341"/>
      <c r="J51" s="403"/>
      <c r="K51" s="404"/>
    </row>
    <row r="52" spans="2:11" ht="28.5" customHeight="1" x14ac:dyDescent="0.25">
      <c r="B52" s="344" t="s">
        <v>282</v>
      </c>
      <c r="C52" s="341" t="s">
        <v>373</v>
      </c>
      <c r="D52" s="341"/>
      <c r="E52" s="341"/>
      <c r="F52" s="341"/>
      <c r="G52" s="341"/>
      <c r="H52" s="341"/>
      <c r="I52" s="341"/>
      <c r="J52" s="342"/>
      <c r="K52" s="343"/>
    </row>
    <row r="53" spans="2:11" ht="30" customHeight="1" x14ac:dyDescent="0.25">
      <c r="B53" s="324" t="s">
        <v>283</v>
      </c>
      <c r="C53" s="345" t="s">
        <v>374</v>
      </c>
      <c r="D53" s="345"/>
      <c r="E53" s="345"/>
      <c r="F53" s="345"/>
      <c r="G53" s="345"/>
      <c r="H53" s="345"/>
      <c r="I53" s="345"/>
      <c r="J53" s="342"/>
      <c r="K53" s="343"/>
    </row>
    <row r="54" spans="2:11" ht="31.5" customHeight="1" x14ac:dyDescent="0.25">
      <c r="B54" s="346" t="s">
        <v>284</v>
      </c>
      <c r="C54" s="347" t="s">
        <v>280</v>
      </c>
      <c r="D54" s="347"/>
      <c r="E54" s="347"/>
      <c r="F54" s="347"/>
      <c r="G54" s="347"/>
      <c r="H54" s="347"/>
      <c r="I54" s="347"/>
      <c r="J54" s="342"/>
      <c r="K54" s="343"/>
    </row>
    <row r="55" spans="2:11" x14ac:dyDescent="0.25">
      <c r="B55" s="350"/>
      <c r="C55" s="351"/>
      <c r="D55" s="351"/>
      <c r="E55" s="377"/>
      <c r="F55" s="377"/>
      <c r="G55" s="353"/>
      <c r="H55" s="354"/>
      <c r="I55" s="351"/>
      <c r="J55" s="348" t="s">
        <v>280</v>
      </c>
      <c r="K55" s="349"/>
    </row>
    <row r="56" spans="2:11" x14ac:dyDescent="0.25">
      <c r="B56" s="350"/>
      <c r="C56" s="351"/>
      <c r="D56" s="351"/>
      <c r="E56" s="377"/>
      <c r="F56" s="377"/>
      <c r="G56" s="353"/>
      <c r="H56" s="354"/>
      <c r="I56" s="351"/>
      <c r="J56" s="355"/>
      <c r="K56" s="355"/>
    </row>
    <row r="57" spans="2:11" x14ac:dyDescent="0.25">
      <c r="B57" s="350"/>
      <c r="C57" s="351"/>
      <c r="D57" s="351"/>
      <c r="E57" s="377"/>
      <c r="F57" s="377"/>
      <c r="G57" s="353"/>
      <c r="H57" s="354"/>
      <c r="I57" s="351"/>
      <c r="J57" s="355"/>
      <c r="K57" s="355"/>
    </row>
    <row r="58" spans="2:11" x14ac:dyDescent="0.25">
      <c r="B58" s="350"/>
      <c r="C58" s="351"/>
      <c r="D58" s="351"/>
      <c r="E58" s="377"/>
      <c r="F58" s="377"/>
      <c r="G58" s="353"/>
      <c r="H58" s="354"/>
      <c r="I58" s="351"/>
      <c r="J58" s="355"/>
      <c r="K58" s="355"/>
    </row>
    <row r="59" spans="2:11" hidden="1" x14ac:dyDescent="0.25">
      <c r="B59" s="350"/>
      <c r="C59" s="351"/>
      <c r="D59" s="351"/>
      <c r="E59" s="377"/>
      <c r="F59" s="377"/>
      <c r="G59" s="353"/>
      <c r="H59" s="354"/>
      <c r="I59" s="351"/>
      <c r="J59" s="355"/>
      <c r="K59" s="355"/>
    </row>
    <row r="60" spans="2:11" ht="25.5" hidden="1" customHeight="1" x14ac:dyDescent="0.25">
      <c r="B60" s="350"/>
      <c r="C60" s="351"/>
      <c r="D60" s="351"/>
      <c r="E60" s="377"/>
      <c r="F60" s="377"/>
      <c r="G60" s="353"/>
      <c r="H60" s="354"/>
      <c r="I60" s="351"/>
      <c r="J60" s="355"/>
      <c r="K60" s="355"/>
    </row>
  </sheetData>
  <sheetProtection algorithmName="SHA-512" hashValue="+Skr5feiSubLUWMKetkPNZwxSPFUg929slLZLamD08QqcUEreDof9s4gPoZNU8Z5r4v82Ex1DI2ep2FqJKBsjQ==" saltValue="9Dob0JRMIQBYmIp0wi5Nfg==" spinCount="100000" sheet="1" objects="1" scenarios="1"/>
  <mergeCells count="64">
    <mergeCell ref="J51:K51"/>
    <mergeCell ref="J52:K52"/>
    <mergeCell ref="J53:K53"/>
    <mergeCell ref="J54:K54"/>
    <mergeCell ref="J55:K55"/>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A1:AMJ68"/>
  <sheetViews>
    <sheetView topLeftCell="A37" zoomScale="65" zoomScaleNormal="65" workbookViewId="0">
      <selection activeCell="C51" sqref="C51"/>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232"/>
      <c r="C2" s="233" t="s">
        <v>0</v>
      </c>
      <c r="D2" s="233"/>
      <c r="E2" s="233"/>
      <c r="F2" s="233"/>
      <c r="G2" s="233"/>
      <c r="H2" s="233"/>
      <c r="I2" s="234"/>
      <c r="J2" s="29"/>
      <c r="K2" s="29"/>
      <c r="M2" s="30" t="s">
        <v>61</v>
      </c>
    </row>
    <row r="3" spans="2:14" ht="25.5" customHeight="1" x14ac:dyDescent="0.25">
      <c r="B3" s="232"/>
      <c r="C3" s="235" t="s">
        <v>1</v>
      </c>
      <c r="D3" s="235"/>
      <c r="E3" s="235"/>
      <c r="F3" s="235"/>
      <c r="G3" s="235"/>
      <c r="H3" s="235"/>
      <c r="I3" s="234"/>
      <c r="J3" s="29"/>
      <c r="K3" s="29"/>
      <c r="M3" s="30" t="s">
        <v>62</v>
      </c>
    </row>
    <row r="4" spans="2:14" ht="25.5" customHeight="1" x14ac:dyDescent="0.25">
      <c r="B4" s="232"/>
      <c r="C4" s="235" t="s">
        <v>63</v>
      </c>
      <c r="D4" s="235"/>
      <c r="E4" s="235"/>
      <c r="F4" s="235"/>
      <c r="G4" s="235"/>
      <c r="H4" s="235"/>
      <c r="I4" s="234"/>
      <c r="J4" s="29"/>
      <c r="K4" s="29"/>
      <c r="M4" s="30" t="s">
        <v>64</v>
      </c>
    </row>
    <row r="5" spans="2:14" ht="25.5" customHeight="1" x14ac:dyDescent="0.25">
      <c r="B5" s="232"/>
      <c r="C5" s="235" t="s">
        <v>65</v>
      </c>
      <c r="D5" s="235"/>
      <c r="E5" s="235"/>
      <c r="F5" s="235"/>
      <c r="G5" s="236" t="s">
        <v>66</v>
      </c>
      <c r="H5" s="236"/>
      <c r="I5" s="234"/>
      <c r="J5" s="29"/>
      <c r="K5" s="29"/>
      <c r="M5" s="30" t="s">
        <v>67</v>
      </c>
    </row>
    <row r="6" spans="2:14" ht="23.25" customHeight="1" x14ac:dyDescent="0.25">
      <c r="B6" s="228" t="s">
        <v>68</v>
      </c>
      <c r="C6" s="228"/>
      <c r="D6" s="228"/>
      <c r="E6" s="228"/>
      <c r="F6" s="228"/>
      <c r="G6" s="228"/>
      <c r="H6" s="228"/>
      <c r="I6" s="228"/>
      <c r="J6" s="31"/>
      <c r="K6" s="31"/>
    </row>
    <row r="7" spans="2:14" ht="24" customHeight="1" x14ac:dyDescent="0.25">
      <c r="B7" s="229" t="s">
        <v>69</v>
      </c>
      <c r="C7" s="229"/>
      <c r="D7" s="229"/>
      <c r="E7" s="229"/>
      <c r="F7" s="229"/>
      <c r="G7" s="229"/>
      <c r="H7" s="229"/>
      <c r="I7" s="229"/>
      <c r="J7" s="32"/>
      <c r="K7" s="32"/>
    </row>
    <row r="8" spans="2:14" ht="24" customHeight="1" x14ac:dyDescent="0.25">
      <c r="B8" s="230" t="s">
        <v>70</v>
      </c>
      <c r="C8" s="230"/>
      <c r="D8" s="230"/>
      <c r="E8" s="230"/>
      <c r="F8" s="230"/>
      <c r="G8" s="230"/>
      <c r="H8" s="230"/>
      <c r="I8" s="230"/>
      <c r="J8" s="33"/>
      <c r="K8" s="33"/>
      <c r="N8" s="34" t="s">
        <v>71</v>
      </c>
    </row>
    <row r="9" spans="2:14" ht="30.75" customHeight="1" x14ac:dyDescent="0.25">
      <c r="B9" s="35" t="s">
        <v>72</v>
      </c>
      <c r="C9" s="36">
        <v>231</v>
      </c>
      <c r="D9" s="231" t="s">
        <v>73</v>
      </c>
      <c r="E9" s="231"/>
      <c r="F9" s="213" t="s">
        <v>74</v>
      </c>
      <c r="G9" s="213"/>
      <c r="H9" s="213"/>
      <c r="I9" s="213"/>
      <c r="J9" s="37"/>
      <c r="K9" s="37"/>
      <c r="M9" s="30" t="s">
        <v>75</v>
      </c>
      <c r="N9" s="34" t="s">
        <v>76</v>
      </c>
    </row>
    <row r="10" spans="2:14" ht="30.75" customHeight="1" x14ac:dyDescent="0.25">
      <c r="B10" s="38" t="s">
        <v>77</v>
      </c>
      <c r="C10" s="39" t="s">
        <v>78</v>
      </c>
      <c r="D10" s="222" t="s">
        <v>79</v>
      </c>
      <c r="E10" s="222"/>
      <c r="F10" s="223" t="s">
        <v>80</v>
      </c>
      <c r="G10" s="223"/>
      <c r="H10" s="41" t="s">
        <v>81</v>
      </c>
      <c r="I10" s="42" t="s">
        <v>78</v>
      </c>
      <c r="J10" s="43"/>
      <c r="K10" s="43"/>
      <c r="M10" s="30" t="s">
        <v>82</v>
      </c>
      <c r="N10" s="34" t="s">
        <v>83</v>
      </c>
    </row>
    <row r="11" spans="2:14" ht="30.75" customHeight="1" x14ac:dyDescent="0.25">
      <c r="B11" s="38" t="s">
        <v>84</v>
      </c>
      <c r="C11" s="224" t="s">
        <v>85</v>
      </c>
      <c r="D11" s="224"/>
      <c r="E11" s="224"/>
      <c r="F11" s="224"/>
      <c r="G11" s="41" t="s">
        <v>86</v>
      </c>
      <c r="H11" s="225">
        <v>1032</v>
      </c>
      <c r="I11" s="225"/>
      <c r="J11" s="44"/>
      <c r="K11" s="44"/>
      <c r="M11" s="30" t="s">
        <v>87</v>
      </c>
      <c r="N11" s="34" t="s">
        <v>42</v>
      </c>
    </row>
    <row r="12" spans="2:14" ht="30.75" customHeight="1" x14ac:dyDescent="0.25">
      <c r="B12" s="38" t="s">
        <v>88</v>
      </c>
      <c r="C12" s="226" t="s">
        <v>82</v>
      </c>
      <c r="D12" s="226"/>
      <c r="E12" s="226"/>
      <c r="F12" s="226"/>
      <c r="G12" s="41" t="s">
        <v>89</v>
      </c>
      <c r="H12" s="227" t="s">
        <v>90</v>
      </c>
      <c r="I12" s="227"/>
      <c r="J12" s="45"/>
      <c r="K12" s="45"/>
      <c r="M12" s="46" t="s">
        <v>91</v>
      </c>
    </row>
    <row r="13" spans="2:14" ht="30.75" customHeight="1" x14ac:dyDescent="0.25">
      <c r="B13" s="38" t="s">
        <v>92</v>
      </c>
      <c r="C13" s="216" t="s">
        <v>93</v>
      </c>
      <c r="D13" s="216"/>
      <c r="E13" s="216"/>
      <c r="F13" s="216"/>
      <c r="G13" s="216"/>
      <c r="H13" s="216"/>
      <c r="I13" s="216"/>
      <c r="J13" s="47"/>
      <c r="K13" s="47"/>
      <c r="M13" s="46"/>
    </row>
    <row r="14" spans="2:14" ht="30.75" customHeight="1" x14ac:dyDescent="0.25">
      <c r="B14" s="38" t="s">
        <v>94</v>
      </c>
      <c r="C14" s="211" t="s">
        <v>95</v>
      </c>
      <c r="D14" s="211"/>
      <c r="E14" s="211"/>
      <c r="F14" s="211"/>
      <c r="G14" s="211"/>
      <c r="H14" s="211"/>
      <c r="I14" s="211"/>
      <c r="J14" s="43"/>
      <c r="K14" s="43"/>
      <c r="M14" s="46"/>
      <c r="N14" s="34" t="s">
        <v>96</v>
      </c>
    </row>
    <row r="15" spans="2:14" ht="30.75" customHeight="1" x14ac:dyDescent="0.25">
      <c r="B15" s="38" t="s">
        <v>97</v>
      </c>
      <c r="C15" s="207" t="s">
        <v>98</v>
      </c>
      <c r="D15" s="207"/>
      <c r="E15" s="207"/>
      <c r="F15" s="207"/>
      <c r="G15" s="41" t="s">
        <v>99</v>
      </c>
      <c r="H15" s="211" t="s">
        <v>100</v>
      </c>
      <c r="I15" s="211"/>
      <c r="J15" s="43"/>
      <c r="K15" s="43"/>
      <c r="M15" s="46" t="s">
        <v>101</v>
      </c>
      <c r="N15" s="34" t="s">
        <v>78</v>
      </c>
    </row>
    <row r="16" spans="2:14" ht="30.75" customHeight="1" x14ac:dyDescent="0.25">
      <c r="B16" s="38" t="s">
        <v>102</v>
      </c>
      <c r="C16" s="221" t="s">
        <v>103</v>
      </c>
      <c r="D16" s="221"/>
      <c r="E16" s="221"/>
      <c r="F16" s="221"/>
      <c r="G16" s="41" t="s">
        <v>104</v>
      </c>
      <c r="H16" s="211" t="s">
        <v>42</v>
      </c>
      <c r="I16" s="211"/>
      <c r="J16" s="43"/>
      <c r="K16" s="43"/>
      <c r="M16" s="46" t="s">
        <v>105</v>
      </c>
    </row>
    <row r="17" spans="2:14" ht="36" customHeight="1" x14ac:dyDescent="0.25">
      <c r="B17" s="38" t="s">
        <v>106</v>
      </c>
      <c r="C17" s="216" t="s">
        <v>107</v>
      </c>
      <c r="D17" s="216"/>
      <c r="E17" s="216"/>
      <c r="F17" s="216"/>
      <c r="G17" s="216"/>
      <c r="H17" s="216"/>
      <c r="I17" s="216"/>
      <c r="J17" s="47"/>
      <c r="K17" s="47"/>
      <c r="M17" s="46" t="s">
        <v>108</v>
      </c>
      <c r="N17" s="34" t="s">
        <v>109</v>
      </c>
    </row>
    <row r="18" spans="2:14" ht="30.75" customHeight="1" x14ac:dyDescent="0.25">
      <c r="B18" s="38" t="s">
        <v>110</v>
      </c>
      <c r="C18" s="213" t="s">
        <v>111</v>
      </c>
      <c r="D18" s="213"/>
      <c r="E18" s="213"/>
      <c r="F18" s="213"/>
      <c r="G18" s="213"/>
      <c r="H18" s="213"/>
      <c r="I18" s="213"/>
      <c r="J18" s="48"/>
      <c r="K18" s="48"/>
      <c r="M18" s="46" t="s">
        <v>112</v>
      </c>
      <c r="N18" s="34" t="s">
        <v>113</v>
      </c>
    </row>
    <row r="19" spans="2:14" ht="30.75" customHeight="1" x14ac:dyDescent="0.25">
      <c r="B19" s="38" t="s">
        <v>114</v>
      </c>
      <c r="C19" s="213" t="s">
        <v>115</v>
      </c>
      <c r="D19" s="213"/>
      <c r="E19" s="213"/>
      <c r="F19" s="213"/>
      <c r="G19" s="213"/>
      <c r="H19" s="213"/>
      <c r="I19" s="213"/>
      <c r="J19" s="49"/>
      <c r="K19" s="49"/>
      <c r="M19" s="46"/>
      <c r="N19" s="34" t="s">
        <v>116</v>
      </c>
    </row>
    <row r="20" spans="2:14" ht="30.75" customHeight="1" x14ac:dyDescent="0.25">
      <c r="B20" s="38" t="s">
        <v>117</v>
      </c>
      <c r="C20" s="217" t="s">
        <v>52</v>
      </c>
      <c r="D20" s="217"/>
      <c r="E20" s="217"/>
      <c r="F20" s="217"/>
      <c r="G20" s="217"/>
      <c r="H20" s="217"/>
      <c r="I20" s="217"/>
      <c r="J20" s="50"/>
      <c r="K20" s="50"/>
      <c r="M20" s="46" t="s">
        <v>100</v>
      </c>
      <c r="N20" s="34" t="s">
        <v>118</v>
      </c>
    </row>
    <row r="21" spans="2:14" ht="27.75" customHeight="1" x14ac:dyDescent="0.25">
      <c r="B21" s="218" t="s">
        <v>119</v>
      </c>
      <c r="C21" s="219" t="s">
        <v>120</v>
      </c>
      <c r="D21" s="219"/>
      <c r="E21" s="219"/>
      <c r="F21" s="220" t="s">
        <v>121</v>
      </c>
      <c r="G21" s="220"/>
      <c r="H21" s="220"/>
      <c r="I21" s="220"/>
      <c r="J21" s="51"/>
      <c r="K21" s="51"/>
      <c r="M21" s="46" t="s">
        <v>122</v>
      </c>
      <c r="N21" s="34" t="s">
        <v>123</v>
      </c>
    </row>
    <row r="22" spans="2:14" ht="27" customHeight="1" x14ac:dyDescent="0.25">
      <c r="B22" s="218"/>
      <c r="C22" s="207" t="s">
        <v>124</v>
      </c>
      <c r="D22" s="207"/>
      <c r="E22" s="207"/>
      <c r="F22" s="213" t="s">
        <v>125</v>
      </c>
      <c r="G22" s="213"/>
      <c r="H22" s="213"/>
      <c r="I22" s="213"/>
      <c r="J22" s="49"/>
      <c r="K22" s="49"/>
      <c r="M22" s="46" t="s">
        <v>126</v>
      </c>
      <c r="N22" s="34" t="s">
        <v>127</v>
      </c>
    </row>
    <row r="23" spans="2:14" ht="39.75" customHeight="1" x14ac:dyDescent="0.25">
      <c r="B23" s="38" t="s">
        <v>128</v>
      </c>
      <c r="C23" s="210" t="s">
        <v>52</v>
      </c>
      <c r="D23" s="210"/>
      <c r="E23" s="210"/>
      <c r="F23" s="211" t="s">
        <v>52</v>
      </c>
      <c r="G23" s="211"/>
      <c r="H23" s="211"/>
      <c r="I23" s="211"/>
      <c r="J23" s="43"/>
      <c r="K23" s="43"/>
      <c r="M23" s="46"/>
      <c r="N23" s="34" t="s">
        <v>93</v>
      </c>
    </row>
    <row r="24" spans="2:14" ht="44.25" customHeight="1" x14ac:dyDescent="0.25">
      <c r="B24" s="38" t="s">
        <v>129</v>
      </c>
      <c r="C24" s="212" t="s">
        <v>130</v>
      </c>
      <c r="D24" s="212"/>
      <c r="E24" s="212"/>
      <c r="F24" s="213" t="s">
        <v>131</v>
      </c>
      <c r="G24" s="213"/>
      <c r="H24" s="213"/>
      <c r="I24" s="213"/>
      <c r="J24" s="48"/>
      <c r="K24" s="48"/>
      <c r="M24" s="52"/>
      <c r="N24" s="34" t="s">
        <v>132</v>
      </c>
    </row>
    <row r="25" spans="2:14" ht="29.25" customHeight="1" x14ac:dyDescent="0.25">
      <c r="B25" s="38" t="s">
        <v>133</v>
      </c>
      <c r="C25" s="214" t="s">
        <v>103</v>
      </c>
      <c r="D25" s="214"/>
      <c r="E25" s="214"/>
      <c r="F25" s="41" t="s">
        <v>134</v>
      </c>
      <c r="G25" s="215">
        <v>0.3</v>
      </c>
      <c r="H25" s="215"/>
      <c r="I25" s="215"/>
      <c r="J25" s="53"/>
      <c r="K25" s="53"/>
      <c r="M25" s="52"/>
    </row>
    <row r="26" spans="2:14" ht="27" customHeight="1" x14ac:dyDescent="0.25">
      <c r="B26" s="38" t="s">
        <v>135</v>
      </c>
      <c r="C26" s="207" t="s">
        <v>136</v>
      </c>
      <c r="D26" s="207"/>
      <c r="E26" s="207"/>
      <c r="F26" s="41" t="s">
        <v>137</v>
      </c>
      <c r="G26" s="208">
        <v>0.3</v>
      </c>
      <c r="H26" s="208"/>
      <c r="I26" s="208"/>
      <c r="J26" s="54"/>
      <c r="K26" s="54"/>
      <c r="M26" s="52"/>
    </row>
    <row r="27" spans="2:14" ht="47.25" customHeight="1" x14ac:dyDescent="0.25">
      <c r="B27" s="55" t="s">
        <v>138</v>
      </c>
      <c r="C27" s="209" t="s">
        <v>108</v>
      </c>
      <c r="D27" s="209"/>
      <c r="E27" s="209"/>
      <c r="F27" s="56" t="s">
        <v>139</v>
      </c>
      <c r="G27" s="208" t="s">
        <v>140</v>
      </c>
      <c r="H27" s="208"/>
      <c r="I27" s="208"/>
      <c r="J27" s="51"/>
      <c r="K27" s="51"/>
      <c r="M27" s="52"/>
    </row>
    <row r="28" spans="2:14" ht="30" customHeight="1" x14ac:dyDescent="0.25">
      <c r="B28" s="199" t="s">
        <v>141</v>
      </c>
      <c r="C28" s="199"/>
      <c r="D28" s="199"/>
      <c r="E28" s="199"/>
      <c r="F28" s="199"/>
      <c r="G28" s="199"/>
      <c r="H28" s="199"/>
      <c r="I28" s="199"/>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62">
        <v>0</v>
      </c>
      <c r="D30" s="63">
        <f>+C30</f>
        <v>0</v>
      </c>
      <c r="E30" s="62">
        <v>0</v>
      </c>
      <c r="F30" s="64">
        <f>+E30</f>
        <v>0</v>
      </c>
      <c r="G30" s="65" t="e">
        <f t="shared" ref="G30:G41" si="0">+C30/E30</f>
        <v>#DIV/0!</v>
      </c>
      <c r="H30" s="66" t="e">
        <f t="shared" ref="H30:H41" si="1">+D30/F30</f>
        <v>#DIV/0!</v>
      </c>
      <c r="I30" s="67">
        <f t="shared" ref="I30:I41" si="2">+D30/$G$26</f>
        <v>0</v>
      </c>
      <c r="J30" s="68">
        <v>0.99</v>
      </c>
      <c r="K30" s="69"/>
      <c r="M30" s="52"/>
    </row>
    <row r="31" spans="2:14" ht="19.5" customHeight="1" x14ac:dyDescent="0.25">
      <c r="B31" s="61" t="s">
        <v>152</v>
      </c>
      <c r="C31" s="62">
        <v>0</v>
      </c>
      <c r="D31" s="63">
        <f t="shared" ref="D31:D41" si="3">+D30+C31</f>
        <v>0</v>
      </c>
      <c r="E31" s="62">
        <v>0</v>
      </c>
      <c r="F31" s="64">
        <f t="shared" ref="F31:F41" si="4">+F30+E31</f>
        <v>0</v>
      </c>
      <c r="G31" s="65" t="e">
        <f t="shared" si="0"/>
        <v>#DIV/0!</v>
      </c>
      <c r="H31" s="66" t="e">
        <f t="shared" si="1"/>
        <v>#DIV/0!</v>
      </c>
      <c r="I31" s="67">
        <f t="shared" si="2"/>
        <v>0</v>
      </c>
      <c r="J31" s="68">
        <v>0.99</v>
      </c>
      <c r="K31" s="69"/>
      <c r="M31" s="52"/>
    </row>
    <row r="32" spans="2:14" ht="19.5" customHeight="1" x14ac:dyDescent="0.25">
      <c r="B32" s="61" t="s">
        <v>153</v>
      </c>
      <c r="C32" s="62">
        <v>0</v>
      </c>
      <c r="D32" s="63">
        <f t="shared" si="3"/>
        <v>0</v>
      </c>
      <c r="E32" s="62">
        <v>0.19</v>
      </c>
      <c r="F32" s="64">
        <f t="shared" si="4"/>
        <v>0.19</v>
      </c>
      <c r="G32" s="65">
        <f t="shared" si="0"/>
        <v>0</v>
      </c>
      <c r="H32" s="66">
        <f t="shared" si="1"/>
        <v>0</v>
      </c>
      <c r="I32" s="67">
        <f t="shared" si="2"/>
        <v>0</v>
      </c>
      <c r="J32" s="68">
        <v>0.99</v>
      </c>
      <c r="K32" s="69"/>
      <c r="M32" s="52"/>
    </row>
    <row r="33" spans="2:11" ht="19.5" customHeight="1" x14ac:dyDescent="0.25">
      <c r="B33" s="61" t="s">
        <v>154</v>
      </c>
      <c r="C33" s="62">
        <v>0</v>
      </c>
      <c r="D33" s="63">
        <f t="shared" si="3"/>
        <v>0</v>
      </c>
      <c r="E33" s="62">
        <v>0</v>
      </c>
      <c r="F33" s="64">
        <f t="shared" si="4"/>
        <v>0.19</v>
      </c>
      <c r="G33" s="65" t="e">
        <f t="shared" si="0"/>
        <v>#DIV/0!</v>
      </c>
      <c r="H33" s="66">
        <f t="shared" si="1"/>
        <v>0</v>
      </c>
      <c r="I33" s="67">
        <f t="shared" si="2"/>
        <v>0</v>
      </c>
      <c r="J33" s="68">
        <v>0.99</v>
      </c>
      <c r="K33" s="69"/>
    </row>
    <row r="34" spans="2:11" ht="19.5" customHeight="1" x14ac:dyDescent="0.25">
      <c r="B34" s="61" t="s">
        <v>155</v>
      </c>
      <c r="C34" s="62">
        <v>0</v>
      </c>
      <c r="D34" s="63">
        <f t="shared" si="3"/>
        <v>0</v>
      </c>
      <c r="E34" s="62">
        <v>0</v>
      </c>
      <c r="F34" s="64">
        <f t="shared" si="4"/>
        <v>0.19</v>
      </c>
      <c r="G34" s="65" t="e">
        <f t="shared" si="0"/>
        <v>#DIV/0!</v>
      </c>
      <c r="H34" s="66">
        <f t="shared" si="1"/>
        <v>0</v>
      </c>
      <c r="I34" s="67">
        <f t="shared" si="2"/>
        <v>0</v>
      </c>
      <c r="J34" s="68">
        <v>0.99</v>
      </c>
      <c r="K34" s="69"/>
    </row>
    <row r="35" spans="2:11" ht="19.5" customHeight="1" x14ac:dyDescent="0.25">
      <c r="B35" s="61" t="s">
        <v>156</v>
      </c>
      <c r="C35" s="62">
        <v>0</v>
      </c>
      <c r="D35" s="63">
        <f t="shared" si="3"/>
        <v>0</v>
      </c>
      <c r="E35" s="62">
        <v>0</v>
      </c>
      <c r="F35" s="64">
        <f t="shared" si="4"/>
        <v>0.19</v>
      </c>
      <c r="G35" s="65" t="e">
        <f t="shared" si="0"/>
        <v>#DIV/0!</v>
      </c>
      <c r="H35" s="66">
        <f t="shared" si="1"/>
        <v>0</v>
      </c>
      <c r="I35" s="67">
        <f t="shared" si="2"/>
        <v>0</v>
      </c>
      <c r="J35" s="68">
        <v>0.99</v>
      </c>
      <c r="K35" s="69"/>
    </row>
    <row r="36" spans="2:11" ht="19.5" customHeight="1" x14ac:dyDescent="0.25">
      <c r="B36" s="61" t="s">
        <v>157</v>
      </c>
      <c r="C36" s="62">
        <v>0</v>
      </c>
      <c r="D36" s="63">
        <f t="shared" si="3"/>
        <v>0</v>
      </c>
      <c r="E36" s="62">
        <v>0</v>
      </c>
      <c r="F36" s="64">
        <f t="shared" si="4"/>
        <v>0.19</v>
      </c>
      <c r="G36" s="65" t="e">
        <f t="shared" si="0"/>
        <v>#DIV/0!</v>
      </c>
      <c r="H36" s="66">
        <f t="shared" si="1"/>
        <v>0</v>
      </c>
      <c r="I36" s="67">
        <f t="shared" si="2"/>
        <v>0</v>
      </c>
      <c r="J36" s="68">
        <v>0.99</v>
      </c>
      <c r="K36" s="69"/>
    </row>
    <row r="37" spans="2:11" ht="19.5" customHeight="1" x14ac:dyDescent="0.25">
      <c r="B37" s="61" t="s">
        <v>158</v>
      </c>
      <c r="C37" s="62">
        <v>0</v>
      </c>
      <c r="D37" s="63">
        <f t="shared" si="3"/>
        <v>0</v>
      </c>
      <c r="E37" s="62">
        <v>0</v>
      </c>
      <c r="F37" s="64">
        <f t="shared" si="4"/>
        <v>0.19</v>
      </c>
      <c r="G37" s="65" t="e">
        <f t="shared" si="0"/>
        <v>#DIV/0!</v>
      </c>
      <c r="H37" s="66">
        <f t="shared" si="1"/>
        <v>0</v>
      </c>
      <c r="I37" s="67">
        <f t="shared" si="2"/>
        <v>0</v>
      </c>
      <c r="J37" s="68">
        <v>0.99</v>
      </c>
      <c r="K37" s="69"/>
    </row>
    <row r="38" spans="2:11" ht="19.5" customHeight="1" x14ac:dyDescent="0.25">
      <c r="B38" s="61" t="s">
        <v>159</v>
      </c>
      <c r="C38" s="62">
        <v>0</v>
      </c>
      <c r="D38" s="63">
        <f t="shared" si="3"/>
        <v>0</v>
      </c>
      <c r="E38" s="62">
        <v>0.02</v>
      </c>
      <c r="F38" s="64">
        <f t="shared" si="4"/>
        <v>0.21</v>
      </c>
      <c r="G38" s="65">
        <f t="shared" si="0"/>
        <v>0</v>
      </c>
      <c r="H38" s="66">
        <f t="shared" si="1"/>
        <v>0</v>
      </c>
      <c r="I38" s="67">
        <f t="shared" si="2"/>
        <v>0</v>
      </c>
      <c r="J38" s="68">
        <v>0.99</v>
      </c>
      <c r="K38" s="69"/>
    </row>
    <row r="39" spans="2:11" ht="19.5" customHeight="1" x14ac:dyDescent="0.25">
      <c r="B39" s="61" t="s">
        <v>160</v>
      </c>
      <c r="C39" s="62">
        <v>0</v>
      </c>
      <c r="D39" s="63">
        <f t="shared" si="3"/>
        <v>0</v>
      </c>
      <c r="E39" s="62">
        <v>0</v>
      </c>
      <c r="F39" s="64">
        <f t="shared" si="4"/>
        <v>0.21</v>
      </c>
      <c r="G39" s="65" t="e">
        <f t="shared" si="0"/>
        <v>#DIV/0!</v>
      </c>
      <c r="H39" s="66">
        <f t="shared" si="1"/>
        <v>0</v>
      </c>
      <c r="I39" s="67">
        <f t="shared" si="2"/>
        <v>0</v>
      </c>
      <c r="J39" s="68">
        <v>0.99</v>
      </c>
      <c r="K39" s="69"/>
    </row>
    <row r="40" spans="2:11" ht="19.5" customHeight="1" x14ac:dyDescent="0.25">
      <c r="B40" s="61" t="s">
        <v>161</v>
      </c>
      <c r="C40" s="62">
        <v>0</v>
      </c>
      <c r="D40" s="63">
        <f t="shared" si="3"/>
        <v>0</v>
      </c>
      <c r="E40" s="62">
        <v>0</v>
      </c>
      <c r="F40" s="64">
        <f t="shared" si="4"/>
        <v>0.21</v>
      </c>
      <c r="G40" s="65" t="e">
        <f t="shared" si="0"/>
        <v>#DIV/0!</v>
      </c>
      <c r="H40" s="66">
        <f t="shared" si="1"/>
        <v>0</v>
      </c>
      <c r="I40" s="67">
        <f t="shared" si="2"/>
        <v>0</v>
      </c>
      <c r="J40" s="68">
        <v>0.99</v>
      </c>
      <c r="K40" s="69"/>
    </row>
    <row r="41" spans="2:11" ht="19.5" customHeight="1" x14ac:dyDescent="0.25">
      <c r="B41" s="61" t="s">
        <v>162</v>
      </c>
      <c r="C41" s="62">
        <v>0</v>
      </c>
      <c r="D41" s="63">
        <f t="shared" si="3"/>
        <v>0</v>
      </c>
      <c r="E41" s="62">
        <v>0.04</v>
      </c>
      <c r="F41" s="64">
        <f t="shared" si="4"/>
        <v>0.25</v>
      </c>
      <c r="G41" s="65">
        <f t="shared" si="0"/>
        <v>0</v>
      </c>
      <c r="H41" s="66">
        <f t="shared" si="1"/>
        <v>0</v>
      </c>
      <c r="I41" s="67">
        <f t="shared" si="2"/>
        <v>0</v>
      </c>
      <c r="J41" s="68">
        <v>0.99</v>
      </c>
      <c r="K41" s="69"/>
    </row>
    <row r="42" spans="2:11" ht="54.75" customHeight="1" x14ac:dyDescent="0.25">
      <c r="B42" s="70" t="s">
        <v>163</v>
      </c>
      <c r="C42" s="204" t="s">
        <v>53</v>
      </c>
      <c r="D42" s="204"/>
      <c r="E42" s="204"/>
      <c r="F42" s="204"/>
      <c r="G42" s="204"/>
      <c r="H42" s="204"/>
      <c r="I42" s="204"/>
      <c r="J42" s="71"/>
      <c r="K42" s="71"/>
    </row>
    <row r="43" spans="2:11" ht="29.25" customHeight="1" x14ac:dyDescent="0.25">
      <c r="B43" s="199" t="s">
        <v>164</v>
      </c>
      <c r="C43" s="199"/>
      <c r="D43" s="199"/>
      <c r="E43" s="199"/>
      <c r="F43" s="199"/>
      <c r="G43" s="199"/>
      <c r="H43" s="199"/>
      <c r="I43" s="199"/>
      <c r="J43" s="33"/>
      <c r="K43" s="33"/>
    </row>
    <row r="44" spans="2:11" ht="32.25" customHeight="1" x14ac:dyDescent="0.25">
      <c r="B44" s="205"/>
      <c r="C44" s="205"/>
      <c r="D44" s="205"/>
      <c r="E44" s="205"/>
      <c r="F44" s="205"/>
      <c r="G44" s="205"/>
      <c r="H44" s="205"/>
      <c r="I44" s="205"/>
      <c r="J44" s="33"/>
      <c r="K44" s="33"/>
    </row>
    <row r="45" spans="2:11" ht="32.25" customHeight="1" x14ac:dyDescent="0.25">
      <c r="B45" s="205"/>
      <c r="C45" s="205"/>
      <c r="D45" s="205"/>
      <c r="E45" s="205"/>
      <c r="F45" s="205"/>
      <c r="G45" s="205"/>
      <c r="H45" s="205"/>
      <c r="I45" s="205"/>
      <c r="J45" s="71"/>
      <c r="K45" s="71"/>
    </row>
    <row r="46" spans="2:11" ht="32.25" customHeight="1" x14ac:dyDescent="0.25">
      <c r="B46" s="205"/>
      <c r="C46" s="205"/>
      <c r="D46" s="205"/>
      <c r="E46" s="205"/>
      <c r="F46" s="205"/>
      <c r="G46" s="205"/>
      <c r="H46" s="205"/>
      <c r="I46" s="205"/>
      <c r="J46" s="71"/>
      <c r="K46" s="71"/>
    </row>
    <row r="47" spans="2:11" ht="32.25" customHeight="1" x14ac:dyDescent="0.25">
      <c r="B47" s="205"/>
      <c r="C47" s="205"/>
      <c r="D47" s="205"/>
      <c r="E47" s="205"/>
      <c r="F47" s="205"/>
      <c r="G47" s="205"/>
      <c r="H47" s="205"/>
      <c r="I47" s="205"/>
      <c r="J47" s="71"/>
      <c r="K47" s="71"/>
    </row>
    <row r="48" spans="2:11" ht="32.25" customHeight="1" x14ac:dyDescent="0.25">
      <c r="B48" s="205"/>
      <c r="C48" s="205"/>
      <c r="D48" s="205"/>
      <c r="E48" s="205"/>
      <c r="F48" s="205"/>
      <c r="G48" s="205"/>
      <c r="H48" s="205"/>
      <c r="I48" s="205"/>
      <c r="J48" s="31"/>
      <c r="K48" s="31"/>
    </row>
    <row r="49" spans="2:11" ht="83.25" customHeight="1" x14ac:dyDescent="0.25">
      <c r="B49" s="38" t="s">
        <v>165</v>
      </c>
      <c r="C49" s="204" t="s">
        <v>53</v>
      </c>
      <c r="D49" s="204"/>
      <c r="E49" s="204"/>
      <c r="F49" s="204"/>
      <c r="G49" s="204"/>
      <c r="H49" s="204"/>
      <c r="I49" s="204"/>
      <c r="J49" s="72"/>
      <c r="K49" s="72"/>
    </row>
    <row r="50" spans="2:11" ht="34.5" customHeight="1" x14ac:dyDescent="0.25">
      <c r="B50" s="38" t="s">
        <v>166</v>
      </c>
      <c r="C50" s="206" t="s">
        <v>140</v>
      </c>
      <c r="D50" s="206"/>
      <c r="E50" s="206"/>
      <c r="F50" s="206"/>
      <c r="G50" s="206"/>
      <c r="H50" s="206"/>
      <c r="I50" s="206"/>
      <c r="J50" s="72"/>
      <c r="K50" s="72"/>
    </row>
    <row r="51" spans="2:11" ht="34.5" customHeight="1" x14ac:dyDescent="0.25">
      <c r="B51" s="73" t="s">
        <v>167</v>
      </c>
      <c r="C51" s="198" t="s">
        <v>54</v>
      </c>
      <c r="D51" s="198"/>
      <c r="E51" s="198"/>
      <c r="F51" s="198"/>
      <c r="G51" s="198"/>
      <c r="H51" s="198"/>
      <c r="I51" s="198"/>
      <c r="J51" s="72"/>
      <c r="K51" s="72"/>
    </row>
    <row r="52" spans="2:11" ht="29.25" customHeight="1" x14ac:dyDescent="0.25">
      <c r="B52" s="199" t="s">
        <v>168</v>
      </c>
      <c r="C52" s="199"/>
      <c r="D52" s="199"/>
      <c r="E52" s="199"/>
      <c r="F52" s="199"/>
      <c r="G52" s="199"/>
      <c r="H52" s="199"/>
      <c r="I52" s="199"/>
      <c r="J52" s="72"/>
      <c r="K52" s="72"/>
    </row>
    <row r="53" spans="2:11" ht="33" customHeight="1" x14ac:dyDescent="0.25">
      <c r="B53" s="200" t="s">
        <v>169</v>
      </c>
      <c r="C53" s="74" t="s">
        <v>170</v>
      </c>
      <c r="D53" s="201" t="s">
        <v>171</v>
      </c>
      <c r="E53" s="201"/>
      <c r="F53" s="201"/>
      <c r="G53" s="202" t="s">
        <v>172</v>
      </c>
      <c r="H53" s="202"/>
      <c r="I53" s="202"/>
      <c r="J53" s="75"/>
      <c r="K53" s="75"/>
    </row>
    <row r="54" spans="2:11" ht="31.5" customHeight="1" x14ac:dyDescent="0.25">
      <c r="B54" s="200"/>
      <c r="C54" s="76"/>
      <c r="D54" s="190"/>
      <c r="E54" s="190"/>
      <c r="F54" s="190"/>
      <c r="G54" s="203"/>
      <c r="H54" s="203"/>
      <c r="I54" s="203"/>
      <c r="J54" s="75"/>
      <c r="K54" s="75"/>
    </row>
    <row r="55" spans="2:11" ht="31.5" customHeight="1" x14ac:dyDescent="0.25">
      <c r="B55" s="73" t="s">
        <v>173</v>
      </c>
      <c r="C55" s="194" t="s">
        <v>174</v>
      </c>
      <c r="D55" s="194"/>
      <c r="E55" s="195" t="s">
        <v>175</v>
      </c>
      <c r="F55" s="195"/>
      <c r="G55" s="196" t="s">
        <v>176</v>
      </c>
      <c r="H55" s="196"/>
      <c r="I55" s="196"/>
      <c r="J55" s="77"/>
      <c r="K55" s="77"/>
    </row>
    <row r="56" spans="2:11" ht="31.5" customHeight="1" x14ac:dyDescent="0.25">
      <c r="B56" s="73" t="s">
        <v>177</v>
      </c>
      <c r="C56" s="190" t="str">
        <f>+'[3]HV 1'!C56:D56</f>
        <v>NICOLAS ADOLFO CORREAL HUERTAS</v>
      </c>
      <c r="D56" s="190"/>
      <c r="E56" s="197" t="s">
        <v>178</v>
      </c>
      <c r="F56" s="197"/>
      <c r="G56" s="196" t="str">
        <f>+'[4]HV 1'!G56:I56</f>
        <v>DIANA VIDAL</v>
      </c>
      <c r="H56" s="196"/>
      <c r="I56" s="196"/>
      <c r="J56" s="77"/>
      <c r="K56" s="77"/>
    </row>
    <row r="57" spans="2:11" ht="31.5" customHeight="1" x14ac:dyDescent="0.25">
      <c r="B57" s="73" t="s">
        <v>179</v>
      </c>
      <c r="C57" s="190"/>
      <c r="D57" s="190"/>
      <c r="E57" s="191" t="s">
        <v>180</v>
      </c>
      <c r="F57" s="191"/>
      <c r="G57" s="192"/>
      <c r="H57" s="192"/>
      <c r="I57" s="192"/>
      <c r="J57" s="78"/>
      <c r="K57" s="78"/>
    </row>
    <row r="58" spans="2:11" ht="31.5" customHeight="1" x14ac:dyDescent="0.25">
      <c r="B58" s="79" t="s">
        <v>181</v>
      </c>
      <c r="C58" s="193"/>
      <c r="D58" s="193"/>
      <c r="E58" s="191"/>
      <c r="F58" s="191"/>
      <c r="G58" s="192"/>
      <c r="H58" s="192"/>
      <c r="I58" s="192"/>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B1:M18"/>
  <sheetViews>
    <sheetView topLeftCell="A7" zoomScale="65" zoomScaleNormal="65" workbookViewId="0">
      <selection activeCell="A7" sqref="A7"/>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customWidth="1"/>
    <col min="108" max="108" width="11.42578125" customWidth="1"/>
    <col min="198" max="198" width="1.42578125" customWidth="1"/>
  </cols>
  <sheetData>
    <row r="1" spans="2:13" ht="18" customHeight="1" x14ac:dyDescent="0.25">
      <c r="B1" s="244"/>
      <c r="C1" s="245" t="s">
        <v>0</v>
      </c>
      <c r="D1" s="245"/>
      <c r="E1" s="245"/>
      <c r="F1" s="245"/>
      <c r="G1" s="245"/>
      <c r="H1" s="245"/>
      <c r="I1" s="245"/>
      <c r="J1" s="245"/>
    </row>
    <row r="2" spans="2:13" ht="18" customHeight="1" x14ac:dyDescent="0.25">
      <c r="B2" s="244"/>
      <c r="C2" s="245" t="s">
        <v>1</v>
      </c>
      <c r="D2" s="245"/>
      <c r="E2" s="245"/>
      <c r="F2" s="245"/>
      <c r="G2" s="245"/>
      <c r="H2" s="245"/>
      <c r="I2" s="245"/>
      <c r="J2" s="245"/>
    </row>
    <row r="3" spans="2:13" ht="18" customHeight="1" x14ac:dyDescent="0.25">
      <c r="B3" s="244"/>
      <c r="C3" s="245" t="s">
        <v>182</v>
      </c>
      <c r="D3" s="245"/>
      <c r="E3" s="245"/>
      <c r="F3" s="245"/>
      <c r="G3" s="245"/>
      <c r="H3" s="245"/>
      <c r="I3" s="245"/>
      <c r="J3" s="245"/>
    </row>
    <row r="4" spans="2:13" ht="18" customHeight="1" x14ac:dyDescent="0.25">
      <c r="B4" s="244"/>
      <c r="C4" s="245" t="s">
        <v>183</v>
      </c>
      <c r="D4" s="245"/>
      <c r="E4" s="245"/>
      <c r="F4" s="245"/>
      <c r="G4" s="246" t="s">
        <v>184</v>
      </c>
      <c r="H4" s="246"/>
      <c r="I4" s="245"/>
      <c r="J4" s="245"/>
    </row>
    <row r="5" spans="2:13" ht="18" customHeight="1" x14ac:dyDescent="0.25">
      <c r="B5" s="92"/>
      <c r="C5" s="29"/>
      <c r="D5" s="29"/>
      <c r="E5" s="29"/>
      <c r="F5" s="29"/>
      <c r="G5" s="29"/>
      <c r="H5" s="29"/>
      <c r="I5" s="29"/>
      <c r="J5" s="93"/>
    </row>
    <row r="6" spans="2:13" ht="51.75" customHeight="1" x14ac:dyDescent="0.25">
      <c r="B6" s="94" t="s">
        <v>185</v>
      </c>
      <c r="C6" s="243" t="str">
        <f>+'[5]Sección 1. Metas - Magnitud'!C7</f>
        <v>1032 - Gestión y control de tránsito y transporte</v>
      </c>
      <c r="D6" s="243"/>
      <c r="E6" s="243"/>
      <c r="F6" s="95"/>
      <c r="G6" s="29"/>
      <c r="H6" s="29"/>
      <c r="I6" s="29"/>
      <c r="J6" s="93"/>
    </row>
    <row r="7" spans="2:13" ht="32.25" customHeight="1" x14ac:dyDescent="0.25">
      <c r="B7" s="96" t="s">
        <v>186</v>
      </c>
      <c r="C7" s="243" t="str">
        <f>+'[5]Sección 1. Metas - Magnitud'!C8:F8</f>
        <v>Dirección de Control y Vigilancia</v>
      </c>
      <c r="D7" s="243"/>
      <c r="E7" s="243"/>
      <c r="F7" s="95"/>
      <c r="G7" s="29"/>
      <c r="H7" s="29"/>
      <c r="I7" s="29"/>
      <c r="J7" s="93"/>
    </row>
    <row r="8" spans="2:13" ht="32.25" customHeight="1" x14ac:dyDescent="0.25">
      <c r="B8" s="96" t="s">
        <v>187</v>
      </c>
      <c r="C8" s="243" t="str">
        <f>+'[5]Sección 1. Metas - Magnitud'!C9:F9</f>
        <v>Subsecretaría de Servicios de la Movilidad</v>
      </c>
      <c r="D8" s="243"/>
      <c r="E8" s="243"/>
      <c r="F8" s="97"/>
      <c r="G8" s="29"/>
      <c r="H8" s="29"/>
      <c r="I8" s="29"/>
      <c r="J8" s="93"/>
    </row>
    <row r="9" spans="2:13" ht="33.75" customHeight="1" x14ac:dyDescent="0.25">
      <c r="B9" s="96" t="s">
        <v>188</v>
      </c>
      <c r="C9" s="243" t="s">
        <v>189</v>
      </c>
      <c r="D9" s="243"/>
      <c r="E9" s="243"/>
      <c r="F9" s="95"/>
      <c r="G9" s="29"/>
      <c r="H9" s="29"/>
      <c r="I9" s="29"/>
      <c r="J9" s="93"/>
    </row>
    <row r="10" spans="2:13" ht="32.25" customHeight="1" x14ac:dyDescent="0.25">
      <c r="B10" s="96" t="s">
        <v>190</v>
      </c>
      <c r="C10" s="243" t="s">
        <v>95</v>
      </c>
      <c r="D10" s="243"/>
      <c r="E10" s="243"/>
    </row>
    <row r="12" spans="2:13" x14ac:dyDescent="0.25">
      <c r="B12" s="239" t="s">
        <v>191</v>
      </c>
      <c r="C12" s="239"/>
      <c r="D12" s="239"/>
      <c r="E12" s="239"/>
      <c r="F12" s="239"/>
      <c r="G12" s="239"/>
      <c r="H12" s="239"/>
      <c r="I12" s="240" t="s">
        <v>192</v>
      </c>
      <c r="J12" s="240"/>
      <c r="K12" s="240"/>
    </row>
    <row r="13" spans="2:13" s="98" customFormat="1" ht="30" customHeight="1" x14ac:dyDescent="0.25">
      <c r="B13" s="237" t="s">
        <v>193</v>
      </c>
      <c r="C13" s="237" t="s">
        <v>194</v>
      </c>
      <c r="D13" s="237" t="s">
        <v>195</v>
      </c>
      <c r="E13" s="237" t="s">
        <v>196</v>
      </c>
      <c r="F13" s="237" t="s">
        <v>197</v>
      </c>
      <c r="G13" s="237" t="s">
        <v>198</v>
      </c>
      <c r="H13" s="237" t="s">
        <v>199</v>
      </c>
      <c r="I13" s="241" t="s">
        <v>200</v>
      </c>
      <c r="J13" s="242" t="s">
        <v>201</v>
      </c>
      <c r="K13" s="241" t="s">
        <v>202</v>
      </c>
    </row>
    <row r="14" spans="2:13" s="98" customFormat="1" x14ac:dyDescent="0.25">
      <c r="B14" s="237"/>
      <c r="C14" s="237"/>
      <c r="D14" s="237"/>
      <c r="E14" s="237"/>
      <c r="F14" s="237"/>
      <c r="G14" s="237"/>
      <c r="H14" s="237"/>
      <c r="I14" s="241"/>
      <c r="J14" s="242"/>
      <c r="K14" s="241"/>
    </row>
    <row r="15" spans="2:13" s="98" customFormat="1" ht="105" x14ac:dyDescent="0.25">
      <c r="B15" s="100">
        <v>1</v>
      </c>
      <c r="C15" s="101" t="s">
        <v>203</v>
      </c>
      <c r="D15" s="102">
        <v>0.19</v>
      </c>
      <c r="E15" s="103"/>
      <c r="F15" s="104" t="s">
        <v>204</v>
      </c>
      <c r="G15" s="105">
        <v>0.19</v>
      </c>
      <c r="H15" s="106">
        <v>43160</v>
      </c>
      <c r="I15" s="107">
        <v>0.19</v>
      </c>
      <c r="J15" s="108">
        <v>43132</v>
      </c>
      <c r="K15" s="109"/>
      <c r="M15" s="110"/>
    </row>
    <row r="16" spans="2:13" ht="60" x14ac:dyDescent="0.25">
      <c r="B16" s="111">
        <v>2</v>
      </c>
      <c r="C16" s="112" t="s">
        <v>205</v>
      </c>
      <c r="D16" s="102">
        <v>0.02</v>
      </c>
      <c r="E16" s="103"/>
      <c r="F16" s="104" t="s">
        <v>206</v>
      </c>
      <c r="G16" s="105">
        <v>0.02</v>
      </c>
      <c r="H16" s="106">
        <v>43344</v>
      </c>
      <c r="I16" s="107"/>
      <c r="J16" s="108"/>
      <c r="K16" s="109"/>
      <c r="M16" s="113"/>
    </row>
    <row r="17" spans="2:11" ht="75" x14ac:dyDescent="0.25">
      <c r="B17" s="114">
        <v>3</v>
      </c>
      <c r="C17" s="115" t="s">
        <v>207</v>
      </c>
      <c r="D17" s="102">
        <v>0.04</v>
      </c>
      <c r="E17" s="103"/>
      <c r="F17" s="104" t="s">
        <v>208</v>
      </c>
      <c r="G17" s="105">
        <v>0.04</v>
      </c>
      <c r="H17" s="106">
        <v>43435</v>
      </c>
      <c r="I17" s="107"/>
      <c r="J17" s="108"/>
      <c r="K17" s="109"/>
    </row>
    <row r="18" spans="2:11" ht="15" customHeight="1" x14ac:dyDescent="0.25">
      <c r="B18" s="237" t="s">
        <v>209</v>
      </c>
      <c r="C18" s="237"/>
      <c r="D18" s="116">
        <f>SUM(D15:D17)</f>
        <v>0.25</v>
      </c>
      <c r="E18" s="238" t="s">
        <v>209</v>
      </c>
      <c r="F18" s="238"/>
      <c r="G18" s="116">
        <f>SUM(G15:G17)</f>
        <v>0.25</v>
      </c>
      <c r="H18" s="117"/>
      <c r="I18" s="118">
        <f>SUM(I15:I17)</f>
        <v>0.19</v>
      </c>
      <c r="J18" s="119"/>
      <c r="K18" s="119"/>
    </row>
  </sheetData>
  <mergeCells count="26">
    <mergeCell ref="B1:B4"/>
    <mergeCell ref="C1:H1"/>
    <mergeCell ref="I1:J4"/>
    <mergeCell ref="C2:H2"/>
    <mergeCell ref="C3:H3"/>
    <mergeCell ref="C4:F4"/>
    <mergeCell ref="G4:H4"/>
    <mergeCell ref="C6:E6"/>
    <mergeCell ref="C7:E7"/>
    <mergeCell ref="C8:E8"/>
    <mergeCell ref="C9:E9"/>
    <mergeCell ref="C10:E10"/>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K60"/>
  <sheetViews>
    <sheetView tabSelected="1" zoomScale="80" zoomScaleNormal="80" workbookViewId="0">
      <selection activeCell="J6" sqref="J6"/>
    </sheetView>
  </sheetViews>
  <sheetFormatPr baseColWidth="10" defaultColWidth="0" defaultRowHeight="15" zeroHeight="1" x14ac:dyDescent="0.25"/>
  <cols>
    <col min="1" max="1" width="1" style="258" customWidth="1"/>
    <col min="2" max="2" width="25.42578125" style="356" customWidth="1"/>
    <col min="3" max="3" width="14.42578125" style="258" customWidth="1"/>
    <col min="4" max="4" width="20.140625" style="258" customWidth="1"/>
    <col min="5" max="5" width="16.42578125" style="258" customWidth="1"/>
    <col min="6" max="6" width="25" style="258" customWidth="1"/>
    <col min="7" max="7" width="22" style="357" customWidth="1"/>
    <col min="8" max="8" width="20.42578125" style="258" customWidth="1"/>
    <col min="9" max="11" width="22.42578125" style="258" customWidth="1"/>
    <col min="12" max="23" width="9.140625" style="263" hidden="1" customWidth="1"/>
    <col min="24" max="1023" width="9.140625" style="258" hidden="1" customWidth="1"/>
    <col min="1024" max="1024" width="9.140625" style="264" hidden="1" customWidth="1"/>
    <col min="1025" max="1025" width="0" style="264" hidden="1" customWidth="1"/>
    <col min="1026" max="16384" width="9.140625" style="264" hidden="1"/>
  </cols>
  <sheetData>
    <row r="1" spans="2:13 1025:1025" ht="37.5" customHeight="1" x14ac:dyDescent="0.25">
      <c r="B1" s="259"/>
      <c r="C1" s="260" t="s">
        <v>1</v>
      </c>
      <c r="D1" s="260"/>
      <c r="E1" s="260"/>
      <c r="F1" s="260"/>
      <c r="G1" s="260"/>
      <c r="H1" s="260"/>
      <c r="I1" s="261"/>
      <c r="J1" s="262"/>
      <c r="K1" s="262"/>
      <c r="AMK1" s="264" t="s">
        <v>357</v>
      </c>
    </row>
    <row r="2" spans="2:13 1025:1025" ht="37.5" customHeight="1" x14ac:dyDescent="0.25">
      <c r="B2" s="259"/>
      <c r="C2" s="265" t="s">
        <v>210</v>
      </c>
      <c r="D2" s="265"/>
      <c r="E2" s="265"/>
      <c r="F2" s="265"/>
      <c r="G2" s="265"/>
      <c r="H2" s="265"/>
      <c r="I2" s="261"/>
      <c r="J2" s="262"/>
      <c r="K2" s="262"/>
    </row>
    <row r="3" spans="2:13 1025:1025" ht="37.5" customHeight="1" x14ac:dyDescent="0.25">
      <c r="B3" s="259"/>
      <c r="C3" s="265" t="s">
        <v>211</v>
      </c>
      <c r="D3" s="265"/>
      <c r="E3" s="265"/>
      <c r="F3" s="265" t="s">
        <v>212</v>
      </c>
      <c r="G3" s="265"/>
      <c r="H3" s="265"/>
      <c r="I3" s="261"/>
      <c r="J3" s="262"/>
      <c r="K3" s="262"/>
    </row>
    <row r="4" spans="2:13 1025:1025" ht="23.25" customHeight="1" x14ac:dyDescent="0.25">
      <c r="B4" s="266"/>
      <c r="C4" s="266"/>
      <c r="D4" s="266"/>
      <c r="E4" s="266"/>
      <c r="F4" s="266"/>
      <c r="G4" s="266"/>
      <c r="H4" s="266"/>
      <c r="I4" s="266"/>
      <c r="J4" s="267"/>
      <c r="K4" s="267"/>
    </row>
    <row r="5" spans="2:13 1025:1025" ht="24" customHeight="1" x14ac:dyDescent="0.25">
      <c r="B5" s="268" t="s">
        <v>213</v>
      </c>
      <c r="C5" s="268"/>
      <c r="D5" s="268"/>
      <c r="E5" s="268"/>
      <c r="F5" s="268"/>
      <c r="G5" s="268"/>
      <c r="H5" s="268"/>
      <c r="I5" s="268"/>
      <c r="J5" s="269"/>
      <c r="K5" s="269"/>
      <c r="M5" s="270" t="s">
        <v>71</v>
      </c>
    </row>
    <row r="6" spans="2:13 1025:1025" ht="30.75" customHeight="1" x14ac:dyDescent="0.25">
      <c r="B6" s="271" t="s">
        <v>214</v>
      </c>
      <c r="C6" s="272">
        <v>1</v>
      </c>
      <c r="D6" s="273" t="s">
        <v>215</v>
      </c>
      <c r="E6" s="273"/>
      <c r="F6" s="274" t="s">
        <v>216</v>
      </c>
      <c r="G6" s="274"/>
      <c r="H6" s="274"/>
      <c r="I6" s="274"/>
      <c r="J6" s="275"/>
      <c r="K6" s="275"/>
      <c r="M6" s="270" t="s">
        <v>76</v>
      </c>
    </row>
    <row r="7" spans="2:13 1025:1025" ht="30.75" customHeight="1" x14ac:dyDescent="0.25">
      <c r="B7" s="271" t="s">
        <v>217</v>
      </c>
      <c r="C7" s="272" t="s">
        <v>78</v>
      </c>
      <c r="D7" s="273" t="s">
        <v>218</v>
      </c>
      <c r="E7" s="273"/>
      <c r="F7" s="276" t="s">
        <v>358</v>
      </c>
      <c r="G7" s="276"/>
      <c r="H7" s="277" t="s">
        <v>220</v>
      </c>
      <c r="I7" s="278" t="s">
        <v>78</v>
      </c>
      <c r="J7" s="279"/>
      <c r="K7" s="279"/>
      <c r="M7" s="270" t="s">
        <v>83</v>
      </c>
    </row>
    <row r="8" spans="2:13 1025:1025" ht="30.75" customHeight="1" x14ac:dyDescent="0.25">
      <c r="B8" s="271" t="s">
        <v>221</v>
      </c>
      <c r="C8" s="276" t="s">
        <v>222</v>
      </c>
      <c r="D8" s="276"/>
      <c r="E8" s="276"/>
      <c r="F8" s="276"/>
      <c r="G8" s="277" t="s">
        <v>223</v>
      </c>
      <c r="H8" s="280">
        <v>7555</v>
      </c>
      <c r="I8" s="280"/>
      <c r="J8" s="281"/>
      <c r="K8" s="281"/>
      <c r="M8" s="270" t="s">
        <v>42</v>
      </c>
    </row>
    <row r="9" spans="2:13 1025:1025" ht="30.75" customHeight="1" x14ac:dyDescent="0.25">
      <c r="B9" s="271" t="s">
        <v>62</v>
      </c>
      <c r="C9" s="282" t="s">
        <v>82</v>
      </c>
      <c r="D9" s="282"/>
      <c r="E9" s="282"/>
      <c r="F9" s="282"/>
      <c r="G9" s="277" t="s">
        <v>224</v>
      </c>
      <c r="H9" s="283" t="s">
        <v>90</v>
      </c>
      <c r="I9" s="283"/>
      <c r="J9" s="284"/>
      <c r="K9" s="284"/>
    </row>
    <row r="10" spans="2:13 1025:1025" ht="30.75" customHeight="1" x14ac:dyDescent="0.25">
      <c r="B10" s="271" t="s">
        <v>225</v>
      </c>
      <c r="C10" s="249" t="s">
        <v>226</v>
      </c>
      <c r="D10" s="249"/>
      <c r="E10" s="249"/>
      <c r="F10" s="249"/>
      <c r="G10" s="249"/>
      <c r="H10" s="249"/>
      <c r="I10" s="249"/>
      <c r="J10" s="285"/>
      <c r="K10" s="285"/>
    </row>
    <row r="11" spans="2:13 1025:1025" ht="30.75" customHeight="1" x14ac:dyDescent="0.25">
      <c r="B11" s="271" t="s">
        <v>227</v>
      </c>
      <c r="C11" s="286" t="s">
        <v>228</v>
      </c>
      <c r="D11" s="286"/>
      <c r="E11" s="286"/>
      <c r="F11" s="286"/>
      <c r="G11" s="286"/>
      <c r="H11" s="286"/>
      <c r="I11" s="286"/>
      <c r="J11" s="279"/>
      <c r="K11" s="279"/>
      <c r="M11" s="270" t="s">
        <v>96</v>
      </c>
    </row>
    <row r="12" spans="2:13 1025:1025" ht="30.75" customHeight="1" x14ac:dyDescent="0.25">
      <c r="B12" s="271" t="s">
        <v>229</v>
      </c>
      <c r="C12" s="287" t="s">
        <v>230</v>
      </c>
      <c r="D12" s="287"/>
      <c r="E12" s="287"/>
      <c r="F12" s="287"/>
      <c r="G12" s="277" t="s">
        <v>231</v>
      </c>
      <c r="H12" s="288" t="s">
        <v>100</v>
      </c>
      <c r="I12" s="288"/>
      <c r="J12" s="279"/>
      <c r="K12" s="279"/>
      <c r="M12" s="270" t="s">
        <v>78</v>
      </c>
    </row>
    <row r="13" spans="2:13 1025:1025" ht="30.75" customHeight="1" x14ac:dyDescent="0.25">
      <c r="B13" s="271" t="s">
        <v>232</v>
      </c>
      <c r="C13" s="289" t="s">
        <v>364</v>
      </c>
      <c r="D13" s="289"/>
      <c r="E13" s="289"/>
      <c r="F13" s="289"/>
      <c r="G13" s="277" t="s">
        <v>234</v>
      </c>
      <c r="H13" s="286" t="s">
        <v>42</v>
      </c>
      <c r="I13" s="286"/>
      <c r="J13" s="279"/>
      <c r="K13" s="279"/>
    </row>
    <row r="14" spans="2:13 1025:1025" ht="35.25" customHeight="1" x14ac:dyDescent="0.25">
      <c r="B14" s="271" t="s">
        <v>235</v>
      </c>
      <c r="C14" s="290" t="s">
        <v>236</v>
      </c>
      <c r="D14" s="290"/>
      <c r="E14" s="290"/>
      <c r="F14" s="290"/>
      <c r="G14" s="290"/>
      <c r="H14" s="290"/>
      <c r="I14" s="290"/>
      <c r="J14" s="285"/>
      <c r="K14" s="285"/>
      <c r="M14" s="270"/>
    </row>
    <row r="15" spans="2:13 1025:1025" ht="30.75" customHeight="1" x14ac:dyDescent="0.25">
      <c r="B15" s="271" t="s">
        <v>237</v>
      </c>
      <c r="C15" s="291" t="s">
        <v>238</v>
      </c>
      <c r="D15" s="291"/>
      <c r="E15" s="291"/>
      <c r="F15" s="291"/>
      <c r="G15" s="291"/>
      <c r="H15" s="291"/>
      <c r="I15" s="291"/>
      <c r="J15" s="292"/>
      <c r="K15" s="292"/>
      <c r="M15" s="270"/>
    </row>
    <row r="16" spans="2:13 1025:1025" ht="30.75" customHeight="1" x14ac:dyDescent="0.25">
      <c r="B16" s="271" t="s">
        <v>239</v>
      </c>
      <c r="C16" s="293" t="s">
        <v>240</v>
      </c>
      <c r="D16" s="293"/>
      <c r="E16" s="293"/>
      <c r="F16" s="293"/>
      <c r="G16" s="293"/>
      <c r="H16" s="293"/>
      <c r="I16" s="293"/>
      <c r="J16" s="294"/>
      <c r="K16" s="294"/>
      <c r="M16" s="270"/>
    </row>
    <row r="17" spans="2:13" ht="30.75" customHeight="1" x14ac:dyDescent="0.25">
      <c r="B17" s="271" t="s">
        <v>241</v>
      </c>
      <c r="C17" s="286" t="s">
        <v>242</v>
      </c>
      <c r="D17" s="286"/>
      <c r="E17" s="286"/>
      <c r="F17" s="286"/>
      <c r="G17" s="286"/>
      <c r="H17" s="286"/>
      <c r="I17" s="286"/>
      <c r="J17" s="295"/>
      <c r="K17" s="295"/>
      <c r="M17" s="270"/>
    </row>
    <row r="18" spans="2:13" ht="18" customHeight="1" x14ac:dyDescent="0.25">
      <c r="B18" s="296" t="s">
        <v>243</v>
      </c>
      <c r="C18" s="297" t="s">
        <v>244</v>
      </c>
      <c r="D18" s="297"/>
      <c r="E18" s="297"/>
      <c r="F18" s="298" t="s">
        <v>245</v>
      </c>
      <c r="G18" s="298"/>
      <c r="H18" s="298"/>
      <c r="I18" s="298"/>
      <c r="J18" s="299"/>
      <c r="K18" s="299"/>
      <c r="M18" s="270"/>
    </row>
    <row r="19" spans="2:13" ht="39.75" customHeight="1" x14ac:dyDescent="0.25">
      <c r="B19" s="296"/>
      <c r="C19" s="276" t="s">
        <v>246</v>
      </c>
      <c r="D19" s="276"/>
      <c r="E19" s="276"/>
      <c r="F19" s="274" t="s">
        <v>247</v>
      </c>
      <c r="G19" s="274"/>
      <c r="H19" s="274"/>
      <c r="I19" s="274"/>
      <c r="J19" s="294"/>
      <c r="K19" s="294"/>
      <c r="M19" s="270"/>
    </row>
    <row r="20" spans="2:13" ht="39.75" customHeight="1" x14ac:dyDescent="0.25">
      <c r="B20" s="271" t="s">
        <v>248</v>
      </c>
      <c r="C20" s="300" t="s">
        <v>249</v>
      </c>
      <c r="D20" s="300"/>
      <c r="E20" s="300"/>
      <c r="F20" s="288" t="s">
        <v>250</v>
      </c>
      <c r="G20" s="288"/>
      <c r="H20" s="288"/>
      <c r="I20" s="288"/>
      <c r="J20" s="279"/>
      <c r="K20" s="279"/>
      <c r="M20" s="270"/>
    </row>
    <row r="21" spans="2:13" ht="60" customHeight="1" x14ac:dyDescent="0.25">
      <c r="B21" s="271" t="s">
        <v>251</v>
      </c>
      <c r="C21" s="276" t="s">
        <v>252</v>
      </c>
      <c r="D21" s="276"/>
      <c r="E21" s="276"/>
      <c r="F21" s="274" t="s">
        <v>253</v>
      </c>
      <c r="G21" s="274"/>
      <c r="H21" s="274"/>
      <c r="I21" s="274"/>
      <c r="J21" s="292"/>
      <c r="K21" s="292"/>
      <c r="M21" s="270"/>
    </row>
    <row r="22" spans="2:13" ht="23.25" customHeight="1" x14ac:dyDescent="0.25">
      <c r="B22" s="271" t="s">
        <v>254</v>
      </c>
      <c r="C22" s="301">
        <v>45292</v>
      </c>
      <c r="D22" s="301"/>
      <c r="E22" s="301"/>
      <c r="F22" s="277" t="s">
        <v>255</v>
      </c>
      <c r="G22" s="302">
        <v>4</v>
      </c>
      <c r="H22" s="277" t="s">
        <v>256</v>
      </c>
      <c r="I22" s="303">
        <v>14</v>
      </c>
      <c r="J22" s="304"/>
      <c r="K22" s="304"/>
    </row>
    <row r="23" spans="2:13" ht="27" customHeight="1" x14ac:dyDescent="0.25">
      <c r="B23" s="271" t="s">
        <v>257</v>
      </c>
      <c r="C23" s="301">
        <v>45443</v>
      </c>
      <c r="D23" s="301"/>
      <c r="E23" s="301"/>
      <c r="F23" s="277" t="s">
        <v>258</v>
      </c>
      <c r="G23" s="305">
        <v>2</v>
      </c>
      <c r="H23" s="305"/>
      <c r="I23" s="305"/>
      <c r="J23" s="306"/>
      <c r="K23" s="306"/>
    </row>
    <row r="24" spans="2:13" ht="30.75" customHeight="1" x14ac:dyDescent="0.25">
      <c r="B24" s="307" t="s">
        <v>259</v>
      </c>
      <c r="C24" s="308" t="s">
        <v>112</v>
      </c>
      <c r="D24" s="308"/>
      <c r="E24" s="308"/>
      <c r="F24" s="309" t="s">
        <v>260</v>
      </c>
      <c r="G24" s="274" t="s">
        <v>365</v>
      </c>
      <c r="H24" s="274"/>
      <c r="I24" s="274"/>
      <c r="J24" s="299"/>
      <c r="K24" s="299"/>
    </row>
    <row r="25" spans="2:13" ht="22.5" customHeight="1" x14ac:dyDescent="0.25">
      <c r="B25" s="310" t="s">
        <v>262</v>
      </c>
      <c r="C25" s="310"/>
      <c r="D25" s="310"/>
      <c r="E25" s="310"/>
      <c r="F25" s="310"/>
      <c r="G25" s="310"/>
      <c r="H25" s="310"/>
      <c r="I25" s="310"/>
      <c r="J25" s="269"/>
      <c r="K25" s="269"/>
    </row>
    <row r="26" spans="2:13" ht="43.5" customHeight="1" x14ac:dyDescent="0.25">
      <c r="B26" s="311" t="s">
        <v>142</v>
      </c>
      <c r="C26" s="312" t="s">
        <v>263</v>
      </c>
      <c r="D26" s="312" t="s">
        <v>264</v>
      </c>
      <c r="E26" s="313" t="s">
        <v>265</v>
      </c>
      <c r="F26" s="312" t="s">
        <v>266</v>
      </c>
      <c r="G26" s="312" t="s">
        <v>267</v>
      </c>
      <c r="H26" s="313" t="s">
        <v>268</v>
      </c>
      <c r="I26" s="314" t="s">
        <v>269</v>
      </c>
      <c r="J26" s="294"/>
      <c r="K26" s="294"/>
    </row>
    <row r="27" spans="2:13" ht="19.5" customHeight="1" x14ac:dyDescent="0.25">
      <c r="B27" s="315" t="s">
        <v>151</v>
      </c>
      <c r="C27" s="316">
        <v>0.45000000000000007</v>
      </c>
      <c r="D27" s="317">
        <v>0.45</v>
      </c>
      <c r="E27" s="120">
        <f t="shared" ref="E27:E38" si="0">IF(OR(C27=0,C27=""),0,D27/C27)</f>
        <v>0.99999999999999989</v>
      </c>
      <c r="F27" s="318">
        <f>SUM(C27:C38)</f>
        <v>2</v>
      </c>
      <c r="G27" s="319">
        <f>SUM(D27:D38)</f>
        <v>0.8</v>
      </c>
      <c r="H27" s="320">
        <f>IF(D27="","",(D27*100%)/$G$23)</f>
        <v>0.22500000000000001</v>
      </c>
      <c r="I27" s="321">
        <f>G27+I22</f>
        <v>14.8</v>
      </c>
      <c r="J27" s="322"/>
      <c r="K27" s="323"/>
    </row>
    <row r="28" spans="2:13" ht="19.5" customHeight="1" x14ac:dyDescent="0.25">
      <c r="B28" s="315" t="s">
        <v>152</v>
      </c>
      <c r="C28" s="316">
        <v>0.35</v>
      </c>
      <c r="D28" s="317">
        <v>0.35</v>
      </c>
      <c r="E28" s="120">
        <f t="shared" si="0"/>
        <v>1</v>
      </c>
      <c r="F28" s="318"/>
      <c r="G28" s="319"/>
      <c r="H28" s="320">
        <f t="shared" ref="H28:H38" si="1">IF(D28="","",(D28*100%)/$G$23 + H27)</f>
        <v>0.4</v>
      </c>
      <c r="I28" s="321"/>
      <c r="J28" s="322"/>
      <c r="K28" s="323"/>
    </row>
    <row r="29" spans="2:13" ht="19.5" customHeight="1" x14ac:dyDescent="0.25">
      <c r="B29" s="315" t="s">
        <v>153</v>
      </c>
      <c r="C29" s="316">
        <v>0.2</v>
      </c>
      <c r="D29" s="317"/>
      <c r="E29" s="120">
        <f t="shared" si="0"/>
        <v>0</v>
      </c>
      <c r="F29" s="318"/>
      <c r="G29" s="319"/>
      <c r="H29" s="320" t="str">
        <f t="shared" si="1"/>
        <v/>
      </c>
      <c r="I29" s="321"/>
      <c r="J29" s="322"/>
      <c r="K29" s="323"/>
    </row>
    <row r="30" spans="2:13" ht="19.5" customHeight="1" x14ac:dyDescent="0.25">
      <c r="B30" s="315" t="s">
        <v>154</v>
      </c>
      <c r="C30" s="316">
        <v>0.8</v>
      </c>
      <c r="D30" s="317"/>
      <c r="E30" s="120">
        <f t="shared" si="0"/>
        <v>0</v>
      </c>
      <c r="F30" s="318"/>
      <c r="G30" s="319"/>
      <c r="H30" s="320" t="str">
        <f t="shared" si="1"/>
        <v/>
      </c>
      <c r="I30" s="321"/>
      <c r="J30" s="322"/>
      <c r="K30" s="323"/>
    </row>
    <row r="31" spans="2:13" ht="19.5" customHeight="1" x14ac:dyDescent="0.25">
      <c r="B31" s="315" t="s">
        <v>155</v>
      </c>
      <c r="C31" s="316">
        <v>0.2</v>
      </c>
      <c r="D31" s="317"/>
      <c r="E31" s="120">
        <f t="shared" si="0"/>
        <v>0</v>
      </c>
      <c r="F31" s="318"/>
      <c r="G31" s="319"/>
      <c r="H31" s="320" t="str">
        <f t="shared" si="1"/>
        <v/>
      </c>
      <c r="I31" s="321"/>
      <c r="J31" s="322"/>
      <c r="K31" s="323"/>
    </row>
    <row r="32" spans="2:13" ht="19.5" customHeight="1" x14ac:dyDescent="0.25">
      <c r="B32" s="315" t="s">
        <v>156</v>
      </c>
      <c r="C32" s="316">
        <v>0</v>
      </c>
      <c r="D32" s="317"/>
      <c r="E32" s="120">
        <f t="shared" si="0"/>
        <v>0</v>
      </c>
      <c r="F32" s="318"/>
      <c r="G32" s="319"/>
      <c r="H32" s="320" t="str">
        <f t="shared" si="1"/>
        <v/>
      </c>
      <c r="I32" s="321"/>
      <c r="J32" s="323"/>
      <c r="K32" s="323"/>
    </row>
    <row r="33" spans="2:11" ht="19.5" customHeight="1" x14ac:dyDescent="0.25">
      <c r="B33" s="315" t="s">
        <v>157</v>
      </c>
      <c r="C33" s="316">
        <v>0</v>
      </c>
      <c r="D33" s="317"/>
      <c r="E33" s="120">
        <f t="shared" si="0"/>
        <v>0</v>
      </c>
      <c r="F33" s="318"/>
      <c r="G33" s="319"/>
      <c r="H33" s="320" t="str">
        <f t="shared" si="1"/>
        <v/>
      </c>
      <c r="I33" s="321"/>
      <c r="J33" s="323"/>
      <c r="K33" s="323"/>
    </row>
    <row r="34" spans="2:11" ht="19.5" customHeight="1" x14ac:dyDescent="0.25">
      <c r="B34" s="315" t="s">
        <v>158</v>
      </c>
      <c r="C34" s="316">
        <v>0</v>
      </c>
      <c r="D34" s="317"/>
      <c r="E34" s="120">
        <f t="shared" si="0"/>
        <v>0</v>
      </c>
      <c r="F34" s="318"/>
      <c r="G34" s="319"/>
      <c r="H34" s="320" t="str">
        <f t="shared" si="1"/>
        <v/>
      </c>
      <c r="I34" s="321"/>
      <c r="J34" s="323"/>
      <c r="K34" s="323"/>
    </row>
    <row r="35" spans="2:11" ht="19.5" customHeight="1" x14ac:dyDescent="0.25">
      <c r="B35" s="315" t="s">
        <v>159</v>
      </c>
      <c r="C35" s="316">
        <v>0</v>
      </c>
      <c r="D35" s="317"/>
      <c r="E35" s="120">
        <f t="shared" si="0"/>
        <v>0</v>
      </c>
      <c r="F35" s="318"/>
      <c r="G35" s="319"/>
      <c r="H35" s="320" t="str">
        <f t="shared" si="1"/>
        <v/>
      </c>
      <c r="I35" s="321"/>
      <c r="J35" s="323"/>
      <c r="K35" s="323"/>
    </row>
    <row r="36" spans="2:11" ht="19.5" customHeight="1" x14ac:dyDescent="0.25">
      <c r="B36" s="315" t="s">
        <v>160</v>
      </c>
      <c r="C36" s="316">
        <v>0</v>
      </c>
      <c r="D36" s="317"/>
      <c r="E36" s="120">
        <f t="shared" si="0"/>
        <v>0</v>
      </c>
      <c r="F36" s="318"/>
      <c r="G36" s="319"/>
      <c r="H36" s="320" t="str">
        <f t="shared" si="1"/>
        <v/>
      </c>
      <c r="I36" s="321"/>
      <c r="J36" s="323"/>
      <c r="K36" s="323"/>
    </row>
    <row r="37" spans="2:11" ht="19.5" customHeight="1" x14ac:dyDescent="0.25">
      <c r="B37" s="315" t="s">
        <v>161</v>
      </c>
      <c r="C37" s="316">
        <v>0</v>
      </c>
      <c r="D37" s="317"/>
      <c r="E37" s="120">
        <f t="shared" si="0"/>
        <v>0</v>
      </c>
      <c r="F37" s="318"/>
      <c r="G37" s="319"/>
      <c r="H37" s="320" t="str">
        <f t="shared" si="1"/>
        <v/>
      </c>
      <c r="I37" s="321"/>
      <c r="J37" s="323"/>
      <c r="K37" s="323"/>
    </row>
    <row r="38" spans="2:11" ht="19.5" customHeight="1" x14ac:dyDescent="0.25">
      <c r="B38" s="315" t="s">
        <v>162</v>
      </c>
      <c r="C38" s="316">
        <v>0</v>
      </c>
      <c r="D38" s="317"/>
      <c r="E38" s="120">
        <f t="shared" si="0"/>
        <v>0</v>
      </c>
      <c r="F38" s="318"/>
      <c r="G38" s="319"/>
      <c r="H38" s="320" t="str">
        <f t="shared" si="1"/>
        <v/>
      </c>
      <c r="I38" s="321"/>
      <c r="J38" s="323"/>
      <c r="K38" s="323"/>
    </row>
    <row r="39" spans="2:11" ht="87.75" customHeight="1" x14ac:dyDescent="0.25">
      <c r="B39" s="324" t="s">
        <v>270</v>
      </c>
      <c r="C39" s="325" t="s">
        <v>381</v>
      </c>
      <c r="D39" s="325"/>
      <c r="E39" s="325"/>
      <c r="F39" s="325"/>
      <c r="G39" s="325"/>
      <c r="H39" s="325"/>
      <c r="I39" s="325"/>
      <c r="J39" s="323"/>
      <c r="K39" s="323"/>
    </row>
    <row r="40" spans="2:11" ht="35.450000000000003" customHeight="1" x14ac:dyDescent="0.25">
      <c r="B40" s="326"/>
      <c r="C40" s="326"/>
      <c r="D40" s="326"/>
      <c r="E40" s="326"/>
      <c r="F40" s="326"/>
      <c r="G40" s="326"/>
      <c r="H40" s="326"/>
      <c r="I40" s="326"/>
      <c r="J40" s="269"/>
      <c r="K40" s="269"/>
    </row>
    <row r="41" spans="2:11" ht="35.450000000000003" customHeight="1" x14ac:dyDescent="0.25">
      <c r="B41" s="326"/>
      <c r="C41" s="326"/>
      <c r="D41" s="326"/>
      <c r="E41" s="326"/>
      <c r="F41" s="326"/>
      <c r="G41" s="326"/>
      <c r="H41" s="326"/>
      <c r="I41" s="326"/>
      <c r="J41" s="327"/>
      <c r="K41" s="327"/>
    </row>
    <row r="42" spans="2:11" ht="35.450000000000003" customHeight="1" x14ac:dyDescent="0.25">
      <c r="B42" s="326"/>
      <c r="C42" s="326"/>
      <c r="D42" s="326"/>
      <c r="E42" s="326"/>
      <c r="F42" s="326"/>
      <c r="G42" s="326"/>
      <c r="H42" s="326"/>
      <c r="I42" s="326"/>
      <c r="J42" s="327"/>
      <c r="K42" s="327"/>
    </row>
    <row r="43" spans="2:11" ht="35.450000000000003" customHeight="1" x14ac:dyDescent="0.25">
      <c r="B43" s="326"/>
      <c r="C43" s="326"/>
      <c r="D43" s="326"/>
      <c r="E43" s="326"/>
      <c r="F43" s="326"/>
      <c r="G43" s="326"/>
      <c r="H43" s="326"/>
      <c r="I43" s="326"/>
      <c r="K43" s="327"/>
    </row>
    <row r="44" spans="2:11" ht="35.450000000000003" customHeight="1" x14ac:dyDescent="0.25">
      <c r="B44" s="326"/>
      <c r="C44" s="326"/>
      <c r="D44" s="326"/>
      <c r="E44" s="326"/>
      <c r="F44" s="326"/>
      <c r="G44" s="326"/>
      <c r="H44" s="326"/>
      <c r="I44" s="326"/>
      <c r="J44" s="267"/>
      <c r="K44" s="267"/>
    </row>
    <row r="45" spans="2:11" ht="100.5" customHeight="1" x14ac:dyDescent="0.25">
      <c r="B45" s="271" t="s">
        <v>271</v>
      </c>
      <c r="C45" s="325" t="s">
        <v>380</v>
      </c>
      <c r="D45" s="325"/>
      <c r="E45" s="325"/>
      <c r="F45" s="325"/>
      <c r="G45" s="325"/>
      <c r="H45" s="325"/>
      <c r="I45" s="325"/>
      <c r="J45" s="323"/>
      <c r="K45" s="328"/>
    </row>
    <row r="46" spans="2:11" ht="32.25" customHeight="1" x14ac:dyDescent="0.25">
      <c r="B46" s="271" t="s">
        <v>272</v>
      </c>
      <c r="C46" s="329" t="s">
        <v>273</v>
      </c>
      <c r="D46" s="330"/>
      <c r="E46" s="330"/>
      <c r="F46" s="330"/>
      <c r="G46" s="330"/>
      <c r="H46" s="330"/>
      <c r="I46" s="331"/>
      <c r="J46" s="332"/>
      <c r="K46" s="332"/>
    </row>
    <row r="47" spans="2:11" ht="66" customHeight="1" x14ac:dyDescent="0.25">
      <c r="B47" s="324" t="s">
        <v>274</v>
      </c>
      <c r="C47" s="333" t="s">
        <v>366</v>
      </c>
      <c r="D47" s="334"/>
      <c r="E47" s="334"/>
      <c r="F47" s="334"/>
      <c r="G47" s="334"/>
      <c r="H47" s="334"/>
      <c r="I47" s="335"/>
      <c r="J47" s="332"/>
      <c r="K47" s="332"/>
    </row>
    <row r="48" spans="2:11" ht="22.5" customHeight="1" x14ac:dyDescent="0.25">
      <c r="B48" s="310" t="s">
        <v>275</v>
      </c>
      <c r="C48" s="310"/>
      <c r="D48" s="310"/>
      <c r="E48" s="310"/>
      <c r="F48" s="310"/>
      <c r="G48" s="310"/>
      <c r="H48" s="310"/>
      <c r="I48" s="310"/>
      <c r="J48" s="332"/>
      <c r="K48" s="332"/>
    </row>
    <row r="49" spans="2:11" ht="22.5" customHeight="1" x14ac:dyDescent="0.25">
      <c r="B49" s="296" t="s">
        <v>276</v>
      </c>
      <c r="C49" s="312" t="s">
        <v>277</v>
      </c>
      <c r="D49" s="273" t="s">
        <v>278</v>
      </c>
      <c r="E49" s="273"/>
      <c r="F49" s="273"/>
      <c r="G49" s="336" t="s">
        <v>279</v>
      </c>
      <c r="H49" s="336"/>
      <c r="I49" s="336"/>
      <c r="J49" s="337"/>
      <c r="K49" s="337"/>
    </row>
    <row r="50" spans="2:11" ht="30.75" customHeight="1" x14ac:dyDescent="0.25">
      <c r="B50" s="296"/>
      <c r="C50" s="338" t="s">
        <v>280</v>
      </c>
      <c r="D50" s="339" t="s">
        <v>280</v>
      </c>
      <c r="E50" s="339"/>
      <c r="F50" s="339"/>
      <c r="G50" s="293" t="s">
        <v>280</v>
      </c>
      <c r="H50" s="293"/>
      <c r="I50" s="293"/>
      <c r="J50" s="337"/>
      <c r="K50" s="337"/>
    </row>
    <row r="51" spans="2:11" ht="32.25" customHeight="1" x14ac:dyDescent="0.25">
      <c r="B51" s="340" t="s">
        <v>281</v>
      </c>
      <c r="C51" s="341" t="s">
        <v>372</v>
      </c>
      <c r="D51" s="341"/>
      <c r="E51" s="341"/>
      <c r="F51" s="341"/>
      <c r="G51" s="341"/>
      <c r="H51" s="341"/>
      <c r="I51" s="341"/>
      <c r="J51" s="342"/>
      <c r="K51" s="343"/>
    </row>
    <row r="52" spans="2:11" ht="28.5" customHeight="1" x14ac:dyDescent="0.25">
      <c r="B52" s="344" t="s">
        <v>282</v>
      </c>
      <c r="C52" s="341" t="s">
        <v>373</v>
      </c>
      <c r="D52" s="341"/>
      <c r="E52" s="341"/>
      <c r="F52" s="341"/>
      <c r="G52" s="341"/>
      <c r="H52" s="341"/>
      <c r="I52" s="341"/>
      <c r="J52" s="342"/>
      <c r="K52" s="343"/>
    </row>
    <row r="53" spans="2:11" ht="30" customHeight="1" x14ac:dyDescent="0.25">
      <c r="B53" s="324" t="s">
        <v>283</v>
      </c>
      <c r="C53" s="345" t="s">
        <v>374</v>
      </c>
      <c r="D53" s="345"/>
      <c r="E53" s="345"/>
      <c r="F53" s="345"/>
      <c r="G53" s="345"/>
      <c r="H53" s="345"/>
      <c r="I53" s="345"/>
      <c r="J53" s="342"/>
      <c r="K53" s="343"/>
    </row>
    <row r="54" spans="2:11" ht="31.5" customHeight="1" x14ac:dyDescent="0.25">
      <c r="B54" s="346" t="s">
        <v>284</v>
      </c>
      <c r="C54" s="347" t="s">
        <v>280</v>
      </c>
      <c r="D54" s="347"/>
      <c r="E54" s="347"/>
      <c r="F54" s="347"/>
      <c r="G54" s="347"/>
      <c r="H54" s="347"/>
      <c r="I54" s="347"/>
      <c r="J54" s="348" t="s">
        <v>280</v>
      </c>
      <c r="K54" s="349"/>
    </row>
    <row r="55" spans="2:11" x14ac:dyDescent="0.25">
      <c r="B55" s="350"/>
      <c r="C55" s="351"/>
      <c r="D55" s="351"/>
      <c r="E55" s="352"/>
      <c r="F55" s="352"/>
      <c r="G55" s="353"/>
      <c r="H55" s="354"/>
      <c r="I55" s="351"/>
      <c r="J55" s="355"/>
      <c r="K55" s="355"/>
    </row>
    <row r="56" spans="2:11" x14ac:dyDescent="0.25">
      <c r="B56" s="350"/>
      <c r="C56" s="351"/>
      <c r="D56" s="351"/>
      <c r="E56" s="352"/>
      <c r="F56" s="352"/>
      <c r="G56" s="353"/>
      <c r="H56" s="354"/>
      <c r="I56" s="351"/>
      <c r="J56" s="355"/>
      <c r="K56" s="355"/>
    </row>
    <row r="57" spans="2:11" x14ac:dyDescent="0.25">
      <c r="B57" s="350"/>
      <c r="C57" s="351"/>
      <c r="D57" s="351"/>
      <c r="E57" s="352"/>
      <c r="F57" s="352"/>
      <c r="G57" s="353"/>
      <c r="H57" s="354"/>
      <c r="I57" s="351"/>
      <c r="J57" s="355"/>
      <c r="K57" s="355"/>
    </row>
    <row r="58" spans="2:11" x14ac:dyDescent="0.25">
      <c r="B58" s="350"/>
      <c r="C58" s="351"/>
      <c r="D58" s="351"/>
      <c r="E58" s="352"/>
      <c r="F58" s="352"/>
      <c r="G58" s="353"/>
      <c r="H58" s="354"/>
      <c r="I58" s="351"/>
      <c r="J58" s="355"/>
      <c r="K58" s="355"/>
    </row>
    <row r="59" spans="2:11" hidden="1" x14ac:dyDescent="0.25">
      <c r="B59" s="350"/>
      <c r="C59" s="351"/>
      <c r="D59" s="351"/>
      <c r="E59" s="352"/>
      <c r="F59" s="352"/>
      <c r="G59" s="353"/>
      <c r="H59" s="354"/>
      <c r="I59" s="351"/>
      <c r="J59" s="355"/>
      <c r="K59" s="355"/>
    </row>
    <row r="60" spans="2:11" ht="25.5" hidden="1" customHeight="1" x14ac:dyDescent="0.25">
      <c r="B60" s="350"/>
      <c r="C60" s="351"/>
      <c r="D60" s="351"/>
      <c r="E60" s="352"/>
      <c r="F60" s="352"/>
      <c r="G60" s="353"/>
      <c r="H60" s="354"/>
      <c r="I60" s="351"/>
      <c r="J60" s="355"/>
      <c r="K60" s="355"/>
    </row>
  </sheetData>
  <sheetProtection algorithmName="SHA-512" hashValue="YgCSaIA9I+1Zm9IRXGOhhASYCL0t0qVll4ydEFmNyVH2CNHO8wCU0lAmnUEL10q59LSsvqfbV/w/KZClAVkngg==" saltValue="5b+otL7xaGp+f/1K66vZBg==" spinCount="100000" sheet="1" objects="1" scenarios="1"/>
  <mergeCells count="63">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5">
    <dataValidation type="list" showDropDown="1" showInputMessage="1" showErrorMessage="1" sqref="K12">
      <formula1>N17:N19</formula1>
      <formula2>0</formula2>
    </dataValidation>
    <dataValidation type="list" allowBlank="1" showInputMessage="1" showErrorMessage="1" sqref="H13:I13">
      <formula1>$M$5:$M$8</formula1>
      <formula2>0</formula2>
    </dataValidation>
    <dataValidation type="list" allowBlank="1" showInputMessage="1" showErrorMessage="1" sqref="C7 I7">
      <formula1>$M$11:$M$12</formula1>
      <formula2>0</formula2>
    </dataValidation>
    <dataValidation type="list" allowBlank="1" showInputMessage="1" showErrorMessage="1" sqref="C9:F9 J10:K10 H12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J8" sqref="J8"/>
    </sheetView>
  </sheetViews>
  <sheetFormatPr baseColWidth="10" defaultColWidth="0" defaultRowHeight="15" zeroHeight="1" x14ac:dyDescent="0.25"/>
  <cols>
    <col min="1" max="1" width="1" style="358" customWidth="1"/>
    <col min="2" max="2" width="25.42578125" style="378" customWidth="1"/>
    <col min="3" max="3" width="14.42578125" style="358" customWidth="1"/>
    <col min="4" max="4" width="20.140625" style="358" customWidth="1"/>
    <col min="5" max="5" width="16.42578125" style="358" customWidth="1"/>
    <col min="6" max="6" width="25" style="358" customWidth="1"/>
    <col min="7" max="7" width="22" style="379" customWidth="1"/>
    <col min="8" max="8" width="20.42578125" style="358" customWidth="1"/>
    <col min="9" max="10" width="22.42578125" style="358" customWidth="1"/>
    <col min="11" max="11" width="26" style="358" customWidth="1"/>
    <col min="12" max="24" width="9.140625" style="360" hidden="1" customWidth="1"/>
    <col min="25" max="1024" width="9.140625" style="358" hidden="1" customWidth="1"/>
    <col min="1025" max="16384" width="9.140625" style="264" hidden="1"/>
  </cols>
  <sheetData>
    <row r="1" spans="2:14" ht="37.5" customHeight="1" x14ac:dyDescent="0.25">
      <c r="B1" s="359"/>
      <c r="C1" s="260" t="s">
        <v>1</v>
      </c>
      <c r="D1" s="260"/>
      <c r="E1" s="260"/>
      <c r="F1" s="260"/>
      <c r="G1" s="260"/>
      <c r="H1" s="260"/>
      <c r="I1" s="261"/>
      <c r="J1" s="262"/>
      <c r="K1" s="262"/>
      <c r="M1" s="361" t="s">
        <v>61</v>
      </c>
    </row>
    <row r="2" spans="2:14" ht="37.5" customHeight="1" x14ac:dyDescent="0.25">
      <c r="B2" s="359"/>
      <c r="C2" s="265" t="s">
        <v>210</v>
      </c>
      <c r="D2" s="265"/>
      <c r="E2" s="265"/>
      <c r="F2" s="265"/>
      <c r="G2" s="265"/>
      <c r="H2" s="265"/>
      <c r="I2" s="261"/>
      <c r="J2" s="262"/>
      <c r="K2" s="262"/>
      <c r="M2" s="361" t="s">
        <v>62</v>
      </c>
    </row>
    <row r="3" spans="2:14" ht="37.5" customHeight="1" x14ac:dyDescent="0.25">
      <c r="B3" s="359"/>
      <c r="C3" s="265" t="s">
        <v>211</v>
      </c>
      <c r="D3" s="265"/>
      <c r="E3" s="265"/>
      <c r="F3" s="265" t="s">
        <v>212</v>
      </c>
      <c r="G3" s="265"/>
      <c r="H3" s="265"/>
      <c r="I3" s="261"/>
      <c r="J3" s="262"/>
      <c r="K3" s="262"/>
      <c r="M3" s="361" t="s">
        <v>64</v>
      </c>
    </row>
    <row r="4" spans="2:14" ht="23.25" customHeight="1" x14ac:dyDescent="0.25">
      <c r="B4" s="266"/>
      <c r="C4" s="266"/>
      <c r="D4" s="266"/>
      <c r="E4" s="266"/>
      <c r="F4" s="266"/>
      <c r="G4" s="266"/>
      <c r="H4" s="266"/>
      <c r="I4" s="266"/>
      <c r="J4" s="267"/>
      <c r="K4" s="267"/>
    </row>
    <row r="5" spans="2:14" ht="24" customHeight="1" x14ac:dyDescent="0.25">
      <c r="B5" s="268" t="s">
        <v>213</v>
      </c>
      <c r="C5" s="268"/>
      <c r="D5" s="268"/>
      <c r="E5" s="268"/>
      <c r="F5" s="268"/>
      <c r="G5" s="268"/>
      <c r="H5" s="268"/>
      <c r="I5" s="268"/>
      <c r="J5" s="269"/>
      <c r="K5" s="269"/>
      <c r="N5" s="362" t="s">
        <v>71</v>
      </c>
    </row>
    <row r="6" spans="2:14" ht="30.75" customHeight="1" x14ac:dyDescent="0.25">
      <c r="B6" s="271" t="s">
        <v>214</v>
      </c>
      <c r="C6" s="272">
        <v>2</v>
      </c>
      <c r="D6" s="273" t="s">
        <v>215</v>
      </c>
      <c r="E6" s="273"/>
      <c r="F6" s="274" t="s">
        <v>285</v>
      </c>
      <c r="G6" s="274"/>
      <c r="H6" s="274"/>
      <c r="I6" s="274"/>
      <c r="J6" s="292"/>
      <c r="K6" s="292"/>
      <c r="M6" s="361" t="s">
        <v>75</v>
      </c>
      <c r="N6" s="362" t="s">
        <v>76</v>
      </c>
    </row>
    <row r="7" spans="2:14" ht="30.75" customHeight="1" x14ac:dyDescent="0.25">
      <c r="B7" s="271" t="s">
        <v>217</v>
      </c>
      <c r="C7" s="272" t="s">
        <v>78</v>
      </c>
      <c r="D7" s="273" t="s">
        <v>218</v>
      </c>
      <c r="E7" s="273"/>
      <c r="F7" s="276" t="s">
        <v>358</v>
      </c>
      <c r="G7" s="276"/>
      <c r="H7" s="277" t="s">
        <v>220</v>
      </c>
      <c r="I7" s="278" t="s">
        <v>78</v>
      </c>
      <c r="J7" s="279"/>
      <c r="K7" s="279"/>
      <c r="M7" s="361" t="s">
        <v>82</v>
      </c>
      <c r="N7" s="362" t="s">
        <v>83</v>
      </c>
    </row>
    <row r="8" spans="2:14" ht="30.75" customHeight="1" x14ac:dyDescent="0.25">
      <c r="B8" s="271" t="s">
        <v>221</v>
      </c>
      <c r="C8" s="276" t="s">
        <v>222</v>
      </c>
      <c r="D8" s="276"/>
      <c r="E8" s="276"/>
      <c r="F8" s="276"/>
      <c r="G8" s="277" t="s">
        <v>223</v>
      </c>
      <c r="H8" s="280">
        <v>7555</v>
      </c>
      <c r="I8" s="280"/>
      <c r="J8" s="281"/>
      <c r="K8" s="281"/>
      <c r="M8" s="361" t="s">
        <v>87</v>
      </c>
      <c r="N8" s="362" t="s">
        <v>42</v>
      </c>
    </row>
    <row r="9" spans="2:14" ht="30.75" customHeight="1" x14ac:dyDescent="0.25">
      <c r="B9" s="271" t="s">
        <v>62</v>
      </c>
      <c r="C9" s="282" t="s">
        <v>82</v>
      </c>
      <c r="D9" s="282"/>
      <c r="E9" s="282"/>
      <c r="F9" s="282"/>
      <c r="G9" s="277" t="s">
        <v>224</v>
      </c>
      <c r="H9" s="283" t="s">
        <v>90</v>
      </c>
      <c r="I9" s="283"/>
      <c r="J9" s="284"/>
      <c r="K9" s="284"/>
      <c r="M9" s="363" t="s">
        <v>91</v>
      </c>
    </row>
    <row r="10" spans="2:14" ht="30.75" customHeight="1" x14ac:dyDescent="0.25">
      <c r="B10" s="271" t="s">
        <v>225</v>
      </c>
      <c r="C10" s="249" t="s">
        <v>226</v>
      </c>
      <c r="D10" s="249"/>
      <c r="E10" s="249"/>
      <c r="F10" s="249"/>
      <c r="G10" s="249"/>
      <c r="H10" s="249"/>
      <c r="I10" s="249"/>
      <c r="J10" s="285"/>
      <c r="K10" s="285"/>
      <c r="M10" s="363"/>
    </row>
    <row r="11" spans="2:14" ht="30.75" customHeight="1" x14ac:dyDescent="0.25">
      <c r="B11" s="271" t="s">
        <v>227</v>
      </c>
      <c r="C11" s="286" t="s">
        <v>228</v>
      </c>
      <c r="D11" s="286"/>
      <c r="E11" s="286"/>
      <c r="F11" s="286"/>
      <c r="G11" s="286"/>
      <c r="H11" s="286"/>
      <c r="I11" s="286"/>
      <c r="J11" s="279"/>
      <c r="K11" s="279"/>
      <c r="M11" s="363"/>
      <c r="N11" s="362" t="s">
        <v>96</v>
      </c>
    </row>
    <row r="12" spans="2:14" ht="30.75" customHeight="1" x14ac:dyDescent="0.25">
      <c r="B12" s="271" t="s">
        <v>229</v>
      </c>
      <c r="C12" s="364" t="s">
        <v>286</v>
      </c>
      <c r="D12" s="364"/>
      <c r="E12" s="364"/>
      <c r="F12" s="364"/>
      <c r="G12" s="277" t="s">
        <v>231</v>
      </c>
      <c r="H12" s="288" t="s">
        <v>100</v>
      </c>
      <c r="I12" s="288"/>
      <c r="J12" s="279"/>
      <c r="K12" s="279"/>
      <c r="M12" s="363" t="s">
        <v>101</v>
      </c>
      <c r="N12" s="362" t="s">
        <v>78</v>
      </c>
    </row>
    <row r="13" spans="2:14" ht="30.75" customHeight="1" x14ac:dyDescent="0.25">
      <c r="B13" s="271" t="s">
        <v>232</v>
      </c>
      <c r="C13" s="289" t="s">
        <v>364</v>
      </c>
      <c r="D13" s="289"/>
      <c r="E13" s="289"/>
      <c r="F13" s="289"/>
      <c r="G13" s="277" t="s">
        <v>234</v>
      </c>
      <c r="H13" s="286" t="s">
        <v>42</v>
      </c>
      <c r="I13" s="286"/>
      <c r="J13" s="279"/>
      <c r="K13" s="279"/>
      <c r="M13" s="363" t="s">
        <v>105</v>
      </c>
    </row>
    <row r="14" spans="2:14" ht="42.75" customHeight="1" x14ac:dyDescent="0.25">
      <c r="B14" s="271" t="s">
        <v>235</v>
      </c>
      <c r="C14" s="290" t="s">
        <v>360</v>
      </c>
      <c r="D14" s="290"/>
      <c r="E14" s="290"/>
      <c r="F14" s="290"/>
      <c r="G14" s="290"/>
      <c r="H14" s="290"/>
      <c r="I14" s="290"/>
      <c r="J14" s="285"/>
      <c r="K14" s="285"/>
      <c r="M14" s="363" t="s">
        <v>108</v>
      </c>
      <c r="N14" s="362"/>
    </row>
    <row r="15" spans="2:14" ht="30.75" customHeight="1" x14ac:dyDescent="0.25">
      <c r="B15" s="271" t="s">
        <v>237</v>
      </c>
      <c r="C15" s="291" t="s">
        <v>238</v>
      </c>
      <c r="D15" s="291"/>
      <c r="E15" s="291"/>
      <c r="F15" s="291"/>
      <c r="G15" s="291"/>
      <c r="H15" s="291"/>
      <c r="I15" s="291"/>
      <c r="J15" s="292"/>
      <c r="K15" s="292"/>
      <c r="M15" s="363" t="s">
        <v>112</v>
      </c>
      <c r="N15" s="362"/>
    </row>
    <row r="16" spans="2:14" ht="30.75" customHeight="1" x14ac:dyDescent="0.25">
      <c r="B16" s="271" t="s">
        <v>239</v>
      </c>
      <c r="C16" s="293" t="s">
        <v>287</v>
      </c>
      <c r="D16" s="293"/>
      <c r="E16" s="293"/>
      <c r="F16" s="293"/>
      <c r="G16" s="293"/>
      <c r="H16" s="293"/>
      <c r="I16" s="293"/>
      <c r="J16" s="294"/>
      <c r="K16" s="294"/>
      <c r="M16" s="363"/>
      <c r="N16" s="362"/>
    </row>
    <row r="17" spans="2:14" ht="30.75" customHeight="1" x14ac:dyDescent="0.25">
      <c r="B17" s="271" t="s">
        <v>241</v>
      </c>
      <c r="C17" s="286" t="s">
        <v>361</v>
      </c>
      <c r="D17" s="286"/>
      <c r="E17" s="286"/>
      <c r="F17" s="286"/>
      <c r="G17" s="286"/>
      <c r="H17" s="286"/>
      <c r="I17" s="286"/>
      <c r="J17" s="295"/>
      <c r="K17" s="295"/>
      <c r="M17" s="363" t="s">
        <v>100</v>
      </c>
      <c r="N17" s="362"/>
    </row>
    <row r="18" spans="2:14" ht="18" customHeight="1" x14ac:dyDescent="0.25">
      <c r="B18" s="296" t="s">
        <v>243</v>
      </c>
      <c r="C18" s="297" t="s">
        <v>244</v>
      </c>
      <c r="D18" s="297"/>
      <c r="E18" s="297"/>
      <c r="F18" s="298" t="s">
        <v>245</v>
      </c>
      <c r="G18" s="298"/>
      <c r="H18" s="298"/>
      <c r="I18" s="298"/>
      <c r="J18" s="299"/>
      <c r="K18" s="299"/>
      <c r="M18" s="363" t="s">
        <v>122</v>
      </c>
      <c r="N18" s="362"/>
    </row>
    <row r="19" spans="2:14" ht="39.75" customHeight="1" x14ac:dyDescent="0.25">
      <c r="B19" s="296"/>
      <c r="C19" s="339" t="s">
        <v>288</v>
      </c>
      <c r="D19" s="339"/>
      <c r="E19" s="339"/>
      <c r="F19" s="293" t="s">
        <v>289</v>
      </c>
      <c r="G19" s="293"/>
      <c r="H19" s="293"/>
      <c r="I19" s="293"/>
      <c r="J19" s="294"/>
      <c r="K19" s="294"/>
      <c r="M19" s="363" t="s">
        <v>126</v>
      </c>
      <c r="N19" s="362"/>
    </row>
    <row r="20" spans="2:14" ht="39.75" customHeight="1" x14ac:dyDescent="0.25">
      <c r="B20" s="271" t="s">
        <v>248</v>
      </c>
      <c r="C20" s="300" t="s">
        <v>362</v>
      </c>
      <c r="D20" s="300"/>
      <c r="E20" s="300"/>
      <c r="F20" s="288" t="s">
        <v>363</v>
      </c>
      <c r="G20" s="288"/>
      <c r="H20" s="288"/>
      <c r="I20" s="288"/>
      <c r="J20" s="279"/>
      <c r="K20" s="279"/>
      <c r="M20" s="363"/>
      <c r="N20" s="362"/>
    </row>
    <row r="21" spans="2:14" ht="80.25" customHeight="1" x14ac:dyDescent="0.25">
      <c r="B21" s="271" t="s">
        <v>251</v>
      </c>
      <c r="C21" s="365" t="s">
        <v>356</v>
      </c>
      <c r="D21" s="365"/>
      <c r="E21" s="365"/>
      <c r="F21" s="274" t="s">
        <v>290</v>
      </c>
      <c r="G21" s="274"/>
      <c r="H21" s="274"/>
      <c r="I21" s="274"/>
      <c r="J21" s="292"/>
      <c r="K21" s="292"/>
      <c r="M21" s="366"/>
      <c r="N21" s="362"/>
    </row>
    <row r="22" spans="2:14" ht="23.25" customHeight="1" x14ac:dyDescent="0.25">
      <c r="B22" s="271" t="s">
        <v>254</v>
      </c>
      <c r="C22" s="301">
        <v>45292</v>
      </c>
      <c r="D22" s="301"/>
      <c r="E22" s="301"/>
      <c r="F22" s="277" t="s">
        <v>255</v>
      </c>
      <c r="G22" s="302">
        <v>1</v>
      </c>
      <c r="H22" s="277" t="s">
        <v>256</v>
      </c>
      <c r="I22" s="367">
        <v>4</v>
      </c>
      <c r="J22" s="368"/>
      <c r="K22" s="368"/>
      <c r="M22" s="366"/>
    </row>
    <row r="23" spans="2:14" ht="27" customHeight="1" x14ac:dyDescent="0.25">
      <c r="B23" s="271" t="s">
        <v>257</v>
      </c>
      <c r="C23" s="301">
        <v>45443</v>
      </c>
      <c r="D23" s="301"/>
      <c r="E23" s="301"/>
      <c r="F23" s="277" t="s">
        <v>258</v>
      </c>
      <c r="G23" s="305">
        <v>1</v>
      </c>
      <c r="H23" s="305"/>
      <c r="I23" s="305"/>
      <c r="J23" s="369"/>
      <c r="K23" s="369"/>
      <c r="M23" s="366"/>
    </row>
    <row r="24" spans="2:14" ht="30.75" customHeight="1" x14ac:dyDescent="0.25">
      <c r="B24" s="307" t="s">
        <v>259</v>
      </c>
      <c r="C24" s="308" t="s">
        <v>112</v>
      </c>
      <c r="D24" s="308"/>
      <c r="E24" s="308"/>
      <c r="F24" s="370" t="s">
        <v>260</v>
      </c>
      <c r="G24" s="293" t="s">
        <v>261</v>
      </c>
      <c r="H24" s="293"/>
      <c r="I24" s="293"/>
      <c r="J24" s="299"/>
      <c r="K24" s="299"/>
      <c r="M24" s="366"/>
    </row>
    <row r="25" spans="2:14" ht="22.5" customHeight="1" x14ac:dyDescent="0.25">
      <c r="B25" s="310" t="s">
        <v>262</v>
      </c>
      <c r="C25" s="310"/>
      <c r="D25" s="310"/>
      <c r="E25" s="310"/>
      <c r="F25" s="310"/>
      <c r="G25" s="310"/>
      <c r="H25" s="310"/>
      <c r="I25" s="310"/>
      <c r="J25" s="269"/>
      <c r="K25" s="269"/>
      <c r="M25" s="366"/>
    </row>
    <row r="26" spans="2:14" ht="43.5" customHeight="1" x14ac:dyDescent="0.25">
      <c r="B26" s="311" t="s">
        <v>142</v>
      </c>
      <c r="C26" s="312" t="s">
        <v>263</v>
      </c>
      <c r="D26" s="312" t="s">
        <v>264</v>
      </c>
      <c r="E26" s="313" t="s">
        <v>265</v>
      </c>
      <c r="F26" s="312" t="s">
        <v>266</v>
      </c>
      <c r="G26" s="312" t="s">
        <v>267</v>
      </c>
      <c r="H26" s="313" t="s">
        <v>268</v>
      </c>
      <c r="I26" s="314" t="s">
        <v>269</v>
      </c>
      <c r="J26" s="294"/>
      <c r="K26" s="294"/>
      <c r="M26" s="366"/>
    </row>
    <row r="27" spans="2:14" ht="19.5" customHeight="1" x14ac:dyDescent="0.25">
      <c r="B27" s="315" t="s">
        <v>151</v>
      </c>
      <c r="C27" s="316">
        <v>0.1618</v>
      </c>
      <c r="D27" s="371">
        <v>0.1618</v>
      </c>
      <c r="E27" s="121">
        <f t="shared" ref="E27:E38" si="0">IF(OR(C27=0,C27=""),0,D27/C27)</f>
        <v>1</v>
      </c>
      <c r="F27" s="372">
        <f>SUM(C27:C38)</f>
        <v>1.0001</v>
      </c>
      <c r="G27" s="319">
        <f>SUM(D27:D38)</f>
        <v>0.3236</v>
      </c>
      <c r="H27" s="320">
        <f>IF(D27="","",(D27*100%)/$G$23)</f>
        <v>0.1618</v>
      </c>
      <c r="I27" s="373">
        <f>G27+I22</f>
        <v>4.3235999999999999</v>
      </c>
      <c r="J27" s="374"/>
      <c r="K27" s="323"/>
      <c r="M27" s="366"/>
    </row>
    <row r="28" spans="2:14" ht="19.5" customHeight="1" x14ac:dyDescent="0.25">
      <c r="B28" s="315" t="s">
        <v>152</v>
      </c>
      <c r="C28" s="316">
        <v>0.1618</v>
      </c>
      <c r="D28" s="317">
        <v>0.1618</v>
      </c>
      <c r="E28" s="121">
        <f t="shared" si="0"/>
        <v>1</v>
      </c>
      <c r="F28" s="372"/>
      <c r="G28" s="319"/>
      <c r="H28" s="320">
        <f t="shared" ref="H28:H38" si="1">IF(D28="","",(D28*100%)/$G$23+H27)</f>
        <v>0.3236</v>
      </c>
      <c r="I28" s="373"/>
      <c r="J28" s="374"/>
      <c r="K28" s="323"/>
      <c r="M28" s="366"/>
    </row>
    <row r="29" spans="2:14" ht="19.5" customHeight="1" x14ac:dyDescent="0.25">
      <c r="B29" s="315" t="s">
        <v>153</v>
      </c>
      <c r="C29" s="316">
        <v>0.1618</v>
      </c>
      <c r="D29" s="317"/>
      <c r="E29" s="121">
        <f t="shared" si="0"/>
        <v>0</v>
      </c>
      <c r="F29" s="372"/>
      <c r="G29" s="319"/>
      <c r="H29" s="320" t="str">
        <f t="shared" si="1"/>
        <v/>
      </c>
      <c r="I29" s="373"/>
      <c r="J29" s="374"/>
      <c r="K29" s="323"/>
      <c r="M29" s="366"/>
    </row>
    <row r="30" spans="2:14" ht="19.5" customHeight="1" x14ac:dyDescent="0.25">
      <c r="B30" s="315" t="s">
        <v>154</v>
      </c>
      <c r="C30" s="316">
        <v>0.1618</v>
      </c>
      <c r="D30" s="317"/>
      <c r="E30" s="121">
        <f t="shared" si="0"/>
        <v>0</v>
      </c>
      <c r="F30" s="372"/>
      <c r="G30" s="319"/>
      <c r="H30" s="320" t="str">
        <f t="shared" si="1"/>
        <v/>
      </c>
      <c r="I30" s="373"/>
      <c r="J30" s="374"/>
      <c r="K30" s="323"/>
    </row>
    <row r="31" spans="2:14" ht="19.5" customHeight="1" x14ac:dyDescent="0.25">
      <c r="B31" s="315" t="s">
        <v>155</v>
      </c>
      <c r="C31" s="316">
        <v>0.35289999999999999</v>
      </c>
      <c r="D31" s="317"/>
      <c r="E31" s="121">
        <f t="shared" si="0"/>
        <v>0</v>
      </c>
      <c r="F31" s="372"/>
      <c r="G31" s="319"/>
      <c r="H31" s="320" t="str">
        <f t="shared" si="1"/>
        <v/>
      </c>
      <c r="I31" s="373"/>
      <c r="J31" s="374"/>
      <c r="K31" s="323"/>
    </row>
    <row r="32" spans="2:14" ht="19.5" customHeight="1" x14ac:dyDescent="0.25">
      <c r="B32" s="315" t="s">
        <v>156</v>
      </c>
      <c r="C32" s="316">
        <v>0</v>
      </c>
      <c r="D32" s="317"/>
      <c r="E32" s="121">
        <f t="shared" si="0"/>
        <v>0</v>
      </c>
      <c r="F32" s="372"/>
      <c r="G32" s="319"/>
      <c r="H32" s="320" t="str">
        <f t="shared" si="1"/>
        <v/>
      </c>
      <c r="I32" s="373"/>
      <c r="J32" s="323"/>
      <c r="K32" s="323"/>
    </row>
    <row r="33" spans="2:11" ht="19.5" customHeight="1" x14ac:dyDescent="0.25">
      <c r="B33" s="315" t="s">
        <v>157</v>
      </c>
      <c r="C33" s="316">
        <v>0</v>
      </c>
      <c r="D33" s="317"/>
      <c r="E33" s="121">
        <f t="shared" si="0"/>
        <v>0</v>
      </c>
      <c r="F33" s="372"/>
      <c r="G33" s="319"/>
      <c r="H33" s="320" t="str">
        <f t="shared" si="1"/>
        <v/>
      </c>
      <c r="I33" s="373"/>
      <c r="J33" s="323"/>
      <c r="K33" s="323"/>
    </row>
    <row r="34" spans="2:11" ht="19.5" customHeight="1" x14ac:dyDescent="0.25">
      <c r="B34" s="315" t="s">
        <v>158</v>
      </c>
      <c r="C34" s="316">
        <v>0</v>
      </c>
      <c r="D34" s="317"/>
      <c r="E34" s="121">
        <f t="shared" si="0"/>
        <v>0</v>
      </c>
      <c r="F34" s="372"/>
      <c r="G34" s="319"/>
      <c r="H34" s="320" t="str">
        <f t="shared" si="1"/>
        <v/>
      </c>
      <c r="I34" s="373"/>
      <c r="J34" s="323"/>
      <c r="K34" s="323"/>
    </row>
    <row r="35" spans="2:11" ht="19.5" customHeight="1" x14ac:dyDescent="0.25">
      <c r="B35" s="315" t="s">
        <v>159</v>
      </c>
      <c r="C35" s="316">
        <v>0</v>
      </c>
      <c r="D35" s="375"/>
      <c r="E35" s="121">
        <f t="shared" si="0"/>
        <v>0</v>
      </c>
      <c r="F35" s="372"/>
      <c r="G35" s="319"/>
      <c r="H35" s="320" t="str">
        <f t="shared" si="1"/>
        <v/>
      </c>
      <c r="I35" s="373"/>
      <c r="J35" s="323"/>
      <c r="K35" s="323"/>
    </row>
    <row r="36" spans="2:11" ht="19.5" customHeight="1" x14ac:dyDescent="0.25">
      <c r="B36" s="315" t="s">
        <v>160</v>
      </c>
      <c r="C36" s="316">
        <v>0</v>
      </c>
      <c r="D36" s="375"/>
      <c r="E36" s="121">
        <f t="shared" si="0"/>
        <v>0</v>
      </c>
      <c r="F36" s="372"/>
      <c r="G36" s="319"/>
      <c r="H36" s="320" t="str">
        <f t="shared" si="1"/>
        <v/>
      </c>
      <c r="I36" s="373"/>
      <c r="J36" s="323"/>
      <c r="K36" s="323"/>
    </row>
    <row r="37" spans="2:11" ht="19.5" customHeight="1" x14ac:dyDescent="0.25">
      <c r="B37" s="315" t="s">
        <v>161</v>
      </c>
      <c r="C37" s="316">
        <v>0</v>
      </c>
      <c r="D37" s="317"/>
      <c r="E37" s="121">
        <f t="shared" si="0"/>
        <v>0</v>
      </c>
      <c r="F37" s="372"/>
      <c r="G37" s="319"/>
      <c r="H37" s="320" t="str">
        <f t="shared" si="1"/>
        <v/>
      </c>
      <c r="I37" s="373"/>
      <c r="J37" s="323"/>
      <c r="K37" s="323"/>
    </row>
    <row r="38" spans="2:11" ht="19.5" customHeight="1" x14ac:dyDescent="0.25">
      <c r="B38" s="315" t="s">
        <v>162</v>
      </c>
      <c r="C38" s="316">
        <v>0</v>
      </c>
      <c r="D38" s="317"/>
      <c r="E38" s="121">
        <f t="shared" si="0"/>
        <v>0</v>
      </c>
      <c r="F38" s="372"/>
      <c r="G38" s="319"/>
      <c r="H38" s="320" t="str">
        <f t="shared" si="1"/>
        <v/>
      </c>
      <c r="I38" s="373"/>
      <c r="J38" s="323"/>
      <c r="K38" s="323"/>
    </row>
    <row r="39" spans="2:11" ht="76.5" customHeight="1" x14ac:dyDescent="0.25">
      <c r="B39" s="324" t="s">
        <v>270</v>
      </c>
      <c r="C39" s="274" t="s">
        <v>382</v>
      </c>
      <c r="D39" s="274"/>
      <c r="E39" s="274"/>
      <c r="F39" s="274"/>
      <c r="G39" s="274"/>
      <c r="H39" s="274"/>
      <c r="I39" s="274"/>
      <c r="J39" s="264"/>
      <c r="K39" s="376"/>
    </row>
    <row r="40" spans="2:11" ht="37.35" customHeight="1" x14ac:dyDescent="0.25">
      <c r="B40" s="326"/>
      <c r="C40" s="326"/>
      <c r="D40" s="326"/>
      <c r="E40" s="326"/>
      <c r="F40" s="326"/>
      <c r="G40" s="326"/>
      <c r="H40" s="326"/>
      <c r="I40" s="326"/>
      <c r="J40" s="264"/>
      <c r="K40" s="269"/>
    </row>
    <row r="41" spans="2:11" ht="37.35" customHeight="1" x14ac:dyDescent="0.25">
      <c r="B41" s="326"/>
      <c r="C41" s="326"/>
      <c r="D41" s="326"/>
      <c r="E41" s="326"/>
      <c r="F41" s="326"/>
      <c r="G41" s="326"/>
      <c r="H41" s="326"/>
      <c r="I41" s="326"/>
      <c r="J41" s="264"/>
      <c r="K41" s="327"/>
    </row>
    <row r="42" spans="2:11" ht="37.35" customHeight="1" x14ac:dyDescent="0.25">
      <c r="B42" s="326"/>
      <c r="C42" s="326"/>
      <c r="D42" s="326"/>
      <c r="E42" s="326"/>
      <c r="F42" s="326"/>
      <c r="G42" s="326"/>
      <c r="H42" s="326"/>
      <c r="I42" s="326"/>
      <c r="J42" s="264"/>
      <c r="K42" s="327"/>
    </row>
    <row r="43" spans="2:11" ht="37.35" customHeight="1" x14ac:dyDescent="0.25">
      <c r="B43" s="326"/>
      <c r="C43" s="326"/>
      <c r="D43" s="326"/>
      <c r="E43" s="326"/>
      <c r="F43" s="326"/>
      <c r="G43" s="326"/>
      <c r="H43" s="326"/>
      <c r="I43" s="326"/>
      <c r="J43" s="264"/>
      <c r="K43" s="327"/>
    </row>
    <row r="44" spans="2:11" ht="37.35" customHeight="1" x14ac:dyDescent="0.25">
      <c r="B44" s="326"/>
      <c r="C44" s="326"/>
      <c r="D44" s="326"/>
      <c r="E44" s="326"/>
      <c r="F44" s="326"/>
      <c r="G44" s="326"/>
      <c r="H44" s="326"/>
      <c r="I44" s="326"/>
      <c r="J44" s="264"/>
      <c r="K44" s="267"/>
    </row>
    <row r="45" spans="2:11" ht="70.5" customHeight="1" x14ac:dyDescent="0.25">
      <c r="B45" s="271" t="s">
        <v>271</v>
      </c>
      <c r="C45" s="325" t="s">
        <v>375</v>
      </c>
      <c r="D45" s="325"/>
      <c r="E45" s="325"/>
      <c r="F45" s="325"/>
      <c r="G45" s="325"/>
      <c r="H45" s="325"/>
      <c r="I45" s="325"/>
      <c r="J45" s="264"/>
      <c r="K45" s="328"/>
    </row>
    <row r="46" spans="2:11" ht="38.25" customHeight="1" x14ac:dyDescent="0.25">
      <c r="B46" s="271" t="s">
        <v>272</v>
      </c>
      <c r="C46" s="325" t="s">
        <v>273</v>
      </c>
      <c r="D46" s="325"/>
      <c r="E46" s="325"/>
      <c r="F46" s="325"/>
      <c r="G46" s="325"/>
      <c r="H46" s="325"/>
      <c r="I46" s="325"/>
      <c r="J46" s="264"/>
      <c r="K46" s="332"/>
    </row>
    <row r="47" spans="2:11" ht="66" customHeight="1" x14ac:dyDescent="0.25">
      <c r="B47" s="324" t="s">
        <v>274</v>
      </c>
      <c r="C47" s="274" t="s">
        <v>367</v>
      </c>
      <c r="D47" s="274"/>
      <c r="E47" s="274"/>
      <c r="F47" s="274"/>
      <c r="G47" s="274"/>
      <c r="H47" s="274"/>
      <c r="I47" s="274"/>
      <c r="J47" s="264"/>
      <c r="K47" s="332"/>
    </row>
    <row r="48" spans="2:11" ht="22.5" customHeight="1" x14ac:dyDescent="0.25">
      <c r="B48" s="310" t="s">
        <v>275</v>
      </c>
      <c r="C48" s="310"/>
      <c r="D48" s="310"/>
      <c r="E48" s="310"/>
      <c r="F48" s="310"/>
      <c r="G48" s="310"/>
      <c r="H48" s="310"/>
      <c r="I48" s="310"/>
      <c r="J48" s="264"/>
      <c r="K48" s="332"/>
    </row>
    <row r="49" spans="2:11" ht="22.5" customHeight="1" x14ac:dyDescent="0.25">
      <c r="B49" s="296" t="s">
        <v>276</v>
      </c>
      <c r="C49" s="312" t="s">
        <v>277</v>
      </c>
      <c r="D49" s="273" t="s">
        <v>278</v>
      </c>
      <c r="E49" s="273"/>
      <c r="F49" s="273"/>
      <c r="G49" s="336" t="s">
        <v>279</v>
      </c>
      <c r="H49" s="336"/>
      <c r="I49" s="336"/>
      <c r="J49" s="337"/>
      <c r="K49" s="337"/>
    </row>
    <row r="50" spans="2:11" ht="30.75" customHeight="1" x14ac:dyDescent="0.25">
      <c r="B50" s="296"/>
      <c r="C50" s="338" t="s">
        <v>280</v>
      </c>
      <c r="D50" s="339" t="s">
        <v>280</v>
      </c>
      <c r="E50" s="339"/>
      <c r="F50" s="339"/>
      <c r="G50" s="293" t="s">
        <v>280</v>
      </c>
      <c r="H50" s="293"/>
      <c r="I50" s="293"/>
      <c r="J50" s="337"/>
      <c r="K50" s="337"/>
    </row>
    <row r="51" spans="2:11" ht="32.25" customHeight="1" x14ac:dyDescent="0.25">
      <c r="B51" s="340" t="s">
        <v>281</v>
      </c>
      <c r="C51" s="341" t="s">
        <v>372</v>
      </c>
      <c r="D51" s="341"/>
      <c r="E51" s="341"/>
      <c r="F51" s="341"/>
      <c r="G51" s="341"/>
      <c r="H51" s="341"/>
      <c r="I51" s="341"/>
      <c r="J51" s="342"/>
      <c r="K51" s="343"/>
    </row>
    <row r="52" spans="2:11" ht="28.5" customHeight="1" x14ac:dyDescent="0.25">
      <c r="B52" s="344" t="s">
        <v>282</v>
      </c>
      <c r="C52" s="341" t="s">
        <v>373</v>
      </c>
      <c r="D52" s="341"/>
      <c r="E52" s="341"/>
      <c r="F52" s="341"/>
      <c r="G52" s="341"/>
      <c r="H52" s="341"/>
      <c r="I52" s="341"/>
      <c r="J52" s="342"/>
      <c r="K52" s="343"/>
    </row>
    <row r="53" spans="2:11" ht="30" customHeight="1" x14ac:dyDescent="0.25">
      <c r="B53" s="324" t="s">
        <v>283</v>
      </c>
      <c r="C53" s="345" t="s">
        <v>374</v>
      </c>
      <c r="D53" s="345"/>
      <c r="E53" s="345"/>
      <c r="F53" s="345"/>
      <c r="G53" s="345"/>
      <c r="H53" s="345"/>
      <c r="I53" s="345"/>
      <c r="J53" s="342"/>
      <c r="K53" s="343"/>
    </row>
    <row r="54" spans="2:11" ht="31.5" customHeight="1" x14ac:dyDescent="0.25">
      <c r="B54" s="346" t="s">
        <v>284</v>
      </c>
      <c r="C54" s="347" t="s">
        <v>280</v>
      </c>
      <c r="D54" s="347"/>
      <c r="E54" s="347"/>
      <c r="F54" s="347"/>
      <c r="G54" s="347"/>
      <c r="H54" s="347"/>
      <c r="I54" s="347"/>
      <c r="J54" s="348" t="s">
        <v>280</v>
      </c>
      <c r="K54" s="349"/>
    </row>
    <row r="55" spans="2:11" x14ac:dyDescent="0.25">
      <c r="B55" s="350"/>
      <c r="C55" s="351"/>
      <c r="D55" s="351"/>
      <c r="E55" s="377"/>
      <c r="F55" s="377"/>
      <c r="G55" s="353"/>
      <c r="H55" s="354"/>
      <c r="I55" s="351"/>
      <c r="J55" s="355"/>
      <c r="K55" s="355"/>
    </row>
    <row r="56" spans="2:11" x14ac:dyDescent="0.25">
      <c r="B56" s="350"/>
      <c r="C56" s="351"/>
      <c r="D56" s="351"/>
      <c r="E56" s="377"/>
      <c r="F56" s="377"/>
      <c r="G56" s="353"/>
      <c r="H56" s="354"/>
      <c r="I56" s="351"/>
      <c r="J56" s="355"/>
      <c r="K56" s="355"/>
    </row>
    <row r="57" spans="2:11" x14ac:dyDescent="0.25">
      <c r="B57" s="350"/>
      <c r="C57" s="351"/>
      <c r="D57" s="351"/>
      <c r="E57" s="377"/>
      <c r="F57" s="377"/>
      <c r="G57" s="353"/>
      <c r="H57" s="354"/>
      <c r="I57" s="351"/>
      <c r="J57" s="355"/>
      <c r="K57" s="355"/>
    </row>
    <row r="58" spans="2:11" x14ac:dyDescent="0.25">
      <c r="B58" s="350"/>
      <c r="C58" s="351"/>
      <c r="D58" s="351"/>
      <c r="E58" s="377"/>
      <c r="F58" s="377"/>
      <c r="G58" s="353"/>
      <c r="H58" s="354"/>
      <c r="I58" s="351"/>
      <c r="J58" s="355"/>
      <c r="K58" s="355"/>
    </row>
    <row r="59" spans="2:11" hidden="1" x14ac:dyDescent="0.25">
      <c r="B59" s="350"/>
      <c r="C59" s="351"/>
      <c r="D59" s="351"/>
      <c r="E59" s="377"/>
      <c r="F59" s="377"/>
      <c r="G59" s="353"/>
      <c r="H59" s="354"/>
      <c r="I59" s="351"/>
      <c r="J59" s="355"/>
      <c r="K59" s="355"/>
    </row>
    <row r="60" spans="2:11" ht="25.5" hidden="1" customHeight="1" x14ac:dyDescent="0.25">
      <c r="B60" s="350"/>
      <c r="C60" s="351"/>
      <c r="D60" s="351"/>
      <c r="E60" s="377"/>
      <c r="F60" s="377"/>
      <c r="G60" s="353"/>
      <c r="H60" s="354"/>
      <c r="I60" s="351"/>
      <c r="J60" s="355"/>
      <c r="K60" s="355"/>
    </row>
  </sheetData>
  <sheetProtection algorithmName="SHA-512" hashValue="BHsfkjhSMZuuG7KRDEhX0jBLWDZIBNpZO3OYnPUjiGYge8unhBJR/5Gf3cowik3did5m3oOvgm/s2i6muEQbxw==" saltValue="/YbsOeBvVpr1cI4XLIyFbQ==" spinCount="100000" sheet="1" objects="1" scenarios="1"/>
  <mergeCells count="63">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K5" sqref="K5"/>
    </sheetView>
  </sheetViews>
  <sheetFormatPr baseColWidth="10" defaultColWidth="0" defaultRowHeight="15" zeroHeight="1" x14ac:dyDescent="0.25"/>
  <cols>
    <col min="1" max="1" width="1" style="258" customWidth="1"/>
    <col min="2" max="2" width="25.42578125" style="356" customWidth="1"/>
    <col min="3" max="3" width="14.42578125" style="258" customWidth="1"/>
    <col min="4" max="4" width="20.140625" style="258" customWidth="1"/>
    <col min="5" max="5" width="16.42578125" style="258" customWidth="1"/>
    <col min="6" max="6" width="25" style="258" customWidth="1"/>
    <col min="7" max="7" width="22" style="357" customWidth="1"/>
    <col min="8" max="8" width="20.42578125" style="258" customWidth="1"/>
    <col min="9" max="10" width="22.42578125" style="258" customWidth="1"/>
    <col min="11" max="11" width="30.42578125" style="258" customWidth="1"/>
    <col min="12" max="24" width="9.140625" style="263" hidden="1" customWidth="1"/>
    <col min="25" max="1024" width="9.140625" style="258" hidden="1" customWidth="1"/>
    <col min="1025" max="16384" width="9.140625" style="264" hidden="1"/>
  </cols>
  <sheetData>
    <row r="1" spans="2:14" ht="37.5" customHeight="1" x14ac:dyDescent="0.25">
      <c r="B1" s="259"/>
      <c r="C1" s="260" t="s">
        <v>1</v>
      </c>
      <c r="D1" s="260"/>
      <c r="E1" s="260"/>
      <c r="F1" s="260"/>
      <c r="G1" s="260"/>
      <c r="H1" s="260"/>
      <c r="I1" s="261"/>
      <c r="J1" s="262"/>
      <c r="K1" s="262"/>
      <c r="M1" s="361" t="s">
        <v>61</v>
      </c>
    </row>
    <row r="2" spans="2:14" ht="37.5" customHeight="1" x14ac:dyDescent="0.25">
      <c r="B2" s="259"/>
      <c r="C2" s="265" t="s">
        <v>210</v>
      </c>
      <c r="D2" s="265"/>
      <c r="E2" s="265"/>
      <c r="F2" s="265"/>
      <c r="G2" s="265"/>
      <c r="H2" s="265"/>
      <c r="I2" s="261"/>
      <c r="J2" s="262"/>
      <c r="K2" s="262"/>
      <c r="M2" s="361" t="s">
        <v>62</v>
      </c>
    </row>
    <row r="3" spans="2:14" ht="37.5" customHeight="1" x14ac:dyDescent="0.25">
      <c r="B3" s="259"/>
      <c r="C3" s="265" t="s">
        <v>211</v>
      </c>
      <c r="D3" s="265"/>
      <c r="E3" s="265"/>
      <c r="F3" s="265" t="s">
        <v>212</v>
      </c>
      <c r="G3" s="265"/>
      <c r="H3" s="265"/>
      <c r="I3" s="261"/>
      <c r="J3" s="262"/>
      <c r="K3" s="262"/>
      <c r="M3" s="361" t="s">
        <v>64</v>
      </c>
    </row>
    <row r="4" spans="2:14" ht="23.25" customHeight="1" x14ac:dyDescent="0.25">
      <c r="B4" s="266"/>
      <c r="C4" s="266"/>
      <c r="D4" s="266"/>
      <c r="E4" s="266"/>
      <c r="F4" s="266"/>
      <c r="G4" s="266"/>
      <c r="H4" s="266"/>
      <c r="I4" s="266"/>
      <c r="J4" s="267"/>
      <c r="K4" s="267"/>
    </row>
    <row r="5" spans="2:14" ht="24" customHeight="1" x14ac:dyDescent="0.25">
      <c r="B5" s="268" t="s">
        <v>213</v>
      </c>
      <c r="C5" s="268"/>
      <c r="D5" s="268"/>
      <c r="E5" s="268"/>
      <c r="F5" s="268"/>
      <c r="G5" s="268"/>
      <c r="H5" s="268"/>
      <c r="I5" s="268"/>
      <c r="J5" s="269"/>
      <c r="K5" s="269"/>
      <c r="N5" s="270" t="s">
        <v>71</v>
      </c>
    </row>
    <row r="6" spans="2:14" ht="30.75" customHeight="1" x14ac:dyDescent="0.25">
      <c r="B6" s="271" t="s">
        <v>214</v>
      </c>
      <c r="C6" s="272">
        <v>3</v>
      </c>
      <c r="D6" s="273" t="s">
        <v>215</v>
      </c>
      <c r="E6" s="273"/>
      <c r="F6" s="274" t="s">
        <v>291</v>
      </c>
      <c r="G6" s="274"/>
      <c r="H6" s="274"/>
      <c r="I6" s="274"/>
      <c r="J6" s="275"/>
      <c r="K6" s="275"/>
      <c r="M6" s="361" t="s">
        <v>75</v>
      </c>
      <c r="N6" s="270" t="s">
        <v>76</v>
      </c>
    </row>
    <row r="7" spans="2:14" ht="30.75" customHeight="1" x14ac:dyDescent="0.25">
      <c r="B7" s="271" t="s">
        <v>217</v>
      </c>
      <c r="C7" s="272" t="s">
        <v>78</v>
      </c>
      <c r="D7" s="273" t="s">
        <v>218</v>
      </c>
      <c r="E7" s="273"/>
      <c r="F7" s="276" t="s">
        <v>219</v>
      </c>
      <c r="G7" s="276"/>
      <c r="H7" s="277" t="s">
        <v>220</v>
      </c>
      <c r="I7" s="278" t="s">
        <v>78</v>
      </c>
      <c r="J7" s="279"/>
      <c r="K7" s="279"/>
      <c r="M7" s="361" t="s">
        <v>82</v>
      </c>
      <c r="N7" s="270" t="s">
        <v>83</v>
      </c>
    </row>
    <row r="8" spans="2:14" ht="30.75" customHeight="1" x14ac:dyDescent="0.25">
      <c r="B8" s="271" t="s">
        <v>221</v>
      </c>
      <c r="C8" s="276" t="s">
        <v>222</v>
      </c>
      <c r="D8" s="276"/>
      <c r="E8" s="276"/>
      <c r="F8" s="276"/>
      <c r="G8" s="277" t="s">
        <v>223</v>
      </c>
      <c r="H8" s="280">
        <v>7555</v>
      </c>
      <c r="I8" s="280"/>
      <c r="J8" s="281"/>
      <c r="K8" s="281"/>
      <c r="M8" s="361" t="s">
        <v>87</v>
      </c>
      <c r="N8" s="270" t="s">
        <v>42</v>
      </c>
    </row>
    <row r="9" spans="2:14" ht="30.75" customHeight="1" x14ac:dyDescent="0.25">
      <c r="B9" s="271" t="s">
        <v>62</v>
      </c>
      <c r="C9" s="282" t="s">
        <v>82</v>
      </c>
      <c r="D9" s="282"/>
      <c r="E9" s="282"/>
      <c r="F9" s="282"/>
      <c r="G9" s="277" t="s">
        <v>224</v>
      </c>
      <c r="H9" s="283" t="s">
        <v>90</v>
      </c>
      <c r="I9" s="283"/>
      <c r="J9" s="284"/>
      <c r="K9" s="284"/>
      <c r="M9" s="363" t="s">
        <v>91</v>
      </c>
    </row>
    <row r="10" spans="2:14" ht="30.75" customHeight="1" x14ac:dyDescent="0.25">
      <c r="B10" s="271" t="s">
        <v>225</v>
      </c>
      <c r="C10" s="249" t="s">
        <v>226</v>
      </c>
      <c r="D10" s="249"/>
      <c r="E10" s="249"/>
      <c r="F10" s="249"/>
      <c r="G10" s="249"/>
      <c r="H10" s="249"/>
      <c r="I10" s="249"/>
      <c r="J10" s="285"/>
      <c r="K10" s="285"/>
      <c r="M10" s="363"/>
    </row>
    <row r="11" spans="2:14" ht="30.75" customHeight="1" x14ac:dyDescent="0.25">
      <c r="B11" s="271" t="s">
        <v>227</v>
      </c>
      <c r="C11" s="286" t="s">
        <v>228</v>
      </c>
      <c r="D11" s="286"/>
      <c r="E11" s="286"/>
      <c r="F11" s="286"/>
      <c r="G11" s="286"/>
      <c r="H11" s="286"/>
      <c r="I11" s="286"/>
      <c r="J11" s="279"/>
      <c r="K11" s="279"/>
      <c r="M11" s="363"/>
      <c r="N11" s="270" t="s">
        <v>96</v>
      </c>
    </row>
    <row r="12" spans="2:14" ht="30.75" customHeight="1" x14ac:dyDescent="0.25">
      <c r="B12" s="271" t="s">
        <v>229</v>
      </c>
      <c r="C12" s="364" t="s">
        <v>292</v>
      </c>
      <c r="D12" s="364"/>
      <c r="E12" s="364"/>
      <c r="F12" s="364"/>
      <c r="G12" s="277" t="s">
        <v>231</v>
      </c>
      <c r="H12" s="288" t="s">
        <v>100</v>
      </c>
      <c r="I12" s="288"/>
      <c r="J12" s="279"/>
      <c r="K12" s="279"/>
      <c r="M12" s="363" t="s">
        <v>101</v>
      </c>
      <c r="N12" s="270" t="s">
        <v>78</v>
      </c>
    </row>
    <row r="13" spans="2:14" ht="30.75" customHeight="1" x14ac:dyDescent="0.25">
      <c r="B13" s="271" t="s">
        <v>232</v>
      </c>
      <c r="C13" s="289" t="s">
        <v>233</v>
      </c>
      <c r="D13" s="289"/>
      <c r="E13" s="289"/>
      <c r="F13" s="289"/>
      <c r="G13" s="277" t="s">
        <v>234</v>
      </c>
      <c r="H13" s="286" t="s">
        <v>42</v>
      </c>
      <c r="I13" s="286"/>
      <c r="J13" s="279"/>
      <c r="K13" s="279"/>
      <c r="M13" s="363" t="s">
        <v>105</v>
      </c>
    </row>
    <row r="14" spans="2:14" ht="36.75" customHeight="1" x14ac:dyDescent="0.25">
      <c r="B14" s="271" t="s">
        <v>235</v>
      </c>
      <c r="C14" s="291" t="s">
        <v>293</v>
      </c>
      <c r="D14" s="291"/>
      <c r="E14" s="291"/>
      <c r="F14" s="291"/>
      <c r="G14" s="291"/>
      <c r="H14" s="291"/>
      <c r="I14" s="291"/>
      <c r="J14" s="285"/>
      <c r="K14" s="285"/>
      <c r="M14" s="363" t="s">
        <v>108</v>
      </c>
      <c r="N14" s="270"/>
    </row>
    <row r="15" spans="2:14" ht="30.75" customHeight="1" x14ac:dyDescent="0.25">
      <c r="B15" s="271" t="s">
        <v>237</v>
      </c>
      <c r="C15" s="291" t="s">
        <v>294</v>
      </c>
      <c r="D15" s="291"/>
      <c r="E15" s="291"/>
      <c r="F15" s="291"/>
      <c r="G15" s="291"/>
      <c r="H15" s="291"/>
      <c r="I15" s="291"/>
      <c r="J15" s="292"/>
      <c r="K15" s="292"/>
      <c r="M15" s="363" t="s">
        <v>112</v>
      </c>
      <c r="N15" s="270"/>
    </row>
    <row r="16" spans="2:14" ht="30.75" customHeight="1" x14ac:dyDescent="0.25">
      <c r="B16" s="271" t="s">
        <v>239</v>
      </c>
      <c r="C16" s="293" t="s">
        <v>295</v>
      </c>
      <c r="D16" s="293"/>
      <c r="E16" s="293"/>
      <c r="F16" s="293"/>
      <c r="G16" s="293"/>
      <c r="H16" s="293"/>
      <c r="I16" s="293"/>
      <c r="J16" s="294"/>
      <c r="K16" s="294"/>
      <c r="M16" s="363"/>
      <c r="N16" s="270"/>
    </row>
    <row r="17" spans="2:14" ht="30.75" customHeight="1" x14ac:dyDescent="0.25">
      <c r="B17" s="271" t="s">
        <v>241</v>
      </c>
      <c r="C17" s="286" t="s">
        <v>296</v>
      </c>
      <c r="D17" s="286"/>
      <c r="E17" s="286"/>
      <c r="F17" s="286"/>
      <c r="G17" s="286"/>
      <c r="H17" s="286"/>
      <c r="I17" s="286"/>
      <c r="J17" s="295"/>
      <c r="K17" s="295"/>
      <c r="M17" s="363" t="s">
        <v>100</v>
      </c>
      <c r="N17" s="270"/>
    </row>
    <row r="18" spans="2:14" ht="18" customHeight="1" x14ac:dyDescent="0.25">
      <c r="B18" s="296" t="s">
        <v>243</v>
      </c>
      <c r="C18" s="297" t="s">
        <v>244</v>
      </c>
      <c r="D18" s="297"/>
      <c r="E18" s="297"/>
      <c r="F18" s="298" t="s">
        <v>245</v>
      </c>
      <c r="G18" s="298"/>
      <c r="H18" s="298"/>
      <c r="I18" s="298"/>
      <c r="J18" s="299"/>
      <c r="K18" s="299"/>
      <c r="M18" s="363" t="s">
        <v>122</v>
      </c>
      <c r="N18" s="270"/>
    </row>
    <row r="19" spans="2:14" ht="29.25" customHeight="1" x14ac:dyDescent="0.25">
      <c r="B19" s="296"/>
      <c r="C19" s="339" t="s">
        <v>297</v>
      </c>
      <c r="D19" s="339"/>
      <c r="E19" s="339"/>
      <c r="F19" s="293" t="s">
        <v>298</v>
      </c>
      <c r="G19" s="293"/>
      <c r="H19" s="293"/>
      <c r="I19" s="293"/>
      <c r="J19" s="294"/>
      <c r="K19" s="294"/>
      <c r="M19" s="363" t="s">
        <v>126</v>
      </c>
      <c r="N19" s="270"/>
    </row>
    <row r="20" spans="2:14" ht="30.75" customHeight="1" x14ac:dyDescent="0.25">
      <c r="B20" s="271" t="s">
        <v>248</v>
      </c>
      <c r="C20" s="339" t="s">
        <v>299</v>
      </c>
      <c r="D20" s="339"/>
      <c r="E20" s="339"/>
      <c r="F20" s="288" t="s">
        <v>300</v>
      </c>
      <c r="G20" s="288"/>
      <c r="H20" s="288"/>
      <c r="I20" s="288"/>
      <c r="J20" s="279"/>
      <c r="K20" s="279"/>
      <c r="M20" s="363"/>
      <c r="N20" s="270"/>
    </row>
    <row r="21" spans="2:14" ht="75" customHeight="1" x14ac:dyDescent="0.25">
      <c r="B21" s="271" t="s">
        <v>251</v>
      </c>
      <c r="C21" s="380" t="s">
        <v>355</v>
      </c>
      <c r="D21" s="380"/>
      <c r="E21" s="380"/>
      <c r="F21" s="274" t="s">
        <v>310</v>
      </c>
      <c r="G21" s="274"/>
      <c r="H21" s="274"/>
      <c r="I21" s="274"/>
      <c r="J21" s="292"/>
      <c r="K21" s="292"/>
      <c r="M21" s="366"/>
      <c r="N21" s="270"/>
    </row>
    <row r="22" spans="2:14" ht="23.25" customHeight="1" x14ac:dyDescent="0.25">
      <c r="B22" s="271" t="s">
        <v>254</v>
      </c>
      <c r="C22" s="301">
        <v>45292</v>
      </c>
      <c r="D22" s="301"/>
      <c r="E22" s="301"/>
      <c r="F22" s="277" t="s">
        <v>255</v>
      </c>
      <c r="G22" s="302">
        <v>2</v>
      </c>
      <c r="H22" s="277" t="s">
        <v>256</v>
      </c>
      <c r="I22" s="381">
        <v>7</v>
      </c>
      <c r="J22" s="304"/>
      <c r="K22" s="304"/>
      <c r="M22" s="366"/>
    </row>
    <row r="23" spans="2:14" ht="27" customHeight="1" x14ac:dyDescent="0.25">
      <c r="B23" s="271" t="s">
        <v>257</v>
      </c>
      <c r="C23" s="301">
        <v>45443</v>
      </c>
      <c r="D23" s="301"/>
      <c r="E23" s="301"/>
      <c r="F23" s="277" t="s">
        <v>258</v>
      </c>
      <c r="G23" s="305">
        <v>1</v>
      </c>
      <c r="H23" s="305"/>
      <c r="I23" s="305"/>
      <c r="J23" s="306"/>
      <c r="K23" s="306"/>
      <c r="M23" s="366"/>
    </row>
    <row r="24" spans="2:14" ht="30.75" customHeight="1" x14ac:dyDescent="0.25">
      <c r="B24" s="307" t="s">
        <v>259</v>
      </c>
      <c r="C24" s="308" t="s">
        <v>112</v>
      </c>
      <c r="D24" s="308"/>
      <c r="E24" s="308"/>
      <c r="F24" s="309" t="s">
        <v>260</v>
      </c>
      <c r="G24" s="293" t="s">
        <v>365</v>
      </c>
      <c r="H24" s="293"/>
      <c r="I24" s="293"/>
      <c r="J24" s="299"/>
      <c r="K24" s="299"/>
      <c r="M24" s="366"/>
    </row>
    <row r="25" spans="2:14" ht="22.5" customHeight="1" x14ac:dyDescent="0.25">
      <c r="B25" s="310" t="s">
        <v>262</v>
      </c>
      <c r="C25" s="310"/>
      <c r="D25" s="310"/>
      <c r="E25" s="310"/>
      <c r="F25" s="310"/>
      <c r="G25" s="310"/>
      <c r="H25" s="310"/>
      <c r="I25" s="310"/>
      <c r="J25" s="269"/>
      <c r="K25" s="269"/>
      <c r="M25" s="366"/>
    </row>
    <row r="26" spans="2:14" ht="43.5" customHeight="1" x14ac:dyDescent="0.25">
      <c r="B26" s="311" t="s">
        <v>142</v>
      </c>
      <c r="C26" s="312" t="s">
        <v>263</v>
      </c>
      <c r="D26" s="312" t="s">
        <v>264</v>
      </c>
      <c r="E26" s="313" t="s">
        <v>265</v>
      </c>
      <c r="F26" s="312" t="s">
        <v>266</v>
      </c>
      <c r="G26" s="312" t="s">
        <v>267</v>
      </c>
      <c r="H26" s="313" t="s">
        <v>268</v>
      </c>
      <c r="I26" s="314" t="s">
        <v>269</v>
      </c>
      <c r="J26" s="294"/>
      <c r="K26" s="294"/>
      <c r="M26" s="366"/>
    </row>
    <row r="27" spans="2:14" ht="19.5" customHeight="1" x14ac:dyDescent="0.25">
      <c r="B27" s="315" t="s">
        <v>151</v>
      </c>
      <c r="C27" s="382">
        <v>0.25</v>
      </c>
      <c r="D27" s="383">
        <v>0.25</v>
      </c>
      <c r="E27" s="120">
        <f t="shared" ref="E27:E38" si="0">IF(OR(C27=0,C27=""),0,D27/C27)</f>
        <v>1</v>
      </c>
      <c r="F27" s="318">
        <f>SUM(C27:C38)</f>
        <v>1.0001</v>
      </c>
      <c r="G27" s="319">
        <f>SUM(D27:D38)</f>
        <v>0.46879999999999999</v>
      </c>
      <c r="H27" s="320">
        <f>IF(D27="","",(D27*100%)/$G$23)</f>
        <v>0.25</v>
      </c>
      <c r="I27" s="384">
        <f>G27+I22</f>
        <v>7.4687999999999999</v>
      </c>
      <c r="J27" s="374"/>
      <c r="K27" s="323"/>
      <c r="M27" s="366"/>
    </row>
    <row r="28" spans="2:14" ht="19.5" customHeight="1" x14ac:dyDescent="0.25">
      <c r="B28" s="315" t="s">
        <v>152</v>
      </c>
      <c r="C28" s="382">
        <v>0.21879999999999999</v>
      </c>
      <c r="D28" s="383">
        <v>0.21879999999999999</v>
      </c>
      <c r="E28" s="120">
        <f t="shared" si="0"/>
        <v>1</v>
      </c>
      <c r="F28" s="318"/>
      <c r="G28" s="319"/>
      <c r="H28" s="320">
        <f>IF(D28="","",(D28*100%)/$G$23+H27)</f>
        <v>0.46879999999999999</v>
      </c>
      <c r="I28" s="384"/>
      <c r="J28" s="374"/>
      <c r="K28" s="323"/>
      <c r="M28" s="366"/>
    </row>
    <row r="29" spans="2:14" ht="19.5" customHeight="1" x14ac:dyDescent="0.25">
      <c r="B29" s="315" t="s">
        <v>153</v>
      </c>
      <c r="C29" s="382">
        <v>0.21879999999999999</v>
      </c>
      <c r="D29" s="383"/>
      <c r="E29" s="120">
        <f t="shared" si="0"/>
        <v>0</v>
      </c>
      <c r="F29" s="318"/>
      <c r="G29" s="319"/>
      <c r="H29" s="320" t="str">
        <f t="shared" ref="H29:H38" si="1">IF(D29="","",(D29*100%)/$G$23+H28)</f>
        <v/>
      </c>
      <c r="I29" s="384"/>
      <c r="J29" s="374"/>
      <c r="K29" s="323"/>
      <c r="M29" s="366"/>
    </row>
    <row r="30" spans="2:14" ht="19.5" customHeight="1" x14ac:dyDescent="0.25">
      <c r="B30" s="315" t="s">
        <v>154</v>
      </c>
      <c r="C30" s="382">
        <v>0.1875</v>
      </c>
      <c r="D30" s="383"/>
      <c r="E30" s="120">
        <f t="shared" si="0"/>
        <v>0</v>
      </c>
      <c r="F30" s="318"/>
      <c r="G30" s="319"/>
      <c r="H30" s="320" t="str">
        <f>IF(D30="","",(D30*100%)/$G$23+H29)</f>
        <v/>
      </c>
      <c r="I30" s="384"/>
      <c r="J30" s="374"/>
      <c r="K30" s="385"/>
    </row>
    <row r="31" spans="2:14" ht="19.5" customHeight="1" x14ac:dyDescent="0.25">
      <c r="B31" s="315" t="s">
        <v>155</v>
      </c>
      <c r="C31" s="382">
        <v>0.125</v>
      </c>
      <c r="D31" s="383"/>
      <c r="E31" s="120">
        <f t="shared" si="0"/>
        <v>0</v>
      </c>
      <c r="F31" s="318"/>
      <c r="G31" s="319"/>
      <c r="H31" s="320" t="str">
        <f t="shared" si="1"/>
        <v/>
      </c>
      <c r="I31" s="384"/>
      <c r="J31" s="374"/>
      <c r="K31" s="385"/>
    </row>
    <row r="32" spans="2:14" ht="19.5" customHeight="1" x14ac:dyDescent="0.25">
      <c r="B32" s="315" t="s">
        <v>156</v>
      </c>
      <c r="C32" s="382">
        <v>0</v>
      </c>
      <c r="D32" s="383"/>
      <c r="E32" s="120">
        <f t="shared" si="0"/>
        <v>0</v>
      </c>
      <c r="F32" s="318"/>
      <c r="G32" s="319"/>
      <c r="H32" s="320" t="str">
        <f t="shared" si="1"/>
        <v/>
      </c>
      <c r="I32" s="384"/>
      <c r="J32" s="323"/>
      <c r="K32" s="385"/>
    </row>
    <row r="33" spans="2:11" ht="19.5" customHeight="1" x14ac:dyDescent="0.25">
      <c r="B33" s="315" t="s">
        <v>157</v>
      </c>
      <c r="C33" s="382">
        <v>0</v>
      </c>
      <c r="D33" s="383"/>
      <c r="E33" s="120">
        <f t="shared" si="0"/>
        <v>0</v>
      </c>
      <c r="F33" s="318"/>
      <c r="G33" s="319"/>
      <c r="H33" s="320" t="str">
        <f t="shared" si="1"/>
        <v/>
      </c>
      <c r="I33" s="384"/>
      <c r="J33" s="323"/>
      <c r="K33" s="323"/>
    </row>
    <row r="34" spans="2:11" ht="19.5" customHeight="1" x14ac:dyDescent="0.25">
      <c r="B34" s="315" t="s">
        <v>158</v>
      </c>
      <c r="C34" s="382">
        <v>0</v>
      </c>
      <c r="D34" s="383"/>
      <c r="E34" s="120">
        <f t="shared" si="0"/>
        <v>0</v>
      </c>
      <c r="F34" s="318"/>
      <c r="G34" s="319"/>
      <c r="H34" s="320" t="str">
        <f>IF(D34="","",(D34*100%)/$G$23+H33)</f>
        <v/>
      </c>
      <c r="I34" s="384"/>
      <c r="J34" s="323"/>
      <c r="K34" s="323"/>
    </row>
    <row r="35" spans="2:11" ht="19.5" customHeight="1" x14ac:dyDescent="0.25">
      <c r="B35" s="315" t="s">
        <v>159</v>
      </c>
      <c r="C35" s="382">
        <v>0</v>
      </c>
      <c r="D35" s="383"/>
      <c r="E35" s="120">
        <f t="shared" si="0"/>
        <v>0</v>
      </c>
      <c r="F35" s="318"/>
      <c r="G35" s="319"/>
      <c r="H35" s="320" t="str">
        <f>IF(D35="","",(D35*100%)/$G$23+H34)</f>
        <v/>
      </c>
      <c r="I35" s="384"/>
      <c r="J35" s="323"/>
      <c r="K35" s="323"/>
    </row>
    <row r="36" spans="2:11" ht="19.5" customHeight="1" x14ac:dyDescent="0.25">
      <c r="B36" s="315" t="s">
        <v>160</v>
      </c>
      <c r="C36" s="382">
        <v>0</v>
      </c>
      <c r="D36" s="386"/>
      <c r="E36" s="120">
        <f t="shared" si="0"/>
        <v>0</v>
      </c>
      <c r="F36" s="318"/>
      <c r="G36" s="319"/>
      <c r="H36" s="320" t="str">
        <f t="shared" si="1"/>
        <v/>
      </c>
      <c r="I36" s="384"/>
      <c r="J36" s="323"/>
      <c r="K36" s="323"/>
    </row>
    <row r="37" spans="2:11" ht="19.5" customHeight="1" x14ac:dyDescent="0.25">
      <c r="B37" s="315" t="s">
        <v>161</v>
      </c>
      <c r="C37" s="382">
        <v>0</v>
      </c>
      <c r="D37" s="383"/>
      <c r="E37" s="120">
        <f t="shared" si="0"/>
        <v>0</v>
      </c>
      <c r="F37" s="318"/>
      <c r="G37" s="319"/>
      <c r="H37" s="320" t="str">
        <f t="shared" si="1"/>
        <v/>
      </c>
      <c r="I37" s="384"/>
      <c r="J37" s="323"/>
      <c r="K37" s="323"/>
    </row>
    <row r="38" spans="2:11" ht="19.5" customHeight="1" x14ac:dyDescent="0.25">
      <c r="B38" s="315" t="s">
        <v>162</v>
      </c>
      <c r="C38" s="382">
        <v>0</v>
      </c>
      <c r="D38" s="383"/>
      <c r="E38" s="120">
        <f t="shared" si="0"/>
        <v>0</v>
      </c>
      <c r="F38" s="318"/>
      <c r="G38" s="319"/>
      <c r="H38" s="320" t="str">
        <f t="shared" si="1"/>
        <v/>
      </c>
      <c r="I38" s="384"/>
      <c r="J38" s="323"/>
      <c r="K38" s="323"/>
    </row>
    <row r="39" spans="2:11" ht="94.5" customHeight="1" x14ac:dyDescent="0.25">
      <c r="B39" s="324" t="s">
        <v>270</v>
      </c>
      <c r="C39" s="274" t="s">
        <v>383</v>
      </c>
      <c r="D39" s="274"/>
      <c r="E39" s="274"/>
      <c r="F39" s="274"/>
      <c r="G39" s="274"/>
      <c r="H39" s="274"/>
      <c r="I39" s="274"/>
      <c r="J39" s="264"/>
      <c r="K39" s="376"/>
    </row>
    <row r="40" spans="2:11" ht="36.6" customHeight="1" x14ac:dyDescent="0.25">
      <c r="B40" s="326"/>
      <c r="C40" s="326"/>
      <c r="D40" s="326"/>
      <c r="E40" s="326"/>
      <c r="F40" s="326"/>
      <c r="G40" s="326"/>
      <c r="H40" s="326"/>
      <c r="I40" s="326"/>
      <c r="J40" s="264"/>
      <c r="K40" s="269"/>
    </row>
    <row r="41" spans="2:11" ht="36.6" customHeight="1" x14ac:dyDescent="0.25">
      <c r="B41" s="326"/>
      <c r="C41" s="326"/>
      <c r="D41" s="326"/>
      <c r="E41" s="326"/>
      <c r="F41" s="326"/>
      <c r="G41" s="326"/>
      <c r="H41" s="326"/>
      <c r="I41" s="326"/>
      <c r="J41" s="264"/>
      <c r="K41" s="327"/>
    </row>
    <row r="42" spans="2:11" ht="36.6" customHeight="1" x14ac:dyDescent="0.25">
      <c r="B42" s="326"/>
      <c r="C42" s="326"/>
      <c r="D42" s="326"/>
      <c r="E42" s="326"/>
      <c r="F42" s="326"/>
      <c r="G42" s="326"/>
      <c r="H42" s="326"/>
      <c r="I42" s="326"/>
      <c r="J42" s="264"/>
      <c r="K42" s="327"/>
    </row>
    <row r="43" spans="2:11" ht="36.6" customHeight="1" x14ac:dyDescent="0.25">
      <c r="B43" s="326"/>
      <c r="C43" s="326"/>
      <c r="D43" s="326"/>
      <c r="E43" s="326"/>
      <c r="F43" s="326"/>
      <c r="G43" s="326"/>
      <c r="H43" s="326"/>
      <c r="I43" s="326"/>
      <c r="J43" s="264"/>
      <c r="K43" s="327"/>
    </row>
    <row r="44" spans="2:11" ht="36.6" customHeight="1" x14ac:dyDescent="0.25">
      <c r="B44" s="326"/>
      <c r="C44" s="326"/>
      <c r="D44" s="326"/>
      <c r="E44" s="326"/>
      <c r="F44" s="326"/>
      <c r="G44" s="326"/>
      <c r="H44" s="326"/>
      <c r="I44" s="326"/>
      <c r="J44" s="264"/>
      <c r="K44" s="267"/>
    </row>
    <row r="45" spans="2:11" ht="69" customHeight="1" x14ac:dyDescent="0.25">
      <c r="B45" s="271" t="s">
        <v>271</v>
      </c>
      <c r="C45" s="325" t="s">
        <v>379</v>
      </c>
      <c r="D45" s="325"/>
      <c r="E45" s="325"/>
      <c r="F45" s="325"/>
      <c r="G45" s="325"/>
      <c r="H45" s="325"/>
      <c r="I45" s="325"/>
      <c r="J45" s="264"/>
      <c r="K45" s="328"/>
    </row>
    <row r="46" spans="2:11" ht="32.25" customHeight="1" x14ac:dyDescent="0.25">
      <c r="B46" s="271" t="s">
        <v>272</v>
      </c>
      <c r="C46" s="325" t="s">
        <v>273</v>
      </c>
      <c r="D46" s="325"/>
      <c r="E46" s="325"/>
      <c r="F46" s="325"/>
      <c r="G46" s="325"/>
      <c r="H46" s="325"/>
      <c r="I46" s="325"/>
      <c r="J46" s="332"/>
      <c r="K46" s="332"/>
    </row>
    <row r="47" spans="2:11" ht="66" customHeight="1" x14ac:dyDescent="0.25">
      <c r="B47" s="324" t="s">
        <v>274</v>
      </c>
      <c r="C47" s="274" t="s">
        <v>368</v>
      </c>
      <c r="D47" s="274"/>
      <c r="E47" s="274"/>
      <c r="F47" s="274"/>
      <c r="G47" s="274"/>
      <c r="H47" s="274"/>
      <c r="I47" s="274"/>
      <c r="J47" s="332"/>
      <c r="K47" s="332"/>
    </row>
    <row r="48" spans="2:11" ht="22.5" customHeight="1" x14ac:dyDescent="0.25">
      <c r="B48" s="310" t="s">
        <v>275</v>
      </c>
      <c r="C48" s="310"/>
      <c r="D48" s="310"/>
      <c r="E48" s="310"/>
      <c r="F48" s="310"/>
      <c r="G48" s="310"/>
      <c r="H48" s="310"/>
      <c r="I48" s="310"/>
      <c r="J48" s="332"/>
      <c r="K48" s="332"/>
    </row>
    <row r="49" spans="2:11" ht="22.5" customHeight="1" x14ac:dyDescent="0.25">
      <c r="B49" s="296" t="s">
        <v>276</v>
      </c>
      <c r="C49" s="312" t="s">
        <v>277</v>
      </c>
      <c r="D49" s="273" t="s">
        <v>278</v>
      </c>
      <c r="E49" s="273"/>
      <c r="F49" s="273"/>
      <c r="G49" s="336" t="s">
        <v>279</v>
      </c>
      <c r="H49" s="336"/>
      <c r="I49" s="336"/>
      <c r="J49" s="337"/>
      <c r="K49" s="337"/>
    </row>
    <row r="50" spans="2:11" ht="30.75" customHeight="1" x14ac:dyDescent="0.25">
      <c r="B50" s="296"/>
      <c r="C50" s="338" t="s">
        <v>280</v>
      </c>
      <c r="D50" s="339" t="s">
        <v>280</v>
      </c>
      <c r="E50" s="339"/>
      <c r="F50" s="339"/>
      <c r="G50" s="293" t="s">
        <v>280</v>
      </c>
      <c r="H50" s="293"/>
      <c r="I50" s="293"/>
      <c r="J50" s="337"/>
      <c r="K50" s="337"/>
    </row>
    <row r="51" spans="2:11" ht="32.25" customHeight="1" x14ac:dyDescent="0.25">
      <c r="B51" s="340" t="s">
        <v>281</v>
      </c>
      <c r="C51" s="341" t="s">
        <v>372</v>
      </c>
      <c r="D51" s="341"/>
      <c r="E51" s="341"/>
      <c r="F51" s="341"/>
      <c r="G51" s="341"/>
      <c r="H51" s="341"/>
      <c r="I51" s="341"/>
      <c r="J51" s="342"/>
      <c r="K51" s="343"/>
    </row>
    <row r="52" spans="2:11" ht="28.5" customHeight="1" x14ac:dyDescent="0.25">
      <c r="B52" s="344" t="s">
        <v>282</v>
      </c>
      <c r="C52" s="341" t="s">
        <v>373</v>
      </c>
      <c r="D52" s="341"/>
      <c r="E52" s="341"/>
      <c r="F52" s="341"/>
      <c r="G52" s="341"/>
      <c r="H52" s="341"/>
      <c r="I52" s="341"/>
      <c r="J52" s="342"/>
      <c r="K52" s="343"/>
    </row>
    <row r="53" spans="2:11" ht="30" customHeight="1" x14ac:dyDescent="0.25">
      <c r="B53" s="324" t="s">
        <v>283</v>
      </c>
      <c r="C53" s="345" t="s">
        <v>374</v>
      </c>
      <c r="D53" s="345"/>
      <c r="E53" s="345"/>
      <c r="F53" s="345"/>
      <c r="G53" s="345"/>
      <c r="H53" s="345"/>
      <c r="I53" s="345"/>
      <c r="J53" s="342"/>
      <c r="K53" s="343"/>
    </row>
    <row r="54" spans="2:11" ht="31.5" customHeight="1" x14ac:dyDescent="0.25">
      <c r="B54" s="346" t="s">
        <v>284</v>
      </c>
      <c r="C54" s="347" t="s">
        <v>280</v>
      </c>
      <c r="D54" s="347"/>
      <c r="E54" s="347"/>
      <c r="F54" s="347"/>
      <c r="G54" s="347"/>
      <c r="H54" s="347"/>
      <c r="I54" s="347"/>
      <c r="J54" s="348" t="s">
        <v>280</v>
      </c>
      <c r="K54" s="349"/>
    </row>
    <row r="55" spans="2:11" x14ac:dyDescent="0.25">
      <c r="B55" s="350"/>
      <c r="C55" s="351"/>
      <c r="D55" s="351"/>
      <c r="E55" s="352"/>
      <c r="F55" s="352"/>
      <c r="G55" s="353"/>
      <c r="H55" s="354"/>
      <c r="I55" s="351"/>
      <c r="J55" s="355"/>
      <c r="K55" s="355"/>
    </row>
    <row r="56" spans="2:11" x14ac:dyDescent="0.25">
      <c r="B56" s="350"/>
      <c r="C56" s="351"/>
      <c r="D56" s="351"/>
      <c r="E56" s="352"/>
      <c r="F56" s="352"/>
      <c r="G56" s="353"/>
      <c r="H56" s="354"/>
      <c r="I56" s="351"/>
      <c r="J56" s="355"/>
      <c r="K56" s="355"/>
    </row>
    <row r="57" spans="2:11" x14ac:dyDescent="0.25">
      <c r="B57" s="350"/>
      <c r="C57" s="351"/>
      <c r="D57" s="351"/>
      <c r="E57" s="352"/>
      <c r="F57" s="352"/>
      <c r="G57" s="353"/>
      <c r="H57" s="354"/>
      <c r="I57" s="351"/>
      <c r="J57" s="355"/>
      <c r="K57" s="355"/>
    </row>
    <row r="58" spans="2:11" x14ac:dyDescent="0.25">
      <c r="B58" s="350"/>
      <c r="C58" s="351"/>
      <c r="D58" s="351"/>
      <c r="E58" s="352"/>
      <c r="F58" s="352"/>
      <c r="G58" s="353"/>
      <c r="H58" s="354"/>
      <c r="I58" s="351"/>
      <c r="J58" s="355"/>
      <c r="K58" s="355"/>
    </row>
    <row r="59" spans="2:11" hidden="1" x14ac:dyDescent="0.25">
      <c r="B59" s="350"/>
      <c r="C59" s="351"/>
      <c r="D59" s="351"/>
      <c r="E59" s="352"/>
      <c r="F59" s="352"/>
      <c r="G59" s="353"/>
      <c r="H59" s="354"/>
      <c r="I59" s="351"/>
      <c r="J59" s="355"/>
      <c r="K59" s="355"/>
    </row>
    <row r="60" spans="2:11" ht="25.5" hidden="1" customHeight="1" x14ac:dyDescent="0.25">
      <c r="B60" s="350"/>
      <c r="C60" s="351"/>
      <c r="D60" s="351"/>
      <c r="E60" s="352"/>
      <c r="F60" s="352"/>
      <c r="G60" s="353"/>
      <c r="H60" s="354"/>
      <c r="I60" s="351"/>
      <c r="J60" s="355"/>
      <c r="K60" s="355"/>
    </row>
  </sheetData>
  <sheetProtection algorithmName="SHA-512" hashValue="CXdj1PcOtdEJjb+hsP0WhWWyk9KX/sF5nrWQEyw2Sow4bnoU44Y/vMuZDJtpsrfSYIz+7gV/FrAMVQUUPmS28g==" saltValue="1SmtQ7+q9HWHSHGqS7R/hg==" spinCount="100000" sheet="1" objects="1" scenarios="1"/>
  <mergeCells count="63">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J4" sqref="J4"/>
    </sheetView>
  </sheetViews>
  <sheetFormatPr baseColWidth="10" defaultColWidth="0" defaultRowHeight="15" zeroHeight="1" x14ac:dyDescent="0.25"/>
  <cols>
    <col min="1" max="1" width="1" style="258" customWidth="1"/>
    <col min="2" max="2" width="25.42578125" style="356" customWidth="1"/>
    <col min="3" max="3" width="14.42578125" style="258" customWidth="1"/>
    <col min="4" max="4" width="20.140625" style="258" customWidth="1"/>
    <col min="5" max="5" width="16.42578125" style="258" customWidth="1"/>
    <col min="6" max="6" width="25" style="258" customWidth="1"/>
    <col min="7" max="7" width="22" style="357" customWidth="1"/>
    <col min="8" max="8" width="20.42578125" style="258" customWidth="1"/>
    <col min="9" max="11" width="22.42578125" style="258" customWidth="1"/>
    <col min="12" max="24" width="9.140625" style="263" hidden="1" customWidth="1"/>
    <col min="25" max="1024" width="9.140625" style="258" hidden="1" customWidth="1"/>
    <col min="1025" max="16384" width="9.140625" style="264" hidden="1"/>
  </cols>
  <sheetData>
    <row r="1" spans="2:14" ht="37.5" customHeight="1" x14ac:dyDescent="0.25">
      <c r="B1" s="259"/>
      <c r="C1" s="260" t="s">
        <v>1</v>
      </c>
      <c r="D1" s="260"/>
      <c r="E1" s="260"/>
      <c r="F1" s="260"/>
      <c r="G1" s="260"/>
      <c r="H1" s="260"/>
      <c r="I1" s="261"/>
      <c r="J1" s="262"/>
      <c r="K1" s="262"/>
      <c r="M1" s="361" t="s">
        <v>61</v>
      </c>
    </row>
    <row r="2" spans="2:14" ht="37.5" customHeight="1" x14ac:dyDescent="0.25">
      <c r="B2" s="259"/>
      <c r="C2" s="265" t="s">
        <v>210</v>
      </c>
      <c r="D2" s="265"/>
      <c r="E2" s="265"/>
      <c r="F2" s="265"/>
      <c r="G2" s="265"/>
      <c r="H2" s="265"/>
      <c r="I2" s="261"/>
      <c r="J2" s="262"/>
      <c r="K2" s="262"/>
      <c r="M2" s="361" t="s">
        <v>62</v>
      </c>
    </row>
    <row r="3" spans="2:14" ht="37.5" customHeight="1" x14ac:dyDescent="0.25">
      <c r="B3" s="259"/>
      <c r="C3" s="265" t="s">
        <v>211</v>
      </c>
      <c r="D3" s="265"/>
      <c r="E3" s="265"/>
      <c r="F3" s="265" t="s">
        <v>212</v>
      </c>
      <c r="G3" s="265"/>
      <c r="H3" s="265"/>
      <c r="I3" s="261"/>
      <c r="J3" s="262"/>
      <c r="K3" s="262"/>
      <c r="M3" s="361" t="s">
        <v>64</v>
      </c>
    </row>
    <row r="4" spans="2:14" ht="23.25" customHeight="1" x14ac:dyDescent="0.25">
      <c r="B4" s="266"/>
      <c r="C4" s="266"/>
      <c r="D4" s="266"/>
      <c r="E4" s="266"/>
      <c r="F4" s="266"/>
      <c r="G4" s="266"/>
      <c r="H4" s="266"/>
      <c r="I4" s="266"/>
      <c r="J4" s="267"/>
      <c r="K4" s="267"/>
    </row>
    <row r="5" spans="2:14" ht="24" customHeight="1" x14ac:dyDescent="0.25">
      <c r="B5" s="268" t="s">
        <v>213</v>
      </c>
      <c r="C5" s="268"/>
      <c r="D5" s="268"/>
      <c r="E5" s="268"/>
      <c r="F5" s="268"/>
      <c r="G5" s="268"/>
      <c r="H5" s="268"/>
      <c r="I5" s="268"/>
      <c r="J5" s="269"/>
      <c r="K5" s="269"/>
      <c r="N5" s="270" t="s">
        <v>71</v>
      </c>
    </row>
    <row r="6" spans="2:14" ht="30.75" customHeight="1" x14ac:dyDescent="0.25">
      <c r="B6" s="271" t="s">
        <v>214</v>
      </c>
      <c r="C6" s="272">
        <v>4</v>
      </c>
      <c r="D6" s="273" t="s">
        <v>215</v>
      </c>
      <c r="E6" s="273"/>
      <c r="F6" s="274" t="s">
        <v>301</v>
      </c>
      <c r="G6" s="274"/>
      <c r="H6" s="274"/>
      <c r="I6" s="274"/>
      <c r="J6" s="275"/>
      <c r="K6" s="275"/>
      <c r="M6" s="361" t="s">
        <v>75</v>
      </c>
      <c r="N6" s="270" t="s">
        <v>76</v>
      </c>
    </row>
    <row r="7" spans="2:14" ht="30.75" customHeight="1" x14ac:dyDescent="0.25">
      <c r="B7" s="271" t="s">
        <v>217</v>
      </c>
      <c r="C7" s="272" t="s">
        <v>78</v>
      </c>
      <c r="D7" s="273" t="s">
        <v>218</v>
      </c>
      <c r="E7" s="273"/>
      <c r="F7" s="276" t="s">
        <v>219</v>
      </c>
      <c r="G7" s="276"/>
      <c r="H7" s="277" t="s">
        <v>220</v>
      </c>
      <c r="I7" s="278" t="s">
        <v>78</v>
      </c>
      <c r="J7" s="279"/>
      <c r="K7" s="279"/>
      <c r="M7" s="361" t="s">
        <v>82</v>
      </c>
      <c r="N7" s="270" t="s">
        <v>83</v>
      </c>
    </row>
    <row r="8" spans="2:14" ht="30.75" customHeight="1" x14ac:dyDescent="0.25">
      <c r="B8" s="271" t="s">
        <v>221</v>
      </c>
      <c r="C8" s="276" t="s">
        <v>222</v>
      </c>
      <c r="D8" s="276"/>
      <c r="E8" s="276"/>
      <c r="F8" s="276"/>
      <c r="G8" s="277" t="s">
        <v>223</v>
      </c>
      <c r="H8" s="280">
        <v>7555</v>
      </c>
      <c r="I8" s="280"/>
      <c r="J8" s="281"/>
      <c r="K8" s="281"/>
      <c r="M8" s="361" t="s">
        <v>87</v>
      </c>
      <c r="N8" s="270" t="s">
        <v>42</v>
      </c>
    </row>
    <row r="9" spans="2:14" ht="30.75" customHeight="1" x14ac:dyDescent="0.25">
      <c r="B9" s="271" t="s">
        <v>62</v>
      </c>
      <c r="C9" s="282" t="s">
        <v>82</v>
      </c>
      <c r="D9" s="282"/>
      <c r="E9" s="282"/>
      <c r="F9" s="282"/>
      <c r="G9" s="277" t="s">
        <v>224</v>
      </c>
      <c r="H9" s="283" t="s">
        <v>90</v>
      </c>
      <c r="I9" s="283"/>
      <c r="J9" s="284"/>
      <c r="K9" s="284"/>
      <c r="M9" s="363" t="s">
        <v>91</v>
      </c>
    </row>
    <row r="10" spans="2:14" ht="30.75" customHeight="1" x14ac:dyDescent="0.25">
      <c r="B10" s="271" t="s">
        <v>225</v>
      </c>
      <c r="C10" s="249" t="s">
        <v>226</v>
      </c>
      <c r="D10" s="249"/>
      <c r="E10" s="249"/>
      <c r="F10" s="249"/>
      <c r="G10" s="249"/>
      <c r="H10" s="249"/>
      <c r="I10" s="249"/>
      <c r="J10" s="285"/>
      <c r="K10" s="285"/>
      <c r="M10" s="363"/>
    </row>
    <row r="11" spans="2:14" ht="30.75" customHeight="1" x14ac:dyDescent="0.25">
      <c r="B11" s="271" t="s">
        <v>227</v>
      </c>
      <c r="C11" s="286" t="s">
        <v>228</v>
      </c>
      <c r="D11" s="286"/>
      <c r="E11" s="286"/>
      <c r="F11" s="286"/>
      <c r="G11" s="286"/>
      <c r="H11" s="286"/>
      <c r="I11" s="286"/>
      <c r="J11" s="279"/>
      <c r="K11" s="279"/>
      <c r="M11" s="363"/>
      <c r="N11" s="270" t="s">
        <v>96</v>
      </c>
    </row>
    <row r="12" spans="2:14" ht="30.75" customHeight="1" x14ac:dyDescent="0.25">
      <c r="B12" s="271" t="s">
        <v>229</v>
      </c>
      <c r="C12" s="364" t="s">
        <v>302</v>
      </c>
      <c r="D12" s="364"/>
      <c r="E12" s="364"/>
      <c r="F12" s="364"/>
      <c r="G12" s="277" t="s">
        <v>231</v>
      </c>
      <c r="H12" s="288" t="s">
        <v>100</v>
      </c>
      <c r="I12" s="288"/>
      <c r="J12" s="279"/>
      <c r="K12" s="279"/>
      <c r="M12" s="363" t="s">
        <v>101</v>
      </c>
      <c r="N12" s="270" t="s">
        <v>78</v>
      </c>
    </row>
    <row r="13" spans="2:14" ht="30.75" customHeight="1" x14ac:dyDescent="0.25">
      <c r="B13" s="271" t="s">
        <v>232</v>
      </c>
      <c r="C13" s="289" t="s">
        <v>364</v>
      </c>
      <c r="D13" s="289"/>
      <c r="E13" s="289"/>
      <c r="F13" s="289"/>
      <c r="G13" s="277" t="s">
        <v>234</v>
      </c>
      <c r="H13" s="286" t="s">
        <v>42</v>
      </c>
      <c r="I13" s="286"/>
      <c r="J13" s="279"/>
      <c r="K13" s="279"/>
      <c r="M13" s="363" t="s">
        <v>105</v>
      </c>
    </row>
    <row r="14" spans="2:14" ht="36.75" customHeight="1" x14ac:dyDescent="0.25">
      <c r="B14" s="271" t="s">
        <v>235</v>
      </c>
      <c r="C14" s="290" t="s">
        <v>303</v>
      </c>
      <c r="D14" s="290"/>
      <c r="E14" s="290"/>
      <c r="F14" s="290"/>
      <c r="G14" s="290"/>
      <c r="H14" s="290"/>
      <c r="I14" s="290"/>
      <c r="J14" s="285"/>
      <c r="K14" s="285"/>
      <c r="M14" s="363" t="s">
        <v>108</v>
      </c>
      <c r="N14" s="270"/>
    </row>
    <row r="15" spans="2:14" ht="30.75" customHeight="1" x14ac:dyDescent="0.25">
      <c r="B15" s="271" t="s">
        <v>237</v>
      </c>
      <c r="C15" s="291" t="s">
        <v>294</v>
      </c>
      <c r="D15" s="291"/>
      <c r="E15" s="291"/>
      <c r="F15" s="291"/>
      <c r="G15" s="291"/>
      <c r="H15" s="291"/>
      <c r="I15" s="291"/>
      <c r="J15" s="292"/>
      <c r="K15" s="292"/>
      <c r="M15" s="363" t="s">
        <v>112</v>
      </c>
      <c r="N15" s="270"/>
    </row>
    <row r="16" spans="2:14" ht="30.75" customHeight="1" x14ac:dyDescent="0.25">
      <c r="B16" s="271" t="s">
        <v>239</v>
      </c>
      <c r="C16" s="293" t="s">
        <v>304</v>
      </c>
      <c r="D16" s="293"/>
      <c r="E16" s="293"/>
      <c r="F16" s="293"/>
      <c r="G16" s="293"/>
      <c r="H16" s="293"/>
      <c r="I16" s="293"/>
      <c r="J16" s="294"/>
      <c r="K16" s="294"/>
      <c r="M16" s="363"/>
      <c r="N16" s="270"/>
    </row>
    <row r="17" spans="2:14" ht="30.75" customHeight="1" x14ac:dyDescent="0.25">
      <c r="B17" s="271" t="s">
        <v>241</v>
      </c>
      <c r="C17" s="286" t="s">
        <v>305</v>
      </c>
      <c r="D17" s="286"/>
      <c r="E17" s="286"/>
      <c r="F17" s="286"/>
      <c r="G17" s="286"/>
      <c r="H17" s="286"/>
      <c r="I17" s="286"/>
      <c r="J17" s="295"/>
      <c r="K17" s="295"/>
      <c r="M17" s="363" t="s">
        <v>100</v>
      </c>
      <c r="N17" s="270"/>
    </row>
    <row r="18" spans="2:14" ht="18" customHeight="1" x14ac:dyDescent="0.25">
      <c r="B18" s="296" t="s">
        <v>243</v>
      </c>
      <c r="C18" s="297" t="s">
        <v>244</v>
      </c>
      <c r="D18" s="297"/>
      <c r="E18" s="297"/>
      <c r="F18" s="298" t="s">
        <v>245</v>
      </c>
      <c r="G18" s="298"/>
      <c r="H18" s="298"/>
      <c r="I18" s="298"/>
      <c r="J18" s="299"/>
      <c r="K18" s="299"/>
      <c r="M18" s="363" t="s">
        <v>122</v>
      </c>
      <c r="N18" s="270"/>
    </row>
    <row r="19" spans="2:14" ht="24" customHeight="1" x14ac:dyDescent="0.25">
      <c r="B19" s="296"/>
      <c r="C19" s="339" t="s">
        <v>306</v>
      </c>
      <c r="D19" s="339"/>
      <c r="E19" s="339"/>
      <c r="F19" s="293" t="s">
        <v>307</v>
      </c>
      <c r="G19" s="293"/>
      <c r="H19" s="293"/>
      <c r="I19" s="293"/>
      <c r="J19" s="294"/>
      <c r="K19" s="294"/>
      <c r="M19" s="363" t="s">
        <v>126</v>
      </c>
      <c r="N19" s="270"/>
    </row>
    <row r="20" spans="2:14" ht="27.75" customHeight="1" x14ac:dyDescent="0.25">
      <c r="B20" s="271" t="s">
        <v>248</v>
      </c>
      <c r="C20" s="339" t="s">
        <v>308</v>
      </c>
      <c r="D20" s="339"/>
      <c r="E20" s="339"/>
      <c r="F20" s="288" t="s">
        <v>309</v>
      </c>
      <c r="G20" s="288"/>
      <c r="H20" s="288"/>
      <c r="I20" s="288"/>
      <c r="J20" s="279"/>
      <c r="K20" s="279"/>
      <c r="M20" s="363"/>
      <c r="N20" s="270"/>
    </row>
    <row r="21" spans="2:14" ht="73.5" customHeight="1" x14ac:dyDescent="0.25">
      <c r="B21" s="271" t="s">
        <v>251</v>
      </c>
      <c r="C21" s="380" t="s">
        <v>355</v>
      </c>
      <c r="D21" s="380"/>
      <c r="E21" s="380"/>
      <c r="F21" s="274" t="s">
        <v>310</v>
      </c>
      <c r="G21" s="274"/>
      <c r="H21" s="274"/>
      <c r="I21" s="274"/>
      <c r="J21" s="292"/>
      <c r="K21" s="292"/>
      <c r="M21" s="366"/>
      <c r="N21" s="270"/>
    </row>
    <row r="22" spans="2:14" ht="23.25" customHeight="1" x14ac:dyDescent="0.25">
      <c r="B22" s="271" t="s">
        <v>254</v>
      </c>
      <c r="C22" s="301">
        <v>45292</v>
      </c>
      <c r="D22" s="301"/>
      <c r="E22" s="301"/>
      <c r="F22" s="277" t="s">
        <v>255</v>
      </c>
      <c r="G22" s="302">
        <v>1</v>
      </c>
      <c r="H22" s="277" t="s">
        <v>256</v>
      </c>
      <c r="I22" s="367">
        <v>4</v>
      </c>
      <c r="J22" s="304"/>
      <c r="K22" s="304"/>
      <c r="M22" s="366"/>
    </row>
    <row r="23" spans="2:14" ht="27" customHeight="1" x14ac:dyDescent="0.25">
      <c r="B23" s="271" t="s">
        <v>257</v>
      </c>
      <c r="C23" s="301">
        <v>45443</v>
      </c>
      <c r="D23" s="301"/>
      <c r="E23" s="301"/>
      <c r="F23" s="277" t="s">
        <v>258</v>
      </c>
      <c r="G23" s="305">
        <v>1</v>
      </c>
      <c r="H23" s="305"/>
      <c r="I23" s="305"/>
      <c r="J23" s="306"/>
      <c r="K23" s="306"/>
      <c r="M23" s="366"/>
    </row>
    <row r="24" spans="2:14" ht="30.75" customHeight="1" x14ac:dyDescent="0.25">
      <c r="B24" s="307" t="s">
        <v>259</v>
      </c>
      <c r="C24" s="308" t="s">
        <v>112</v>
      </c>
      <c r="D24" s="308"/>
      <c r="E24" s="308"/>
      <c r="F24" s="309" t="s">
        <v>260</v>
      </c>
      <c r="G24" s="293" t="s">
        <v>261</v>
      </c>
      <c r="H24" s="293"/>
      <c r="I24" s="293"/>
      <c r="J24" s="299"/>
      <c r="K24" s="299"/>
      <c r="M24" s="366"/>
    </row>
    <row r="25" spans="2:14" ht="22.5" customHeight="1" x14ac:dyDescent="0.25">
      <c r="B25" s="310" t="s">
        <v>262</v>
      </c>
      <c r="C25" s="310"/>
      <c r="D25" s="310"/>
      <c r="E25" s="310"/>
      <c r="F25" s="310"/>
      <c r="G25" s="310"/>
      <c r="H25" s="310"/>
      <c r="I25" s="310"/>
      <c r="J25" s="269"/>
      <c r="K25" s="269"/>
      <c r="M25" s="366"/>
    </row>
    <row r="26" spans="2:14" ht="43.5" customHeight="1" x14ac:dyDescent="0.25">
      <c r="B26" s="311" t="s">
        <v>142</v>
      </c>
      <c r="C26" s="312" t="s">
        <v>263</v>
      </c>
      <c r="D26" s="312" t="s">
        <v>264</v>
      </c>
      <c r="E26" s="313" t="s">
        <v>265</v>
      </c>
      <c r="F26" s="312" t="s">
        <v>266</v>
      </c>
      <c r="G26" s="312" t="s">
        <v>267</v>
      </c>
      <c r="H26" s="313" t="s">
        <v>268</v>
      </c>
      <c r="I26" s="314" t="s">
        <v>269</v>
      </c>
      <c r="J26" s="294"/>
      <c r="K26" s="294"/>
      <c r="M26" s="366"/>
    </row>
    <row r="27" spans="2:14" ht="19.5" customHeight="1" x14ac:dyDescent="0.25">
      <c r="B27" s="315" t="s">
        <v>151</v>
      </c>
      <c r="C27" s="382">
        <v>0.35289999999999999</v>
      </c>
      <c r="D27" s="386">
        <v>0.35289999999999999</v>
      </c>
      <c r="E27" s="120">
        <f t="shared" ref="E27:E38" si="0">IF(OR(C27=0,C27=""),0,D27/C27)</f>
        <v>1</v>
      </c>
      <c r="F27" s="387">
        <f>SUM(C27:C38)</f>
        <v>0.99990000000000001</v>
      </c>
      <c r="G27" s="388">
        <f>SUM(D27:D38)</f>
        <v>0.56169999999999998</v>
      </c>
      <c r="H27" s="320">
        <f>IF(D27="","",(D27*100%)/$G$23)</f>
        <v>0.35289999999999999</v>
      </c>
      <c r="I27" s="373">
        <f>G27+I22</f>
        <v>4.5617000000000001</v>
      </c>
      <c r="J27" s="374"/>
      <c r="K27" s="323"/>
      <c r="M27" s="366"/>
    </row>
    <row r="28" spans="2:14" ht="19.5" customHeight="1" x14ac:dyDescent="0.25">
      <c r="B28" s="315" t="s">
        <v>152</v>
      </c>
      <c r="C28" s="382">
        <v>0.20880000000000001</v>
      </c>
      <c r="D28" s="386">
        <v>0.20880000000000001</v>
      </c>
      <c r="E28" s="120">
        <f t="shared" si="0"/>
        <v>1</v>
      </c>
      <c r="F28" s="387"/>
      <c r="G28" s="388"/>
      <c r="H28" s="320">
        <f t="shared" ref="H28:H38" si="1">IF(D28="","",(D28*100%)/$G$23+H27)</f>
        <v>0.56169999999999998</v>
      </c>
      <c r="I28" s="373"/>
      <c r="J28" s="374"/>
      <c r="K28" s="323"/>
      <c r="M28" s="366"/>
    </row>
    <row r="29" spans="2:14" ht="19.5" customHeight="1" x14ac:dyDescent="0.25">
      <c r="B29" s="315" t="s">
        <v>153</v>
      </c>
      <c r="C29" s="382">
        <v>0.20880000000000001</v>
      </c>
      <c r="D29" s="386"/>
      <c r="E29" s="120">
        <f t="shared" si="0"/>
        <v>0</v>
      </c>
      <c r="F29" s="387"/>
      <c r="G29" s="388"/>
      <c r="H29" s="320" t="str">
        <f t="shared" si="1"/>
        <v/>
      </c>
      <c r="I29" s="373"/>
      <c r="J29" s="374"/>
      <c r="K29" s="323"/>
      <c r="M29" s="366"/>
    </row>
    <row r="30" spans="2:14" ht="19.5" customHeight="1" x14ac:dyDescent="0.25">
      <c r="B30" s="315" t="s">
        <v>154</v>
      </c>
      <c r="C30" s="382">
        <v>0.18529999999999999</v>
      </c>
      <c r="D30" s="386"/>
      <c r="E30" s="120">
        <f t="shared" si="0"/>
        <v>0</v>
      </c>
      <c r="F30" s="387"/>
      <c r="G30" s="388"/>
      <c r="H30" s="320" t="str">
        <f t="shared" si="1"/>
        <v/>
      </c>
      <c r="I30" s="373"/>
      <c r="J30" s="374"/>
      <c r="K30" s="323"/>
    </row>
    <row r="31" spans="2:14" ht="19.5" customHeight="1" x14ac:dyDescent="0.25">
      <c r="B31" s="315" t="s">
        <v>155</v>
      </c>
      <c r="C31" s="382">
        <v>4.41E-2</v>
      </c>
      <c r="D31" s="386"/>
      <c r="E31" s="120">
        <f t="shared" si="0"/>
        <v>0</v>
      </c>
      <c r="F31" s="387"/>
      <c r="G31" s="388"/>
      <c r="H31" s="320" t="str">
        <f t="shared" si="1"/>
        <v/>
      </c>
      <c r="I31" s="373"/>
      <c r="J31" s="374"/>
      <c r="K31" s="323"/>
    </row>
    <row r="32" spans="2:14" ht="19.5" customHeight="1" x14ac:dyDescent="0.25">
      <c r="B32" s="315" t="s">
        <v>156</v>
      </c>
      <c r="C32" s="382">
        <v>0</v>
      </c>
      <c r="D32" s="386"/>
      <c r="E32" s="120">
        <f t="shared" si="0"/>
        <v>0</v>
      </c>
      <c r="F32" s="387"/>
      <c r="G32" s="388"/>
      <c r="H32" s="320" t="str">
        <f t="shared" si="1"/>
        <v/>
      </c>
      <c r="I32" s="373"/>
      <c r="J32" s="323"/>
      <c r="K32" s="323"/>
    </row>
    <row r="33" spans="2:11" ht="19.5" customHeight="1" x14ac:dyDescent="0.25">
      <c r="B33" s="315" t="s">
        <v>157</v>
      </c>
      <c r="C33" s="382">
        <v>0</v>
      </c>
      <c r="D33" s="386"/>
      <c r="E33" s="120">
        <f t="shared" si="0"/>
        <v>0</v>
      </c>
      <c r="F33" s="387"/>
      <c r="G33" s="388"/>
      <c r="H33" s="320" t="str">
        <f t="shared" si="1"/>
        <v/>
      </c>
      <c r="I33" s="373"/>
      <c r="J33" s="323"/>
      <c r="K33" s="323"/>
    </row>
    <row r="34" spans="2:11" ht="19.5" customHeight="1" x14ac:dyDescent="0.25">
      <c r="B34" s="315" t="s">
        <v>158</v>
      </c>
      <c r="C34" s="382">
        <v>0</v>
      </c>
      <c r="D34" s="386"/>
      <c r="E34" s="120">
        <f t="shared" si="0"/>
        <v>0</v>
      </c>
      <c r="F34" s="387"/>
      <c r="G34" s="388"/>
      <c r="H34" s="320" t="str">
        <f t="shared" si="1"/>
        <v/>
      </c>
      <c r="I34" s="373"/>
      <c r="J34" s="323"/>
      <c r="K34" s="323"/>
    </row>
    <row r="35" spans="2:11" ht="19.5" customHeight="1" x14ac:dyDescent="0.25">
      <c r="B35" s="315" t="s">
        <v>159</v>
      </c>
      <c r="C35" s="382">
        <v>0</v>
      </c>
      <c r="D35" s="386"/>
      <c r="E35" s="120">
        <f t="shared" si="0"/>
        <v>0</v>
      </c>
      <c r="F35" s="387"/>
      <c r="G35" s="388"/>
      <c r="H35" s="320" t="str">
        <f t="shared" si="1"/>
        <v/>
      </c>
      <c r="I35" s="373"/>
      <c r="J35" s="323"/>
      <c r="K35" s="323"/>
    </row>
    <row r="36" spans="2:11" ht="19.5" customHeight="1" x14ac:dyDescent="0.25">
      <c r="B36" s="315" t="s">
        <v>160</v>
      </c>
      <c r="C36" s="382">
        <v>0</v>
      </c>
      <c r="D36" s="389"/>
      <c r="E36" s="120">
        <f t="shared" si="0"/>
        <v>0</v>
      </c>
      <c r="F36" s="387"/>
      <c r="G36" s="388"/>
      <c r="H36" s="320" t="str">
        <f t="shared" si="1"/>
        <v/>
      </c>
      <c r="I36" s="373"/>
      <c r="J36" s="323"/>
      <c r="K36" s="323"/>
    </row>
    <row r="37" spans="2:11" ht="19.5" customHeight="1" x14ac:dyDescent="0.25">
      <c r="B37" s="315" t="s">
        <v>161</v>
      </c>
      <c r="C37" s="382">
        <v>0</v>
      </c>
      <c r="D37" s="386"/>
      <c r="E37" s="120">
        <f t="shared" si="0"/>
        <v>0</v>
      </c>
      <c r="F37" s="387"/>
      <c r="G37" s="388"/>
      <c r="H37" s="320" t="str">
        <f t="shared" si="1"/>
        <v/>
      </c>
      <c r="I37" s="373"/>
      <c r="J37" s="323"/>
      <c r="K37" s="323"/>
    </row>
    <row r="38" spans="2:11" ht="19.5" customHeight="1" x14ac:dyDescent="0.25">
      <c r="B38" s="315" t="s">
        <v>162</v>
      </c>
      <c r="C38" s="382">
        <v>0</v>
      </c>
      <c r="D38" s="386"/>
      <c r="E38" s="120">
        <f t="shared" si="0"/>
        <v>0</v>
      </c>
      <c r="F38" s="387"/>
      <c r="G38" s="388"/>
      <c r="H38" s="320" t="str">
        <f t="shared" si="1"/>
        <v/>
      </c>
      <c r="I38" s="373"/>
      <c r="J38" s="323"/>
      <c r="K38" s="323"/>
    </row>
    <row r="39" spans="2:11" ht="102" customHeight="1" x14ac:dyDescent="0.25">
      <c r="B39" s="324" t="s">
        <v>270</v>
      </c>
      <c r="C39" s="325" t="s">
        <v>384</v>
      </c>
      <c r="D39" s="325"/>
      <c r="E39" s="325"/>
      <c r="F39" s="325"/>
      <c r="G39" s="325"/>
      <c r="H39" s="325"/>
      <c r="I39" s="325"/>
      <c r="J39" s="390"/>
      <c r="K39" s="376"/>
    </row>
    <row r="40" spans="2:11" ht="36.6" customHeight="1" x14ac:dyDescent="0.25">
      <c r="B40" s="326"/>
      <c r="C40" s="326"/>
      <c r="D40" s="326"/>
      <c r="E40" s="326"/>
      <c r="F40" s="326"/>
      <c r="G40" s="326"/>
      <c r="H40" s="326"/>
      <c r="I40" s="326"/>
      <c r="J40" s="269"/>
      <c r="K40" s="269"/>
    </row>
    <row r="41" spans="2:11" ht="36.6" customHeight="1" x14ac:dyDescent="0.25">
      <c r="B41" s="326"/>
      <c r="C41" s="326"/>
      <c r="D41" s="326"/>
      <c r="E41" s="326"/>
      <c r="F41" s="326"/>
      <c r="G41" s="326"/>
      <c r="H41" s="326"/>
      <c r="I41" s="326"/>
      <c r="J41" s="327"/>
      <c r="K41" s="327"/>
    </row>
    <row r="42" spans="2:11" ht="36.6" customHeight="1" x14ac:dyDescent="0.25">
      <c r="B42" s="326"/>
      <c r="C42" s="326"/>
      <c r="D42" s="326"/>
      <c r="E42" s="326"/>
      <c r="F42" s="326"/>
      <c r="G42" s="326"/>
      <c r="H42" s="326"/>
      <c r="I42" s="326"/>
      <c r="J42" s="327"/>
      <c r="K42" s="327"/>
    </row>
    <row r="43" spans="2:11" ht="36.6" customHeight="1" x14ac:dyDescent="0.25">
      <c r="B43" s="326"/>
      <c r="C43" s="326"/>
      <c r="D43" s="326"/>
      <c r="E43" s="326"/>
      <c r="F43" s="326"/>
      <c r="G43" s="326"/>
      <c r="H43" s="326"/>
      <c r="I43" s="326"/>
      <c r="J43" s="327"/>
      <c r="K43" s="327"/>
    </row>
    <row r="44" spans="2:11" ht="36.6" customHeight="1" x14ac:dyDescent="0.25">
      <c r="B44" s="326"/>
      <c r="C44" s="326"/>
      <c r="D44" s="326"/>
      <c r="E44" s="326"/>
      <c r="F44" s="326"/>
      <c r="G44" s="326"/>
      <c r="H44" s="326"/>
      <c r="I44" s="326"/>
      <c r="J44" s="267"/>
      <c r="K44" s="267"/>
    </row>
    <row r="45" spans="2:11" ht="75" customHeight="1" x14ac:dyDescent="0.25">
      <c r="B45" s="271" t="s">
        <v>271</v>
      </c>
      <c r="C45" s="325" t="s">
        <v>376</v>
      </c>
      <c r="D45" s="325"/>
      <c r="E45" s="325"/>
      <c r="F45" s="325"/>
      <c r="G45" s="325"/>
      <c r="H45" s="325"/>
      <c r="I45" s="325"/>
      <c r="J45" s="264"/>
      <c r="K45" s="328"/>
    </row>
    <row r="46" spans="2:11" ht="48" customHeight="1" x14ac:dyDescent="0.25">
      <c r="B46" s="271" t="s">
        <v>272</v>
      </c>
      <c r="C46" s="325" t="s">
        <v>273</v>
      </c>
      <c r="D46" s="325"/>
      <c r="E46" s="325"/>
      <c r="F46" s="325"/>
      <c r="G46" s="325"/>
      <c r="H46" s="325"/>
      <c r="I46" s="325"/>
      <c r="J46" s="264"/>
      <c r="K46" s="332"/>
    </row>
    <row r="47" spans="2:11" ht="66" customHeight="1" x14ac:dyDescent="0.25">
      <c r="B47" s="324" t="s">
        <v>274</v>
      </c>
      <c r="C47" s="274" t="s">
        <v>369</v>
      </c>
      <c r="D47" s="274"/>
      <c r="E47" s="274"/>
      <c r="F47" s="274"/>
      <c r="G47" s="274"/>
      <c r="H47" s="274"/>
      <c r="I47" s="274"/>
      <c r="J47" s="264"/>
      <c r="K47" s="332"/>
    </row>
    <row r="48" spans="2:11" ht="22.5" customHeight="1" x14ac:dyDescent="0.25">
      <c r="B48" s="310" t="s">
        <v>275</v>
      </c>
      <c r="C48" s="310"/>
      <c r="D48" s="310"/>
      <c r="E48" s="310"/>
      <c r="F48" s="310"/>
      <c r="G48" s="310"/>
      <c r="H48" s="310"/>
      <c r="I48" s="310"/>
      <c r="J48" s="332"/>
      <c r="K48" s="332"/>
    </row>
    <row r="49" spans="2:11" ht="22.5" customHeight="1" x14ac:dyDescent="0.25">
      <c r="B49" s="296" t="s">
        <v>276</v>
      </c>
      <c r="C49" s="312" t="s">
        <v>277</v>
      </c>
      <c r="D49" s="273" t="s">
        <v>278</v>
      </c>
      <c r="E49" s="273"/>
      <c r="F49" s="273"/>
      <c r="G49" s="336" t="s">
        <v>279</v>
      </c>
      <c r="H49" s="336"/>
      <c r="I49" s="336"/>
      <c r="J49" s="337"/>
      <c r="K49" s="337"/>
    </row>
    <row r="50" spans="2:11" ht="30.75" customHeight="1" x14ac:dyDescent="0.25">
      <c r="B50" s="296"/>
      <c r="C50" s="338" t="s">
        <v>280</v>
      </c>
      <c r="D50" s="339" t="s">
        <v>280</v>
      </c>
      <c r="E50" s="339"/>
      <c r="F50" s="339"/>
      <c r="G50" s="293" t="s">
        <v>280</v>
      </c>
      <c r="H50" s="293"/>
      <c r="I50" s="293"/>
      <c r="J50" s="337"/>
      <c r="K50" s="337"/>
    </row>
    <row r="51" spans="2:11" ht="32.25" customHeight="1" x14ac:dyDescent="0.25">
      <c r="B51" s="340" t="s">
        <v>281</v>
      </c>
      <c r="C51" s="341" t="s">
        <v>372</v>
      </c>
      <c r="D51" s="341"/>
      <c r="E51" s="341"/>
      <c r="F51" s="341"/>
      <c r="G51" s="341"/>
      <c r="H51" s="341"/>
      <c r="I51" s="341"/>
      <c r="J51" s="390"/>
      <c r="K51" s="376"/>
    </row>
    <row r="52" spans="2:11" ht="28.5" customHeight="1" x14ac:dyDescent="0.25">
      <c r="B52" s="344" t="s">
        <v>282</v>
      </c>
      <c r="C52" s="341" t="s">
        <v>373</v>
      </c>
      <c r="D52" s="341"/>
      <c r="E52" s="341"/>
      <c r="F52" s="341"/>
      <c r="G52" s="341"/>
      <c r="H52" s="341"/>
      <c r="I52" s="341"/>
      <c r="J52" s="390"/>
      <c r="K52" s="376"/>
    </row>
    <row r="53" spans="2:11" ht="30" customHeight="1" x14ac:dyDescent="0.25">
      <c r="B53" s="324" t="s">
        <v>283</v>
      </c>
      <c r="C53" s="345" t="s">
        <v>374</v>
      </c>
      <c r="D53" s="345"/>
      <c r="E53" s="345"/>
      <c r="F53" s="345"/>
      <c r="G53" s="345"/>
      <c r="H53" s="345"/>
      <c r="I53" s="345"/>
      <c r="J53" s="390"/>
      <c r="K53" s="376"/>
    </row>
    <row r="54" spans="2:11" ht="31.5" customHeight="1" x14ac:dyDescent="0.25">
      <c r="B54" s="346" t="s">
        <v>284</v>
      </c>
      <c r="C54" s="347" t="s">
        <v>280</v>
      </c>
      <c r="D54" s="347"/>
      <c r="E54" s="347"/>
      <c r="F54" s="347"/>
      <c r="G54" s="347"/>
      <c r="H54" s="347"/>
      <c r="I54" s="347"/>
      <c r="J54" s="391" t="s">
        <v>280</v>
      </c>
      <c r="K54" s="392"/>
    </row>
    <row r="55" spans="2:11" x14ac:dyDescent="0.25">
      <c r="B55" s="350"/>
      <c r="C55" s="351"/>
      <c r="D55" s="351"/>
      <c r="E55" s="352"/>
      <c r="F55" s="352"/>
      <c r="G55" s="353"/>
      <c r="H55" s="354"/>
      <c r="I55" s="351"/>
      <c r="J55" s="355"/>
      <c r="K55" s="355"/>
    </row>
    <row r="56" spans="2:11" x14ac:dyDescent="0.25">
      <c r="B56" s="350"/>
      <c r="C56" s="351"/>
      <c r="D56" s="351"/>
      <c r="E56" s="352"/>
      <c r="F56" s="352"/>
      <c r="G56" s="353"/>
      <c r="H56" s="354"/>
      <c r="I56" s="351"/>
      <c r="J56" s="355"/>
      <c r="K56" s="355"/>
    </row>
    <row r="57" spans="2:11" x14ac:dyDescent="0.25">
      <c r="B57" s="350"/>
      <c r="C57" s="351"/>
      <c r="D57" s="351"/>
      <c r="E57" s="352"/>
      <c r="F57" s="352"/>
      <c r="G57" s="353"/>
      <c r="H57" s="354"/>
      <c r="I57" s="351"/>
      <c r="J57" s="355"/>
      <c r="K57" s="355"/>
    </row>
    <row r="58" spans="2:11" x14ac:dyDescent="0.25">
      <c r="B58" s="350"/>
      <c r="C58" s="351"/>
      <c r="D58" s="351"/>
      <c r="E58" s="352"/>
      <c r="F58" s="352"/>
      <c r="G58" s="353"/>
      <c r="H58" s="354"/>
      <c r="I58" s="351"/>
      <c r="J58" s="355"/>
      <c r="K58" s="355"/>
    </row>
    <row r="59" spans="2:11" hidden="1" x14ac:dyDescent="0.25">
      <c r="B59" s="350"/>
      <c r="C59" s="351"/>
      <c r="D59" s="351"/>
      <c r="E59" s="352"/>
      <c r="F59" s="352"/>
      <c r="G59" s="353"/>
      <c r="H59" s="354"/>
      <c r="I59" s="351"/>
      <c r="J59" s="355"/>
      <c r="K59" s="355"/>
    </row>
    <row r="60" spans="2:11" ht="25.5" hidden="1" customHeight="1" x14ac:dyDescent="0.25">
      <c r="B60" s="350"/>
      <c r="C60" s="351"/>
      <c r="D60" s="351"/>
      <c r="E60" s="352"/>
      <c r="F60" s="352"/>
      <c r="G60" s="353"/>
      <c r="H60" s="354"/>
      <c r="I60" s="351"/>
      <c r="J60" s="355"/>
      <c r="K60" s="355"/>
    </row>
  </sheetData>
  <sheetProtection algorithmName="SHA-512" hashValue="fEnAUXZHLGnr0w25Kxf3WYZLbfbORJJwKh3Zpd9fQ0SFjJrz+rB9kUOO2lStAh2MfptbOyNsAc5T6M3tKntfww==" saltValue="ejz9AYmWUFpyB6bGdi4Sj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H9:I9"/>
    <mergeCell ref="C10:I10"/>
    <mergeCell ref="C11:I11"/>
    <mergeCell ref="C12:F12"/>
    <mergeCell ref="H12:I12"/>
    <mergeCell ref="C13:F13"/>
    <mergeCell ref="H13:I13"/>
    <mergeCell ref="C14:I14"/>
    <mergeCell ref="C15:I15"/>
    <mergeCell ref="C16:I16"/>
    <mergeCell ref="C17:I17"/>
    <mergeCell ref="B18:B19"/>
    <mergeCell ref="C18:E18"/>
    <mergeCell ref="F18:I18"/>
    <mergeCell ref="C19:E19"/>
    <mergeCell ref="F19:I19"/>
    <mergeCell ref="C20:E20"/>
    <mergeCell ref="F20:I20"/>
    <mergeCell ref="C21:E21"/>
    <mergeCell ref="F21:I21"/>
    <mergeCell ref="C22:E22"/>
    <mergeCell ref="C23:E23"/>
    <mergeCell ref="G23:I23"/>
    <mergeCell ref="C24:E24"/>
    <mergeCell ref="G24:I24"/>
    <mergeCell ref="B25:I25"/>
    <mergeCell ref="F27:F38"/>
    <mergeCell ref="G27:G38"/>
    <mergeCell ref="I27:I38"/>
    <mergeCell ref="C39:I39"/>
    <mergeCell ref="B40:I44"/>
    <mergeCell ref="C51:I51"/>
    <mergeCell ref="C52:I52"/>
    <mergeCell ref="C53:I53"/>
    <mergeCell ref="C54:I54"/>
    <mergeCell ref="C45:I45"/>
    <mergeCell ref="C46:I46"/>
    <mergeCell ref="C47:I47"/>
    <mergeCell ref="B48:I48"/>
    <mergeCell ref="B49:B50"/>
    <mergeCell ref="D49:F49"/>
    <mergeCell ref="G49:I49"/>
    <mergeCell ref="D50:F50"/>
    <mergeCell ref="G50:I50"/>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D9F1"/>
  </sheetPr>
  <dimension ref="A1:AMJ68"/>
  <sheetViews>
    <sheetView topLeftCell="B22" zoomScale="65" zoomScaleNormal="65" workbookViewId="0">
      <selection activeCell="C30" sqref="C30"/>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232"/>
      <c r="C2" s="233" t="s">
        <v>0</v>
      </c>
      <c r="D2" s="233"/>
      <c r="E2" s="233"/>
      <c r="F2" s="233"/>
      <c r="G2" s="233"/>
      <c r="H2" s="233"/>
      <c r="I2" s="234"/>
      <c r="J2" s="29"/>
      <c r="K2" s="29"/>
      <c r="M2" s="30" t="s">
        <v>61</v>
      </c>
    </row>
    <row r="3" spans="2:14" ht="25.5" customHeight="1" x14ac:dyDescent="0.25">
      <c r="B3" s="232"/>
      <c r="C3" s="235" t="s">
        <v>1</v>
      </c>
      <c r="D3" s="235"/>
      <c r="E3" s="235"/>
      <c r="F3" s="235"/>
      <c r="G3" s="235"/>
      <c r="H3" s="235"/>
      <c r="I3" s="234"/>
      <c r="J3" s="29"/>
      <c r="K3" s="29"/>
      <c r="M3" s="30" t="s">
        <v>62</v>
      </c>
    </row>
    <row r="4" spans="2:14" ht="25.5" customHeight="1" x14ac:dyDescent="0.25">
      <c r="B4" s="232"/>
      <c r="C4" s="235" t="s">
        <v>63</v>
      </c>
      <c r="D4" s="235"/>
      <c r="E4" s="235"/>
      <c r="F4" s="235"/>
      <c r="G4" s="235"/>
      <c r="H4" s="235"/>
      <c r="I4" s="234"/>
      <c r="J4" s="29"/>
      <c r="K4" s="29"/>
      <c r="M4" s="30" t="s">
        <v>64</v>
      </c>
    </row>
    <row r="5" spans="2:14" ht="25.5" customHeight="1" x14ac:dyDescent="0.25">
      <c r="B5" s="232"/>
      <c r="C5" s="235" t="s">
        <v>65</v>
      </c>
      <c r="D5" s="235"/>
      <c r="E5" s="235"/>
      <c r="F5" s="235"/>
      <c r="G5" s="236" t="s">
        <v>66</v>
      </c>
      <c r="H5" s="236"/>
      <c r="I5" s="234"/>
      <c r="J5" s="29"/>
      <c r="K5" s="29"/>
      <c r="M5" s="30" t="s">
        <v>67</v>
      </c>
    </row>
    <row r="6" spans="2:14" ht="23.25" customHeight="1" x14ac:dyDescent="0.25">
      <c r="B6" s="228" t="s">
        <v>68</v>
      </c>
      <c r="C6" s="228"/>
      <c r="D6" s="228"/>
      <c r="E6" s="228"/>
      <c r="F6" s="228"/>
      <c r="G6" s="228"/>
      <c r="H6" s="228"/>
      <c r="I6" s="228"/>
      <c r="J6" s="31"/>
      <c r="K6" s="31"/>
    </row>
    <row r="7" spans="2:14" ht="24" customHeight="1" x14ac:dyDescent="0.25">
      <c r="B7" s="229" t="s">
        <v>69</v>
      </c>
      <c r="C7" s="229"/>
      <c r="D7" s="229"/>
      <c r="E7" s="229"/>
      <c r="F7" s="229"/>
      <c r="G7" s="229"/>
      <c r="H7" s="229"/>
      <c r="I7" s="229"/>
      <c r="J7" s="32"/>
      <c r="K7" s="32"/>
    </row>
    <row r="8" spans="2:14" ht="24" customHeight="1" x14ac:dyDescent="0.25">
      <c r="B8" s="230" t="s">
        <v>70</v>
      </c>
      <c r="C8" s="230"/>
      <c r="D8" s="230"/>
      <c r="E8" s="230"/>
      <c r="F8" s="230"/>
      <c r="G8" s="230"/>
      <c r="H8" s="230"/>
      <c r="I8" s="230"/>
      <c r="J8" s="33"/>
      <c r="K8" s="33"/>
      <c r="N8" s="34" t="s">
        <v>71</v>
      </c>
    </row>
    <row r="9" spans="2:14" ht="30.75" customHeight="1" x14ac:dyDescent="0.25">
      <c r="B9" s="35" t="s">
        <v>72</v>
      </c>
      <c r="C9" s="36">
        <v>14</v>
      </c>
      <c r="D9" s="231" t="s">
        <v>73</v>
      </c>
      <c r="E9" s="231"/>
      <c r="F9" s="213" t="s">
        <v>320</v>
      </c>
      <c r="G9" s="213"/>
      <c r="H9" s="213"/>
      <c r="I9" s="213"/>
      <c r="J9" s="37"/>
      <c r="K9" s="37"/>
      <c r="M9" s="30" t="s">
        <v>75</v>
      </c>
      <c r="N9" s="34" t="s">
        <v>76</v>
      </c>
    </row>
    <row r="10" spans="2:14" ht="30.75" customHeight="1" x14ac:dyDescent="0.25">
      <c r="B10" s="38" t="s">
        <v>77</v>
      </c>
      <c r="C10" s="39" t="s">
        <v>78</v>
      </c>
      <c r="D10" s="222" t="s">
        <v>79</v>
      </c>
      <c r="E10" s="222"/>
      <c r="F10" s="223" t="s">
        <v>80</v>
      </c>
      <c r="G10" s="223"/>
      <c r="H10" s="41" t="s">
        <v>81</v>
      </c>
      <c r="I10" s="122" t="s">
        <v>78</v>
      </c>
      <c r="J10" s="43"/>
      <c r="K10" s="43"/>
      <c r="M10" s="30" t="s">
        <v>82</v>
      </c>
      <c r="N10" s="34" t="s">
        <v>83</v>
      </c>
    </row>
    <row r="11" spans="2:14" ht="30.75" customHeight="1" x14ac:dyDescent="0.25">
      <c r="B11" s="38" t="s">
        <v>84</v>
      </c>
      <c r="C11" s="224" t="s">
        <v>85</v>
      </c>
      <c r="D11" s="224"/>
      <c r="E11" s="224"/>
      <c r="F11" s="224"/>
      <c r="G11" s="41" t="s">
        <v>86</v>
      </c>
      <c r="H11" s="225">
        <v>1032</v>
      </c>
      <c r="I11" s="225"/>
      <c r="J11" s="44"/>
      <c r="K11" s="44"/>
      <c r="M11" s="30" t="s">
        <v>87</v>
      </c>
      <c r="N11" s="34" t="s">
        <v>42</v>
      </c>
    </row>
    <row r="12" spans="2:14" ht="30.75" customHeight="1" x14ac:dyDescent="0.25">
      <c r="B12" s="38" t="s">
        <v>88</v>
      </c>
      <c r="C12" s="226" t="s">
        <v>82</v>
      </c>
      <c r="D12" s="226"/>
      <c r="E12" s="226"/>
      <c r="F12" s="226"/>
      <c r="G12" s="41" t="s">
        <v>89</v>
      </c>
      <c r="H12" s="227" t="s">
        <v>321</v>
      </c>
      <c r="I12" s="227"/>
      <c r="J12" s="45"/>
      <c r="K12" s="45"/>
      <c r="M12" s="46" t="s">
        <v>91</v>
      </c>
    </row>
    <row r="13" spans="2:14" ht="30.75" customHeight="1" x14ac:dyDescent="0.25">
      <c r="B13" s="38" t="s">
        <v>92</v>
      </c>
      <c r="C13" s="216" t="s">
        <v>93</v>
      </c>
      <c r="D13" s="216"/>
      <c r="E13" s="216"/>
      <c r="F13" s="216"/>
      <c r="G13" s="216"/>
      <c r="H13" s="216"/>
      <c r="I13" s="216"/>
      <c r="J13" s="47"/>
      <c r="K13" s="47"/>
      <c r="M13" s="46"/>
    </row>
    <row r="14" spans="2:14" ht="30.75" customHeight="1" x14ac:dyDescent="0.25">
      <c r="B14" s="38" t="s">
        <v>94</v>
      </c>
      <c r="C14" s="211" t="s">
        <v>322</v>
      </c>
      <c r="D14" s="211"/>
      <c r="E14" s="211"/>
      <c r="F14" s="211"/>
      <c r="G14" s="211"/>
      <c r="H14" s="211"/>
      <c r="I14" s="211"/>
      <c r="J14" s="43"/>
      <c r="K14" s="43"/>
      <c r="M14" s="46"/>
      <c r="N14" s="34" t="s">
        <v>96</v>
      </c>
    </row>
    <row r="15" spans="2:14" ht="30.75" customHeight="1" x14ac:dyDescent="0.25">
      <c r="B15" s="38" t="s">
        <v>97</v>
      </c>
      <c r="C15" s="207" t="s">
        <v>323</v>
      </c>
      <c r="D15" s="207"/>
      <c r="E15" s="207"/>
      <c r="F15" s="207"/>
      <c r="G15" s="41" t="s">
        <v>99</v>
      </c>
      <c r="H15" s="211" t="s">
        <v>100</v>
      </c>
      <c r="I15" s="211"/>
      <c r="J15" s="43"/>
      <c r="K15" s="43"/>
      <c r="M15" s="46" t="s">
        <v>101</v>
      </c>
      <c r="N15" s="34" t="s">
        <v>78</v>
      </c>
    </row>
    <row r="16" spans="2:14" ht="30.75" customHeight="1" x14ac:dyDescent="0.25">
      <c r="B16" s="38" t="s">
        <v>102</v>
      </c>
      <c r="C16" s="221" t="s">
        <v>103</v>
      </c>
      <c r="D16" s="221"/>
      <c r="E16" s="221"/>
      <c r="F16" s="221"/>
      <c r="G16" s="41" t="s">
        <v>104</v>
      </c>
      <c r="H16" s="211" t="s">
        <v>42</v>
      </c>
      <c r="I16" s="211"/>
      <c r="J16" s="43"/>
      <c r="K16" s="43"/>
      <c r="M16" s="46" t="s">
        <v>105</v>
      </c>
    </row>
    <row r="17" spans="2:14" ht="36" customHeight="1" x14ac:dyDescent="0.25">
      <c r="B17" s="38" t="s">
        <v>106</v>
      </c>
      <c r="C17" s="216" t="s">
        <v>324</v>
      </c>
      <c r="D17" s="216"/>
      <c r="E17" s="216"/>
      <c r="F17" s="216"/>
      <c r="G17" s="216"/>
      <c r="H17" s="216"/>
      <c r="I17" s="216"/>
      <c r="J17" s="47"/>
      <c r="K17" s="47"/>
      <c r="M17" s="46" t="s">
        <v>108</v>
      </c>
      <c r="N17" s="34" t="s">
        <v>109</v>
      </c>
    </row>
    <row r="18" spans="2:14" ht="30.75" customHeight="1" x14ac:dyDescent="0.25">
      <c r="B18" s="38" t="s">
        <v>110</v>
      </c>
      <c r="C18" s="213" t="s">
        <v>325</v>
      </c>
      <c r="D18" s="213"/>
      <c r="E18" s="213"/>
      <c r="F18" s="213"/>
      <c r="G18" s="213"/>
      <c r="H18" s="213"/>
      <c r="I18" s="213"/>
      <c r="J18" s="48"/>
      <c r="K18" s="48"/>
      <c r="M18" s="46" t="s">
        <v>112</v>
      </c>
      <c r="N18" s="34" t="s">
        <v>113</v>
      </c>
    </row>
    <row r="19" spans="2:14" ht="30.75" customHeight="1" x14ac:dyDescent="0.25">
      <c r="B19" s="38" t="s">
        <v>114</v>
      </c>
      <c r="C19" s="248" t="s">
        <v>326</v>
      </c>
      <c r="D19" s="248"/>
      <c r="E19" s="248"/>
      <c r="F19" s="248"/>
      <c r="G19" s="248"/>
      <c r="H19" s="248"/>
      <c r="I19" s="248"/>
      <c r="J19" s="49"/>
      <c r="K19" s="49"/>
      <c r="M19" s="46"/>
      <c r="N19" s="34" t="s">
        <v>116</v>
      </c>
    </row>
    <row r="20" spans="2:14" ht="30.75" customHeight="1" x14ac:dyDescent="0.25">
      <c r="B20" s="38" t="s">
        <v>117</v>
      </c>
      <c r="C20" s="217" t="s">
        <v>41</v>
      </c>
      <c r="D20" s="217"/>
      <c r="E20" s="217"/>
      <c r="F20" s="217"/>
      <c r="G20" s="217"/>
      <c r="H20" s="217"/>
      <c r="I20" s="217"/>
      <c r="J20" s="50"/>
      <c r="K20" s="50"/>
      <c r="M20" s="46" t="s">
        <v>100</v>
      </c>
      <c r="N20" s="34" t="s">
        <v>118</v>
      </c>
    </row>
    <row r="21" spans="2:14" ht="27.75" customHeight="1" x14ac:dyDescent="0.25">
      <c r="B21" s="218" t="s">
        <v>119</v>
      </c>
      <c r="C21" s="219" t="s">
        <v>120</v>
      </c>
      <c r="D21" s="219"/>
      <c r="E21" s="219"/>
      <c r="F21" s="220" t="s">
        <v>121</v>
      </c>
      <c r="G21" s="220"/>
      <c r="H21" s="220"/>
      <c r="I21" s="220"/>
      <c r="J21" s="51"/>
      <c r="K21" s="51"/>
      <c r="M21" s="46" t="s">
        <v>122</v>
      </c>
      <c r="N21" s="34" t="s">
        <v>123</v>
      </c>
    </row>
    <row r="22" spans="2:14" ht="27" customHeight="1" x14ac:dyDescent="0.25">
      <c r="B22" s="218"/>
      <c r="C22" s="250" t="s">
        <v>327</v>
      </c>
      <c r="D22" s="250"/>
      <c r="E22" s="250"/>
      <c r="F22" s="248" t="s">
        <v>328</v>
      </c>
      <c r="G22" s="248"/>
      <c r="H22" s="248"/>
      <c r="I22" s="248"/>
      <c r="J22" s="49"/>
      <c r="K22" s="49"/>
      <c r="M22" s="46" t="s">
        <v>126</v>
      </c>
      <c r="N22" s="34" t="s">
        <v>127</v>
      </c>
    </row>
    <row r="23" spans="2:14" ht="39.75" customHeight="1" x14ac:dyDescent="0.25">
      <c r="B23" s="38" t="s">
        <v>128</v>
      </c>
      <c r="C23" s="210" t="s">
        <v>41</v>
      </c>
      <c r="D23" s="210"/>
      <c r="E23" s="210"/>
      <c r="F23" s="211" t="s">
        <v>41</v>
      </c>
      <c r="G23" s="211"/>
      <c r="H23" s="211"/>
      <c r="I23" s="211"/>
      <c r="J23" s="43"/>
      <c r="K23" s="43"/>
      <c r="M23" s="46"/>
      <c r="N23" s="34" t="s">
        <v>93</v>
      </c>
    </row>
    <row r="24" spans="2:14" ht="44.25" customHeight="1" x14ac:dyDescent="0.25">
      <c r="B24" s="38" t="s">
        <v>129</v>
      </c>
      <c r="C24" s="247" t="s">
        <v>329</v>
      </c>
      <c r="D24" s="247"/>
      <c r="E24" s="247"/>
      <c r="F24" s="248" t="s">
        <v>330</v>
      </c>
      <c r="G24" s="248"/>
      <c r="H24" s="248"/>
      <c r="I24" s="248"/>
      <c r="J24" s="48"/>
      <c r="K24" s="48"/>
      <c r="M24" s="52"/>
      <c r="N24" s="34" t="s">
        <v>132</v>
      </c>
    </row>
    <row r="25" spans="2:14" ht="29.25" customHeight="1" x14ac:dyDescent="0.25">
      <c r="B25" s="38" t="s">
        <v>133</v>
      </c>
      <c r="C25" s="214" t="s">
        <v>103</v>
      </c>
      <c r="D25" s="214"/>
      <c r="E25" s="214"/>
      <c r="F25" s="41" t="s">
        <v>134</v>
      </c>
      <c r="G25" s="253">
        <v>74</v>
      </c>
      <c r="H25" s="253"/>
      <c r="I25" s="253"/>
      <c r="J25" s="53"/>
      <c r="K25" s="53"/>
      <c r="M25" s="52"/>
    </row>
    <row r="26" spans="2:14" ht="27" customHeight="1" x14ac:dyDescent="0.25">
      <c r="B26" s="38" t="s">
        <v>135</v>
      </c>
      <c r="C26" s="207" t="s">
        <v>136</v>
      </c>
      <c r="D26" s="207"/>
      <c r="E26" s="207"/>
      <c r="F26" s="41" t="s">
        <v>137</v>
      </c>
      <c r="G26" s="253">
        <v>0</v>
      </c>
      <c r="H26" s="253"/>
      <c r="I26" s="253"/>
      <c r="J26" s="54"/>
      <c r="K26" s="54"/>
      <c r="M26" s="52"/>
    </row>
    <row r="27" spans="2:14" ht="47.25" customHeight="1" x14ac:dyDescent="0.25">
      <c r="B27" s="55" t="s">
        <v>138</v>
      </c>
      <c r="C27" s="210" t="s">
        <v>108</v>
      </c>
      <c r="D27" s="210"/>
      <c r="E27" s="210"/>
      <c r="F27" s="56" t="s">
        <v>139</v>
      </c>
      <c r="G27" s="208" t="s">
        <v>140</v>
      </c>
      <c r="H27" s="208"/>
      <c r="I27" s="208"/>
      <c r="J27" s="51"/>
      <c r="K27" s="51"/>
      <c r="M27" s="52"/>
    </row>
    <row r="28" spans="2:14" ht="30" customHeight="1" x14ac:dyDescent="0.25">
      <c r="B28" s="199" t="s">
        <v>141</v>
      </c>
      <c r="C28" s="199"/>
      <c r="D28" s="199"/>
      <c r="E28" s="199"/>
      <c r="F28" s="199"/>
      <c r="G28" s="199"/>
      <c r="H28" s="199"/>
      <c r="I28" s="199"/>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123">
        <v>0</v>
      </c>
      <c r="D30" s="124">
        <f>+C30</f>
        <v>0</v>
      </c>
      <c r="E30" s="123">
        <v>0</v>
      </c>
      <c r="F30" s="125">
        <f>+E30</f>
        <v>0</v>
      </c>
      <c r="G30" s="126" t="e">
        <f t="shared" ref="G30:G41" si="0">+C30/E30</f>
        <v>#DIV/0!</v>
      </c>
      <c r="H30" s="127" t="e">
        <f t="shared" ref="H30:H41" si="1">+D30/F30</f>
        <v>#DIV/0!</v>
      </c>
      <c r="I30" s="128" t="e">
        <f t="shared" ref="I30:I41" si="2">+D30/$G$26</f>
        <v>#DIV/0!</v>
      </c>
      <c r="J30" s="68">
        <v>0.99</v>
      </c>
      <c r="K30" s="69"/>
      <c r="M30" s="52"/>
    </row>
    <row r="31" spans="2:14" ht="19.5" customHeight="1" x14ac:dyDescent="0.25">
      <c r="B31" s="61" t="s">
        <v>152</v>
      </c>
      <c r="C31" s="123">
        <v>0</v>
      </c>
      <c r="D31" s="124">
        <f t="shared" ref="D31:D41" si="3">+D30+C31</f>
        <v>0</v>
      </c>
      <c r="E31" s="123">
        <v>0</v>
      </c>
      <c r="F31" s="125">
        <f t="shared" ref="F31:F41" si="4">+F30+E31</f>
        <v>0</v>
      </c>
      <c r="G31" s="126" t="e">
        <f t="shared" si="0"/>
        <v>#DIV/0!</v>
      </c>
      <c r="H31" s="127" t="e">
        <f t="shared" si="1"/>
        <v>#DIV/0!</v>
      </c>
      <c r="I31" s="128" t="e">
        <f t="shared" si="2"/>
        <v>#DIV/0!</v>
      </c>
      <c r="J31" s="68">
        <v>0.99</v>
      </c>
      <c r="K31" s="69"/>
      <c r="M31" s="52"/>
    </row>
    <row r="32" spans="2:14" ht="19.5" customHeight="1" x14ac:dyDescent="0.25">
      <c r="B32" s="61" t="s">
        <v>153</v>
      </c>
      <c r="C32" s="123">
        <v>0</v>
      </c>
      <c r="D32" s="124">
        <f t="shared" si="3"/>
        <v>0</v>
      </c>
      <c r="E32" s="123">
        <v>0</v>
      </c>
      <c r="F32" s="125">
        <f t="shared" si="4"/>
        <v>0</v>
      </c>
      <c r="G32" s="126" t="e">
        <f t="shared" si="0"/>
        <v>#DIV/0!</v>
      </c>
      <c r="H32" s="127" t="e">
        <f t="shared" si="1"/>
        <v>#DIV/0!</v>
      </c>
      <c r="I32" s="128" t="e">
        <f t="shared" si="2"/>
        <v>#DIV/0!</v>
      </c>
      <c r="J32" s="68">
        <v>0.99</v>
      </c>
      <c r="K32" s="69"/>
      <c r="M32" s="52"/>
    </row>
    <row r="33" spans="2:11" ht="19.5" customHeight="1" x14ac:dyDescent="0.25">
      <c r="B33" s="61" t="s">
        <v>154</v>
      </c>
      <c r="C33" s="123">
        <v>0</v>
      </c>
      <c r="D33" s="124">
        <f t="shared" si="3"/>
        <v>0</v>
      </c>
      <c r="E33" s="123">
        <v>0</v>
      </c>
      <c r="F33" s="125">
        <f t="shared" si="4"/>
        <v>0</v>
      </c>
      <c r="G33" s="126" t="e">
        <f t="shared" si="0"/>
        <v>#DIV/0!</v>
      </c>
      <c r="H33" s="127" t="e">
        <f t="shared" si="1"/>
        <v>#DIV/0!</v>
      </c>
      <c r="I33" s="128" t="e">
        <f t="shared" si="2"/>
        <v>#DIV/0!</v>
      </c>
      <c r="J33" s="68">
        <v>0.99</v>
      </c>
      <c r="K33" s="69"/>
    </row>
    <row r="34" spans="2:11" ht="19.5" customHeight="1" x14ac:dyDescent="0.25">
      <c r="B34" s="61" t="s">
        <v>155</v>
      </c>
      <c r="C34" s="123">
        <v>0</v>
      </c>
      <c r="D34" s="124">
        <f t="shared" si="3"/>
        <v>0</v>
      </c>
      <c r="E34" s="123">
        <v>0</v>
      </c>
      <c r="F34" s="125">
        <f t="shared" si="4"/>
        <v>0</v>
      </c>
      <c r="G34" s="126" t="e">
        <f t="shared" si="0"/>
        <v>#DIV/0!</v>
      </c>
      <c r="H34" s="127" t="e">
        <f t="shared" si="1"/>
        <v>#DIV/0!</v>
      </c>
      <c r="I34" s="128" t="e">
        <f t="shared" si="2"/>
        <v>#DIV/0!</v>
      </c>
      <c r="J34" s="68">
        <v>0.99</v>
      </c>
      <c r="K34" s="69"/>
    </row>
    <row r="35" spans="2:11" ht="19.5" customHeight="1" x14ac:dyDescent="0.25">
      <c r="B35" s="61" t="s">
        <v>156</v>
      </c>
      <c r="C35" s="123">
        <v>0</v>
      </c>
      <c r="D35" s="124">
        <f t="shared" si="3"/>
        <v>0</v>
      </c>
      <c r="E35" s="123">
        <v>0</v>
      </c>
      <c r="F35" s="125">
        <f t="shared" si="4"/>
        <v>0</v>
      </c>
      <c r="G35" s="126" t="e">
        <f t="shared" si="0"/>
        <v>#DIV/0!</v>
      </c>
      <c r="H35" s="127" t="e">
        <f t="shared" si="1"/>
        <v>#DIV/0!</v>
      </c>
      <c r="I35" s="128" t="e">
        <f t="shared" si="2"/>
        <v>#DIV/0!</v>
      </c>
      <c r="J35" s="68">
        <v>0.99</v>
      </c>
      <c r="K35" s="69"/>
    </row>
    <row r="36" spans="2:11" ht="19.5" customHeight="1" x14ac:dyDescent="0.25">
      <c r="B36" s="61" t="s">
        <v>157</v>
      </c>
      <c r="C36" s="123">
        <v>0</v>
      </c>
      <c r="D36" s="124">
        <f t="shared" si="3"/>
        <v>0</v>
      </c>
      <c r="E36" s="123">
        <v>0</v>
      </c>
      <c r="F36" s="125">
        <f t="shared" si="4"/>
        <v>0</v>
      </c>
      <c r="G36" s="126" t="e">
        <f t="shared" si="0"/>
        <v>#DIV/0!</v>
      </c>
      <c r="H36" s="127" t="e">
        <f t="shared" si="1"/>
        <v>#DIV/0!</v>
      </c>
      <c r="I36" s="128" t="e">
        <f t="shared" si="2"/>
        <v>#DIV/0!</v>
      </c>
      <c r="J36" s="68">
        <v>0.99</v>
      </c>
      <c r="K36" s="69"/>
    </row>
    <row r="37" spans="2:11" ht="19.5" customHeight="1" x14ac:dyDescent="0.25">
      <c r="B37" s="61" t="s">
        <v>158</v>
      </c>
      <c r="C37" s="123">
        <v>0</v>
      </c>
      <c r="D37" s="124">
        <f t="shared" si="3"/>
        <v>0</v>
      </c>
      <c r="E37" s="123">
        <v>0</v>
      </c>
      <c r="F37" s="125">
        <f t="shared" si="4"/>
        <v>0</v>
      </c>
      <c r="G37" s="126" t="e">
        <f t="shared" si="0"/>
        <v>#DIV/0!</v>
      </c>
      <c r="H37" s="127" t="e">
        <f t="shared" si="1"/>
        <v>#DIV/0!</v>
      </c>
      <c r="I37" s="128" t="e">
        <f t="shared" si="2"/>
        <v>#DIV/0!</v>
      </c>
      <c r="J37" s="68">
        <v>0.99</v>
      </c>
      <c r="K37" s="69"/>
    </row>
    <row r="38" spans="2:11" ht="19.5" customHeight="1" x14ac:dyDescent="0.25">
      <c r="B38" s="61" t="s">
        <v>159</v>
      </c>
      <c r="C38" s="123">
        <v>0</v>
      </c>
      <c r="D38" s="124">
        <f t="shared" si="3"/>
        <v>0</v>
      </c>
      <c r="E38" s="123">
        <v>0</v>
      </c>
      <c r="F38" s="125">
        <f t="shared" si="4"/>
        <v>0</v>
      </c>
      <c r="G38" s="126" t="e">
        <f t="shared" si="0"/>
        <v>#DIV/0!</v>
      </c>
      <c r="H38" s="127" t="e">
        <f t="shared" si="1"/>
        <v>#DIV/0!</v>
      </c>
      <c r="I38" s="128" t="e">
        <f t="shared" si="2"/>
        <v>#DIV/0!</v>
      </c>
      <c r="J38" s="68">
        <v>0.99</v>
      </c>
      <c r="K38" s="69"/>
    </row>
    <row r="39" spans="2:11" ht="19.5" customHeight="1" x14ac:dyDescent="0.25">
      <c r="B39" s="61" t="s">
        <v>160</v>
      </c>
      <c r="C39" s="123">
        <v>0</v>
      </c>
      <c r="D39" s="124">
        <f t="shared" si="3"/>
        <v>0</v>
      </c>
      <c r="E39" s="123">
        <v>0</v>
      </c>
      <c r="F39" s="125">
        <f t="shared" si="4"/>
        <v>0</v>
      </c>
      <c r="G39" s="126" t="e">
        <f t="shared" si="0"/>
        <v>#DIV/0!</v>
      </c>
      <c r="H39" s="127" t="e">
        <f t="shared" si="1"/>
        <v>#DIV/0!</v>
      </c>
      <c r="I39" s="128" t="e">
        <f t="shared" si="2"/>
        <v>#DIV/0!</v>
      </c>
      <c r="J39" s="68">
        <v>0.99</v>
      </c>
      <c r="K39" s="69"/>
    </row>
    <row r="40" spans="2:11" ht="19.5" customHeight="1" x14ac:dyDescent="0.25">
      <c r="B40" s="61" t="s">
        <v>161</v>
      </c>
      <c r="C40" s="123">
        <v>0</v>
      </c>
      <c r="D40" s="124">
        <f t="shared" si="3"/>
        <v>0</v>
      </c>
      <c r="E40" s="123">
        <v>0</v>
      </c>
      <c r="F40" s="125">
        <f t="shared" si="4"/>
        <v>0</v>
      </c>
      <c r="G40" s="126" t="e">
        <f t="shared" si="0"/>
        <v>#DIV/0!</v>
      </c>
      <c r="H40" s="127" t="e">
        <f t="shared" si="1"/>
        <v>#DIV/0!</v>
      </c>
      <c r="I40" s="128" t="e">
        <f t="shared" si="2"/>
        <v>#DIV/0!</v>
      </c>
      <c r="J40" s="68">
        <v>0.99</v>
      </c>
      <c r="K40" s="69"/>
    </row>
    <row r="41" spans="2:11" ht="19.5" customHeight="1" x14ac:dyDescent="0.25">
      <c r="B41" s="61" t="s">
        <v>162</v>
      </c>
      <c r="C41" s="123">
        <v>0</v>
      </c>
      <c r="D41" s="124">
        <f t="shared" si="3"/>
        <v>0</v>
      </c>
      <c r="E41" s="123">
        <v>0</v>
      </c>
      <c r="F41" s="125">
        <f t="shared" si="4"/>
        <v>0</v>
      </c>
      <c r="G41" s="126" t="e">
        <f t="shared" si="0"/>
        <v>#DIV/0!</v>
      </c>
      <c r="H41" s="127" t="e">
        <f t="shared" si="1"/>
        <v>#DIV/0!</v>
      </c>
      <c r="I41" s="128" t="e">
        <f t="shared" si="2"/>
        <v>#DIV/0!</v>
      </c>
      <c r="J41" s="68">
        <v>0.99</v>
      </c>
      <c r="K41" s="69"/>
    </row>
    <row r="42" spans="2:11" ht="54.75" customHeight="1" x14ac:dyDescent="0.25">
      <c r="B42" s="70" t="s">
        <v>163</v>
      </c>
      <c r="C42" s="206"/>
      <c r="D42" s="206"/>
      <c r="E42" s="206"/>
      <c r="F42" s="206"/>
      <c r="G42" s="206"/>
      <c r="H42" s="206"/>
      <c r="I42" s="206"/>
      <c r="J42" s="71"/>
      <c r="K42" s="71"/>
    </row>
    <row r="43" spans="2:11" ht="29.25" customHeight="1" x14ac:dyDescent="0.25">
      <c r="B43" s="199" t="s">
        <v>164</v>
      </c>
      <c r="C43" s="199"/>
      <c r="D43" s="199"/>
      <c r="E43" s="199"/>
      <c r="F43" s="199"/>
      <c r="G43" s="199"/>
      <c r="H43" s="199"/>
      <c r="I43" s="199"/>
      <c r="J43" s="33"/>
      <c r="K43" s="33"/>
    </row>
    <row r="44" spans="2:11" ht="32.25" customHeight="1" x14ac:dyDescent="0.25">
      <c r="B44" s="205"/>
      <c r="C44" s="205"/>
      <c r="D44" s="205"/>
      <c r="E44" s="205"/>
      <c r="F44" s="205"/>
      <c r="G44" s="205"/>
      <c r="H44" s="205"/>
      <c r="I44" s="205"/>
      <c r="J44" s="33"/>
      <c r="K44" s="33"/>
    </row>
    <row r="45" spans="2:11" ht="32.25" customHeight="1" x14ac:dyDescent="0.25">
      <c r="B45" s="205"/>
      <c r="C45" s="205"/>
      <c r="D45" s="205"/>
      <c r="E45" s="205"/>
      <c r="F45" s="205"/>
      <c r="G45" s="205"/>
      <c r="H45" s="205"/>
      <c r="I45" s="205"/>
      <c r="J45" s="71"/>
      <c r="K45" s="71"/>
    </row>
    <row r="46" spans="2:11" ht="32.25" customHeight="1" x14ac:dyDescent="0.25">
      <c r="B46" s="205"/>
      <c r="C46" s="205"/>
      <c r="D46" s="205"/>
      <c r="E46" s="205"/>
      <c r="F46" s="205"/>
      <c r="G46" s="205"/>
      <c r="H46" s="205"/>
      <c r="I46" s="205"/>
      <c r="J46" s="71"/>
      <c r="K46" s="71"/>
    </row>
    <row r="47" spans="2:11" ht="32.25" customHeight="1" x14ac:dyDescent="0.25">
      <c r="B47" s="205"/>
      <c r="C47" s="205"/>
      <c r="D47" s="205"/>
      <c r="E47" s="205"/>
      <c r="F47" s="205"/>
      <c r="G47" s="205"/>
      <c r="H47" s="205"/>
      <c r="I47" s="205"/>
      <c r="J47" s="71"/>
      <c r="K47" s="71"/>
    </row>
    <row r="48" spans="2:11" ht="32.25" customHeight="1" x14ac:dyDescent="0.25">
      <c r="B48" s="205"/>
      <c r="C48" s="205"/>
      <c r="D48" s="205"/>
      <c r="E48" s="205"/>
      <c r="F48" s="205"/>
      <c r="G48" s="205"/>
      <c r="H48" s="205"/>
      <c r="I48" s="205"/>
      <c r="J48" s="31"/>
      <c r="K48" s="31"/>
    </row>
    <row r="49" spans="2:11" ht="79.5" customHeight="1" x14ac:dyDescent="0.25">
      <c r="B49" s="38" t="s">
        <v>165</v>
      </c>
      <c r="C49" s="251"/>
      <c r="D49" s="251"/>
      <c r="E49" s="251"/>
      <c r="F49" s="251"/>
      <c r="G49" s="251"/>
      <c r="H49" s="251"/>
      <c r="I49" s="251"/>
      <c r="J49" s="72"/>
      <c r="K49" s="72"/>
    </row>
    <row r="50" spans="2:11" ht="26.25" customHeight="1" x14ac:dyDescent="0.25">
      <c r="B50" s="38" t="s">
        <v>166</v>
      </c>
      <c r="C50" s="252"/>
      <c r="D50" s="252"/>
      <c r="E50" s="252"/>
      <c r="F50" s="252"/>
      <c r="G50" s="252"/>
      <c r="H50" s="252"/>
      <c r="I50" s="252"/>
      <c r="J50" s="72"/>
      <c r="K50" s="72"/>
    </row>
    <row r="51" spans="2:11" ht="64.5" customHeight="1" x14ac:dyDescent="0.25">
      <c r="B51" s="73" t="s">
        <v>167</v>
      </c>
      <c r="C51" s="251"/>
      <c r="D51" s="251"/>
      <c r="E51" s="251"/>
      <c r="F51" s="251"/>
      <c r="G51" s="251"/>
      <c r="H51" s="251"/>
      <c r="I51" s="251"/>
      <c r="J51" s="72"/>
      <c r="K51" s="72"/>
    </row>
    <row r="52" spans="2:11" ht="29.25" customHeight="1" x14ac:dyDescent="0.25">
      <c r="B52" s="199" t="s">
        <v>168</v>
      </c>
      <c r="C52" s="199"/>
      <c r="D52" s="199"/>
      <c r="E52" s="199"/>
      <c r="F52" s="199"/>
      <c r="G52" s="199"/>
      <c r="H52" s="199"/>
      <c r="I52" s="199"/>
      <c r="J52" s="72"/>
      <c r="K52" s="72"/>
    </row>
    <row r="53" spans="2:11" ht="33" customHeight="1" x14ac:dyDescent="0.25">
      <c r="B53" s="200" t="s">
        <v>169</v>
      </c>
      <c r="C53" s="74" t="s">
        <v>170</v>
      </c>
      <c r="D53" s="201" t="s">
        <v>171</v>
      </c>
      <c r="E53" s="201"/>
      <c r="F53" s="201"/>
      <c r="G53" s="202" t="s">
        <v>172</v>
      </c>
      <c r="H53" s="202"/>
      <c r="I53" s="202"/>
      <c r="J53" s="75"/>
      <c r="K53" s="75"/>
    </row>
    <row r="54" spans="2:11" ht="31.5" customHeight="1" x14ac:dyDescent="0.25">
      <c r="B54" s="200"/>
      <c r="C54" s="129"/>
      <c r="D54" s="190"/>
      <c r="E54" s="190"/>
      <c r="F54" s="190"/>
      <c r="G54" s="203"/>
      <c r="H54" s="203"/>
      <c r="I54" s="203"/>
      <c r="J54" s="75"/>
      <c r="K54" s="75"/>
    </row>
    <row r="55" spans="2:11" ht="31.5" customHeight="1" x14ac:dyDescent="0.25">
      <c r="B55" s="73" t="s">
        <v>173</v>
      </c>
      <c r="C55" s="190" t="s">
        <v>331</v>
      </c>
      <c r="D55" s="190"/>
      <c r="E55" s="195" t="s">
        <v>175</v>
      </c>
      <c r="F55" s="195"/>
      <c r="G55" s="196" t="s">
        <v>332</v>
      </c>
      <c r="H55" s="196"/>
      <c r="I55" s="196"/>
      <c r="J55" s="77"/>
      <c r="K55" s="77"/>
    </row>
    <row r="56" spans="2:11" ht="31.5" customHeight="1" x14ac:dyDescent="0.25">
      <c r="B56" s="73" t="s">
        <v>177</v>
      </c>
      <c r="C56" s="190" t="str">
        <f>+'[3]HV 1'!C56:D56</f>
        <v>NICOLAS ADOLFO CORREAL HUERTAS</v>
      </c>
      <c r="D56" s="190"/>
      <c r="E56" s="197" t="s">
        <v>178</v>
      </c>
      <c r="F56" s="197"/>
      <c r="G56" s="196" t="str">
        <f>+'[7]HV 1'!G59:I59</f>
        <v>DIANA VIDAL</v>
      </c>
      <c r="H56" s="196"/>
      <c r="I56" s="196"/>
      <c r="J56" s="77"/>
      <c r="K56" s="77"/>
    </row>
    <row r="57" spans="2:11" ht="31.5" customHeight="1" x14ac:dyDescent="0.25">
      <c r="B57" s="73" t="s">
        <v>179</v>
      </c>
      <c r="C57" s="190"/>
      <c r="D57" s="190"/>
      <c r="E57" s="191" t="s">
        <v>180</v>
      </c>
      <c r="F57" s="191"/>
      <c r="G57" s="192"/>
      <c r="H57" s="192"/>
      <c r="I57" s="192"/>
      <c r="J57" s="78"/>
      <c r="K57" s="78"/>
    </row>
    <row r="58" spans="2:11" ht="31.5" customHeight="1" x14ac:dyDescent="0.25">
      <c r="B58" s="79" t="s">
        <v>181</v>
      </c>
      <c r="C58" s="193"/>
      <c r="D58" s="193"/>
      <c r="E58" s="191"/>
      <c r="F58" s="191"/>
      <c r="G58" s="192"/>
      <c r="H58" s="192"/>
      <c r="I58" s="192"/>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zoomScale="65" zoomScaleNormal="65" workbookViewId="0">
      <selection activeCell="B14" sqref="B14"/>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customWidth="1"/>
    <col min="108" max="108" width="11.42578125" customWidth="1"/>
    <col min="198" max="198" width="1.42578125" customWidth="1"/>
  </cols>
  <sheetData>
    <row r="1" spans="2:11" ht="18" customHeight="1" x14ac:dyDescent="0.25">
      <c r="B1" s="244"/>
      <c r="C1" s="245" t="s">
        <v>0</v>
      </c>
      <c r="D1" s="245"/>
      <c r="E1" s="245"/>
      <c r="F1" s="245"/>
      <c r="G1" s="245"/>
      <c r="H1" s="245"/>
      <c r="I1" s="245"/>
      <c r="J1" s="245"/>
    </row>
    <row r="2" spans="2:11" ht="18" customHeight="1" x14ac:dyDescent="0.25">
      <c r="B2" s="244"/>
      <c r="C2" s="245" t="s">
        <v>1</v>
      </c>
      <c r="D2" s="245"/>
      <c r="E2" s="245"/>
      <c r="F2" s="245"/>
      <c r="G2" s="245"/>
      <c r="H2" s="245"/>
      <c r="I2" s="245"/>
      <c r="J2" s="245"/>
    </row>
    <row r="3" spans="2:11" ht="18" customHeight="1" x14ac:dyDescent="0.25">
      <c r="B3" s="244"/>
      <c r="C3" s="245" t="s">
        <v>333</v>
      </c>
      <c r="D3" s="245"/>
      <c r="E3" s="245"/>
      <c r="F3" s="245"/>
      <c r="G3" s="245"/>
      <c r="H3" s="245"/>
      <c r="I3" s="245"/>
      <c r="J3" s="245"/>
    </row>
    <row r="4" spans="2:11" ht="18" customHeight="1" x14ac:dyDescent="0.25">
      <c r="B4" s="244"/>
      <c r="C4" s="245" t="s">
        <v>183</v>
      </c>
      <c r="D4" s="245"/>
      <c r="E4" s="245"/>
      <c r="F4" s="245"/>
      <c r="G4" s="246" t="s">
        <v>184</v>
      </c>
      <c r="H4" s="246"/>
      <c r="I4" s="245"/>
      <c r="J4" s="245"/>
    </row>
    <row r="5" spans="2:11" ht="18" customHeight="1" x14ac:dyDescent="0.25">
      <c r="B5" s="92"/>
      <c r="C5" s="29"/>
      <c r="D5" s="29"/>
      <c r="E5" s="29"/>
      <c r="F5" s="29"/>
      <c r="G5" s="29"/>
      <c r="H5" s="29"/>
      <c r="I5" s="29"/>
      <c r="J5" s="93"/>
    </row>
    <row r="6" spans="2:11" ht="51.75" customHeight="1" x14ac:dyDescent="0.25">
      <c r="B6" s="94" t="s">
        <v>334</v>
      </c>
      <c r="C6" s="243" t="str">
        <f>+'[5]Sección 1. Metas - Magnitud'!C7</f>
        <v>1032 - Gestión y control de tránsito y transporte</v>
      </c>
      <c r="D6" s="243"/>
      <c r="E6" s="243"/>
      <c r="F6" s="95"/>
      <c r="G6" s="29"/>
      <c r="H6" s="29"/>
      <c r="I6" s="29"/>
      <c r="J6" s="93"/>
    </row>
    <row r="7" spans="2:11" ht="32.25" customHeight="1" x14ac:dyDescent="0.25">
      <c r="B7" s="96" t="s">
        <v>186</v>
      </c>
      <c r="C7" s="243" t="str">
        <f>+'[5]Sección 1. Metas - Magnitud'!C8:F8</f>
        <v>Dirección de Control y Vigilancia</v>
      </c>
      <c r="D7" s="243"/>
      <c r="E7" s="243"/>
      <c r="F7" s="95"/>
      <c r="G7" s="29"/>
      <c r="H7" s="29"/>
      <c r="I7" s="29"/>
      <c r="J7" s="93"/>
    </row>
    <row r="8" spans="2:11" ht="32.25" customHeight="1" x14ac:dyDescent="0.25">
      <c r="B8" s="96" t="s">
        <v>187</v>
      </c>
      <c r="C8" s="243" t="str">
        <f>+'[5]Sección 1. Metas - Magnitud'!C9:F9</f>
        <v>Subsecretaría de Servicios de la Movilidad</v>
      </c>
      <c r="D8" s="243"/>
      <c r="E8" s="243"/>
      <c r="F8" s="97"/>
      <c r="G8" s="29"/>
      <c r="H8" s="29"/>
      <c r="I8" s="29"/>
      <c r="J8" s="93"/>
    </row>
    <row r="9" spans="2:11" ht="33.75" customHeight="1" x14ac:dyDescent="0.25">
      <c r="B9" s="96" t="s">
        <v>188</v>
      </c>
      <c r="C9" s="243" t="s">
        <v>189</v>
      </c>
      <c r="D9" s="243"/>
      <c r="E9" s="243"/>
      <c r="F9" s="95"/>
      <c r="G9" s="29"/>
      <c r="H9" s="29"/>
      <c r="I9" s="29"/>
      <c r="J9" s="93"/>
    </row>
    <row r="10" spans="2:11" ht="33.75" customHeight="1" x14ac:dyDescent="0.25">
      <c r="B10" s="130" t="s">
        <v>190</v>
      </c>
      <c r="C10" s="243" t="str">
        <f>+'[7]HV 14'!F9</f>
        <v>14. Realizar 241 visitas administrativas y de seguimiento a empresas prestadoras del servicio público de transporte.</v>
      </c>
      <c r="D10" s="243"/>
      <c r="E10" s="243"/>
      <c r="F10" s="95"/>
      <c r="G10" s="29"/>
      <c r="H10" s="29"/>
      <c r="I10" s="29"/>
      <c r="J10" s="93"/>
    </row>
    <row r="11" spans="2:11" ht="34.5" customHeight="1" x14ac:dyDescent="0.25"/>
    <row r="12" spans="2:11" ht="21.75" customHeight="1" x14ac:dyDescent="0.25">
      <c r="B12" s="239" t="s">
        <v>335</v>
      </c>
      <c r="C12" s="239"/>
      <c r="D12" s="239"/>
      <c r="E12" s="239"/>
      <c r="F12" s="239"/>
      <c r="G12" s="239"/>
      <c r="H12" s="239"/>
      <c r="I12" s="254" t="s">
        <v>192</v>
      </c>
      <c r="J12" s="254"/>
      <c r="K12" s="254"/>
    </row>
    <row r="13" spans="2:11" s="98" customFormat="1" ht="30" customHeight="1" x14ac:dyDescent="0.25">
      <c r="B13" s="131" t="s">
        <v>193</v>
      </c>
      <c r="C13" s="131" t="s">
        <v>194</v>
      </c>
      <c r="D13" s="131" t="s">
        <v>195</v>
      </c>
      <c r="E13" s="131" t="s">
        <v>196</v>
      </c>
      <c r="F13" s="131" t="s">
        <v>197</v>
      </c>
      <c r="G13" s="131" t="s">
        <v>198</v>
      </c>
      <c r="H13" s="131" t="s">
        <v>199</v>
      </c>
      <c r="I13" s="99" t="s">
        <v>200</v>
      </c>
      <c r="J13" s="99" t="s">
        <v>201</v>
      </c>
      <c r="K13" s="99" t="s">
        <v>202</v>
      </c>
    </row>
    <row r="14" spans="2:11" s="98" customFormat="1" x14ac:dyDescent="0.25">
      <c r="B14" s="132"/>
      <c r="C14" s="133"/>
      <c r="D14" s="134"/>
      <c r="E14" s="135"/>
      <c r="F14" s="133"/>
      <c r="G14" s="134"/>
      <c r="H14" s="136"/>
      <c r="I14" s="137"/>
      <c r="J14" s="138"/>
      <c r="K14" s="135"/>
    </row>
    <row r="15" spans="2:11" ht="165" customHeight="1" x14ac:dyDescent="0.25">
      <c r="B15" s="132"/>
      <c r="C15" s="139"/>
      <c r="D15" s="134"/>
      <c r="E15" s="140"/>
      <c r="F15" s="141"/>
      <c r="G15" s="134"/>
      <c r="H15" s="136"/>
      <c r="I15" s="137"/>
      <c r="J15" s="138"/>
      <c r="K15" s="255"/>
    </row>
    <row r="16" spans="2:11" x14ac:dyDescent="0.25">
      <c r="B16" s="132"/>
      <c r="C16" s="133"/>
      <c r="D16" s="134"/>
      <c r="E16" s="135"/>
      <c r="F16" s="133"/>
      <c r="G16" s="134"/>
      <c r="H16" s="136"/>
      <c r="I16" s="137"/>
      <c r="J16" s="138"/>
      <c r="K16" s="255"/>
    </row>
    <row r="17" spans="2:12" x14ac:dyDescent="0.25">
      <c r="B17" s="132"/>
      <c r="C17" s="142"/>
      <c r="D17" s="134"/>
      <c r="E17" s="135"/>
      <c r="F17" s="142"/>
      <c r="G17" s="134"/>
      <c r="H17" s="143"/>
      <c r="I17" s="137"/>
      <c r="J17" s="138"/>
      <c r="K17" s="135"/>
    </row>
    <row r="18" spans="2:12" x14ac:dyDescent="0.25">
      <c r="B18" s="132"/>
      <c r="C18" s="142"/>
      <c r="D18" s="134"/>
      <c r="E18" s="135"/>
      <c r="F18" s="142"/>
      <c r="G18" s="134"/>
      <c r="H18" s="143"/>
      <c r="I18" s="144"/>
      <c r="J18" s="138"/>
      <c r="K18" s="145"/>
    </row>
    <row r="19" spans="2:12" ht="15" customHeight="1" x14ac:dyDescent="0.25">
      <c r="B19" s="256" t="s">
        <v>209</v>
      </c>
      <c r="C19" s="256"/>
      <c r="D19" s="146">
        <f>SUM(D15:D16)</f>
        <v>0</v>
      </c>
      <c r="E19" s="257" t="s">
        <v>209</v>
      </c>
      <c r="F19" s="257"/>
      <c r="G19" s="146">
        <v>1</v>
      </c>
      <c r="H19" s="147"/>
      <c r="I19" s="148">
        <f>SUM(I14:I18)</f>
        <v>0</v>
      </c>
      <c r="J19" s="149"/>
      <c r="K19" s="149"/>
    </row>
    <row r="23" spans="2:12" x14ac:dyDescent="0.25">
      <c r="L23" s="150"/>
    </row>
    <row r="24" spans="2:12" x14ac:dyDescent="0.25">
      <c r="L24" s="150"/>
    </row>
    <row r="25" spans="2:12" x14ac:dyDescent="0.25">
      <c r="L25" s="150"/>
    </row>
    <row r="26" spans="2:12" x14ac:dyDescent="0.25">
      <c r="L26" s="150"/>
    </row>
    <row r="27" spans="2:12" x14ac:dyDescent="0.25">
      <c r="L27" s="150"/>
    </row>
    <row r="28" spans="2:12" x14ac:dyDescent="0.25">
      <c r="L28" s="150"/>
    </row>
    <row r="30" spans="2:12" x14ac:dyDescent="0.25">
      <c r="L30" s="150"/>
    </row>
  </sheetData>
  <mergeCells count="17">
    <mergeCell ref="B1:B4"/>
    <mergeCell ref="C1:H1"/>
    <mergeCell ref="I1:J4"/>
    <mergeCell ref="C2:H2"/>
    <mergeCell ref="C3:H3"/>
    <mergeCell ref="C4:F4"/>
    <mergeCell ref="G4:H4"/>
    <mergeCell ref="C6:E6"/>
    <mergeCell ref="C7:E7"/>
    <mergeCell ref="C8:E8"/>
    <mergeCell ref="C9:E9"/>
    <mergeCell ref="C10:E10"/>
    <mergeCell ref="B12:H12"/>
    <mergeCell ref="I12:K12"/>
    <mergeCell ref="K15:K16"/>
    <mergeCell ref="B19:C19"/>
    <mergeCell ref="E19:F19"/>
  </mergeCells>
  <pageMargins left="0.7" right="0.7" top="0.75" bottom="0.75" header="0.51180555555555496" footer="0.51180555555555496"/>
  <pageSetup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215</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HV 14</vt:lpstr>
      <vt:lpstr>Act. 14</vt:lpstr>
      <vt:lpstr>Hoja3</vt:lpstr>
      <vt:lpstr>Hoja1</vt:lpstr>
      <vt:lpstr>META No. 5</vt:lpstr>
      <vt:lpstr>META No. 6</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MARCELA</cp:lastModifiedBy>
  <cp:revision>22</cp:revision>
  <cp:lastPrinted>2018-04-10T15:28:46Z</cp:lastPrinted>
  <dcterms:created xsi:type="dcterms:W3CDTF">2010-03-25T16:40:43Z</dcterms:created>
  <dcterms:modified xsi:type="dcterms:W3CDTF">2024-03-12T14:16:41Z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