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charts/chart3.xml" ContentType="application/vnd.openxmlformats-officedocument.drawingml.chart+xml"/>
  <Override PartName="/xl/drawings/drawing6.xml" ContentType="application/vnd.openxmlformats-officedocument.drawing+xml"/>
  <Override PartName="/xl/embeddings/oleObject3.bin" ContentType="application/vnd.openxmlformats-officedocument.oleObject"/>
  <Override PartName="/xl/comments1.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embeddings/oleObject4.bin" ContentType="application/vnd.openxmlformats-officedocument.oleObject"/>
  <Override PartName="/xl/comments2.xml" ContentType="application/vnd.openxmlformats-officedocument.spreadsheetml.comments+xml"/>
  <Override PartName="/xl/charts/chart5.xml" ContentType="application/vnd.openxmlformats-officedocument.drawingml.chart+xml"/>
  <Override PartName="/xl/drawings/drawing8.xml" ContentType="application/vnd.openxmlformats-officedocument.drawing+xml"/>
  <Override PartName="/xl/embeddings/oleObject5.bin" ContentType="application/vnd.openxmlformats-officedocument.oleObject"/>
  <Override PartName="/xl/charts/chart6.xml" ContentType="application/vnd.openxmlformats-officedocument.drawingml.chart+xml"/>
  <Override PartName="/xl/drawings/drawing9.xml" ContentType="application/vnd.openxmlformats-officedocument.drawing+xml"/>
  <Override PartName="/xl/embeddings/oleObject6.bin" ContentType="application/vnd.openxmlformats-officedocument.oleObject"/>
  <Override PartName="/xl/charts/chart7.xml" ContentType="application/vnd.openxmlformats-officedocument.drawingml.chart+xml"/>
  <Override PartName="/xl/drawings/drawing10.xml" ContentType="application/vnd.openxmlformats-officedocument.drawing+xml"/>
  <Override PartName="/xl/embeddings/oleObject7.bin" ContentType="application/vnd.openxmlformats-officedocument.oleObject"/>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116"/>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Users/deisipascagaza/Downloads/"/>
    </mc:Choice>
  </mc:AlternateContent>
  <xr:revisionPtr revIDLastSave="0" documentId="13_ncr:1_{FA062093-637E-BE47-8AC2-951DDE6900B3}" xr6:coauthVersionLast="47" xr6:coauthVersionMax="47" xr10:uidLastSave="{00000000-0000-0000-0000-000000000000}"/>
  <bookViews>
    <workbookView xWindow="680" yWindow="500" windowWidth="16600" windowHeight="12460" tabRatio="743" activeTab="9" xr2:uid="{00000000-000D-0000-FFFF-FFFF00000000}"/>
  </bookViews>
  <sheets>
    <sheet name="Sección 3. Metas Producto" sheetId="5" state="hidden" r:id="rId1"/>
    <sheet name="MP - SIT" sheetId="62" state="hidden" r:id="rId2"/>
    <sheet name="Act.Meta_SIT" sheetId="63" state="hidden" r:id="rId3"/>
    <sheet name="META 1" sheetId="80" r:id="rId4"/>
    <sheet name="META 2" sheetId="87" r:id="rId5"/>
    <sheet name="META 3" sheetId="93" r:id="rId6"/>
    <sheet name="META 4" sheetId="95" r:id="rId7"/>
    <sheet name="META 5" sheetId="90" r:id="rId8"/>
    <sheet name="META 6" sheetId="91" r:id="rId9"/>
    <sheet name="META 7" sheetId="92" r:id="rId10"/>
    <sheet name="HV 14" sheetId="47" state="hidden" r:id="rId11"/>
    <sheet name="Act. 14" sheetId="48" state="hidden" r:id="rId12"/>
    <sheet name="Hoja3" sheetId="66" state="hidden" r:id="rId13"/>
    <sheet name="Hoja1" sheetId="57" state="hidden" r:id="rId14"/>
  </sheets>
  <definedNames>
    <definedName name="_xlnm.Print_Area" localSheetId="4">'META 2'!$A$1:$I$61</definedName>
    <definedName name="_xlnm.Print_Area" localSheetId="5">'META 3'!$A$1:$I$54</definedName>
    <definedName name="_xlnm.Print_Area" localSheetId="6">'META 4'!$A$1:$I$56</definedName>
    <definedName name="_xlnm.Print_Area" localSheetId="7">'META 5'!$A$1:$I$66</definedName>
    <definedName name="_xlnm.Print_Area" localSheetId="8">'META 6'!$A$1:$I$74</definedName>
    <definedName name="_xlnm.Print_Area" localSheetId="0">'Sección 3. Metas Producto'!$A$2:$AF$12</definedName>
    <definedName name="CONDICION_POBLACIONAL" localSheetId="3">#REF!</definedName>
    <definedName name="CONDICION_POBLACIONAL" localSheetId="4">#REF!</definedName>
    <definedName name="CONDICION_POBLACIONAL" localSheetId="5">#REF!</definedName>
    <definedName name="CONDICION_POBLACIONAL" localSheetId="6">#REF!</definedName>
    <definedName name="CONDICION_POBLACIONAL" localSheetId="7">#REF!</definedName>
    <definedName name="CONDICION_POBLACIONAL" localSheetId="8">#REF!</definedName>
    <definedName name="CONDICION_POBLACIONAL" localSheetId="9">#REF!</definedName>
    <definedName name="CONDICION_POBLACIONAL">#REF!</definedName>
    <definedName name="GRUPO_ETAREO" localSheetId="3">#REF!</definedName>
    <definedName name="GRUPO_ETAREO" localSheetId="4">#REF!</definedName>
    <definedName name="GRUPO_ETAREO" localSheetId="5">#REF!</definedName>
    <definedName name="GRUPO_ETAREO" localSheetId="6">#REF!</definedName>
    <definedName name="GRUPO_ETAREO" localSheetId="7">#REF!</definedName>
    <definedName name="GRUPO_ETAREO" localSheetId="8">#REF!</definedName>
    <definedName name="GRUPO_ETAREO" localSheetId="9">#REF!</definedName>
    <definedName name="GRUPO_ETAREO">#REF!</definedName>
    <definedName name="GRUPO_ETAREOS" localSheetId="10">#REF!</definedName>
    <definedName name="GRUPO_ETAREOS" localSheetId="3">#REF!</definedName>
    <definedName name="GRUPO_ETAREOS" localSheetId="4">#REF!</definedName>
    <definedName name="GRUPO_ETAREOS" localSheetId="5">#REF!</definedName>
    <definedName name="GRUPO_ETAREOS" localSheetId="6">#REF!</definedName>
    <definedName name="GRUPO_ETAREOS" localSheetId="7">#REF!</definedName>
    <definedName name="GRUPO_ETAREOS" localSheetId="8">#REF!</definedName>
    <definedName name="GRUPO_ETAREOS" localSheetId="9">#REF!</definedName>
    <definedName name="GRUPO_ETAREOS">#REF!</definedName>
    <definedName name="GRUPO_ETARIO" localSheetId="10">#REF!</definedName>
    <definedName name="GRUPO_ETARIO" localSheetId="3">#REF!</definedName>
    <definedName name="GRUPO_ETARIO" localSheetId="4">#REF!</definedName>
    <definedName name="GRUPO_ETARIO" localSheetId="5">#REF!</definedName>
    <definedName name="GRUPO_ETARIO" localSheetId="6">#REF!</definedName>
    <definedName name="GRUPO_ETARIO" localSheetId="7">#REF!</definedName>
    <definedName name="GRUPO_ETARIO" localSheetId="8">#REF!</definedName>
    <definedName name="GRUPO_ETARIO" localSheetId="9">#REF!</definedName>
    <definedName name="GRUPO_ETARIO">#REF!</definedName>
    <definedName name="GRUPO_ETNICO" localSheetId="10">#REF!</definedName>
    <definedName name="GRUPO_ETNICO" localSheetId="3">#REF!</definedName>
    <definedName name="GRUPO_ETNICO" localSheetId="4">#REF!</definedName>
    <definedName name="GRUPO_ETNICO" localSheetId="5">#REF!</definedName>
    <definedName name="GRUPO_ETNICO" localSheetId="6">#REF!</definedName>
    <definedName name="GRUPO_ETNICO" localSheetId="7">#REF!</definedName>
    <definedName name="GRUPO_ETNICO" localSheetId="8">#REF!</definedName>
    <definedName name="GRUPO_ETNICO" localSheetId="9">#REF!</definedName>
    <definedName name="GRUPO_ETNICO">#REF!</definedName>
    <definedName name="GRUPOETNICO" localSheetId="10">#REF!</definedName>
    <definedName name="GRUPOETNICO" localSheetId="3">#REF!</definedName>
    <definedName name="GRUPOETNICO" localSheetId="4">#REF!</definedName>
    <definedName name="GRUPOETNICO" localSheetId="5">#REF!</definedName>
    <definedName name="GRUPOETNICO" localSheetId="6">#REF!</definedName>
    <definedName name="GRUPOETNICO" localSheetId="7">#REF!</definedName>
    <definedName name="GRUPOETNICO" localSheetId="8">#REF!</definedName>
    <definedName name="GRUPOETNICO" localSheetId="9">#REF!</definedName>
    <definedName name="GRUPOETNICO">#REF!</definedName>
    <definedName name="GRUPOS_ETNICOS" localSheetId="5">#REF!</definedName>
    <definedName name="GRUPOS_ETNICOS" localSheetId="6">#REF!</definedName>
    <definedName name="GRUPOS_ETNICOS">#REF!</definedName>
    <definedName name="LOCALIDAD" localSheetId="10">#REF!</definedName>
    <definedName name="LOCALIDAD" localSheetId="3">#REF!</definedName>
    <definedName name="LOCALIDAD" localSheetId="4">#REF!</definedName>
    <definedName name="LOCALIDAD" localSheetId="5">#REF!</definedName>
    <definedName name="LOCALIDAD" localSheetId="6">#REF!</definedName>
    <definedName name="LOCALIDAD" localSheetId="7">#REF!</definedName>
    <definedName name="LOCALIDAD" localSheetId="8">#REF!</definedName>
    <definedName name="LOCALIDAD" localSheetId="9">#REF!</definedName>
    <definedName name="LOCALIDAD">#REF!</definedName>
    <definedName name="LOCALIZACION" localSheetId="10">#REF!</definedName>
    <definedName name="LOCALIZACION" localSheetId="3">#REF!</definedName>
    <definedName name="LOCALIZACION" localSheetId="4">#REF!</definedName>
    <definedName name="LOCALIZACION" localSheetId="5">#REF!</definedName>
    <definedName name="LOCALIZACION" localSheetId="6">#REF!</definedName>
    <definedName name="LOCALIZACION" localSheetId="7">#REF!</definedName>
    <definedName name="LOCALIZACION" localSheetId="8">#REF!</definedName>
    <definedName name="LOCALIZACION" localSheetId="9">#REF!</definedName>
    <definedName name="LOCALIZACION">#REF!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6" i="91" l="1"/>
  <c r="C36" i="91"/>
  <c r="C35" i="91"/>
  <c r="C34" i="91"/>
  <c r="D34" i="91" s="1"/>
  <c r="D33" i="91"/>
  <c r="C33" i="91"/>
  <c r="D32" i="91"/>
  <c r="C32" i="91"/>
  <c r="D31" i="91"/>
  <c r="C31" i="91"/>
  <c r="D30" i="91"/>
  <c r="C30" i="91"/>
  <c r="D29" i="91"/>
  <c r="C29" i="91"/>
  <c r="D28" i="91"/>
  <c r="C28" i="91"/>
  <c r="D27" i="91"/>
  <c r="C27" i="91"/>
  <c r="C36" i="90"/>
  <c r="D36" i="90" s="1"/>
  <c r="D35" i="90"/>
  <c r="C35" i="90"/>
  <c r="D34" i="90"/>
  <c r="C34" i="90"/>
  <c r="D33" i="90"/>
  <c r="C33" i="90"/>
  <c r="D32" i="90"/>
  <c r="C32" i="90"/>
  <c r="D31" i="90"/>
  <c r="C31" i="90"/>
  <c r="D30" i="90"/>
  <c r="C30" i="90"/>
  <c r="D29" i="90"/>
  <c r="C29" i="90"/>
  <c r="D28" i="90"/>
  <c r="C28" i="90"/>
  <c r="D27" i="90"/>
  <c r="C27" i="90"/>
  <c r="C36" i="95"/>
  <c r="C35" i="95"/>
  <c r="C34" i="95"/>
  <c r="D34" i="95" s="1"/>
  <c r="D36" i="93"/>
  <c r="C36" i="93"/>
  <c r="D35" i="93"/>
  <c r="C35" i="93"/>
  <c r="D34" i="93"/>
  <c r="C34" i="93"/>
  <c r="D33" i="93"/>
  <c r="C33" i="93"/>
  <c r="D32" i="93"/>
  <c r="C32" i="93"/>
  <c r="D31" i="93"/>
  <c r="C31" i="93"/>
  <c r="D30" i="93"/>
  <c r="C30" i="93"/>
  <c r="D29" i="93"/>
  <c r="C29" i="93"/>
  <c r="D28" i="93"/>
  <c r="C28" i="93"/>
  <c r="D27" i="93"/>
  <c r="C27" i="93"/>
  <c r="C27" i="87"/>
  <c r="D27" i="87"/>
  <c r="C28" i="87"/>
  <c r="D28" i="87"/>
  <c r="C29" i="87"/>
  <c r="D29" i="87"/>
  <c r="C30" i="87"/>
  <c r="D30" i="87"/>
  <c r="C31" i="87"/>
  <c r="D31" i="87"/>
  <c r="C32" i="87"/>
  <c r="D32" i="87"/>
  <c r="C33" i="87"/>
  <c r="D33" i="87"/>
  <c r="C34" i="87"/>
  <c r="D34" i="87"/>
  <c r="C35" i="87"/>
  <c r="D35" i="87"/>
  <c r="C36" i="87"/>
  <c r="D36" i="87"/>
  <c r="C38" i="80"/>
  <c r="C37" i="80"/>
  <c r="C36" i="80"/>
  <c r="C35" i="80"/>
  <c r="C34" i="80"/>
  <c r="C33" i="80"/>
  <c r="C32" i="80"/>
  <c r="D31" i="80"/>
  <c r="C31" i="80"/>
  <c r="D30" i="80"/>
  <c r="C30" i="80"/>
  <c r="D29" i="80"/>
  <c r="C29" i="80"/>
  <c r="E35" i="92"/>
  <c r="C38" i="91"/>
  <c r="C37" i="91"/>
  <c r="C38" i="90"/>
  <c r="C37" i="90"/>
  <c r="C38" i="95"/>
  <c r="C37" i="95"/>
  <c r="C38" i="93"/>
  <c r="C37" i="93"/>
  <c r="C38" i="87"/>
  <c r="C37" i="87"/>
  <c r="I54" i="90" l="1"/>
  <c r="H54" i="90"/>
  <c r="I53" i="90"/>
  <c r="I52" i="90"/>
  <c r="I51" i="90"/>
  <c r="I52" i="87" l="1"/>
  <c r="I51" i="87"/>
  <c r="I50" i="87"/>
  <c r="I49" i="87"/>
  <c r="I48" i="87"/>
  <c r="I47" i="87"/>
  <c r="I49" i="92" l="1"/>
  <c r="I48" i="92"/>
  <c r="I47" i="92"/>
  <c r="E38" i="92" l="1"/>
  <c r="E37" i="92"/>
  <c r="E36" i="92"/>
  <c r="E34" i="92"/>
  <c r="E33" i="92"/>
  <c r="E32" i="92"/>
  <c r="E31" i="92"/>
  <c r="E30" i="92"/>
  <c r="E29" i="92"/>
  <c r="E28" i="92"/>
  <c r="E27" i="92"/>
  <c r="E38" i="93" l="1"/>
  <c r="E37" i="93"/>
  <c r="E36" i="93"/>
  <c r="E35" i="93"/>
  <c r="E34" i="93"/>
  <c r="E33" i="93"/>
  <c r="E32" i="93"/>
  <c r="E31" i="93"/>
  <c r="E30" i="93"/>
  <c r="E29" i="93"/>
  <c r="E28" i="93"/>
  <c r="E27" i="93"/>
  <c r="E38" i="87" l="1"/>
  <c r="E37" i="87"/>
  <c r="E36" i="87"/>
  <c r="E35" i="87"/>
  <c r="E34" i="87"/>
  <c r="E33" i="87"/>
  <c r="E32" i="87"/>
  <c r="E31" i="87"/>
  <c r="E30" i="87"/>
  <c r="E29" i="87"/>
  <c r="E28" i="87"/>
  <c r="E27" i="87"/>
  <c r="E38" i="90"/>
  <c r="E37" i="90"/>
  <c r="E36" i="90"/>
  <c r="E35" i="90"/>
  <c r="E34" i="90"/>
  <c r="E33" i="90"/>
  <c r="E32" i="90"/>
  <c r="E31" i="90"/>
  <c r="E30" i="90"/>
  <c r="E29" i="90"/>
  <c r="E28" i="90"/>
  <c r="E27" i="90"/>
  <c r="E38" i="91"/>
  <c r="E37" i="91"/>
  <c r="E36" i="91"/>
  <c r="E35" i="91"/>
  <c r="E34" i="91"/>
  <c r="E33" i="91"/>
  <c r="E32" i="91"/>
  <c r="E31" i="91"/>
  <c r="E30" i="91"/>
  <c r="E29" i="91"/>
  <c r="E28" i="91"/>
  <c r="E27" i="91"/>
  <c r="E38" i="95"/>
  <c r="E37" i="95"/>
  <c r="E36" i="95"/>
  <c r="E35" i="95"/>
  <c r="E34" i="95"/>
  <c r="E33" i="95"/>
  <c r="E32" i="95"/>
  <c r="E31" i="95"/>
  <c r="E30" i="95"/>
  <c r="E29" i="95"/>
  <c r="E28" i="95"/>
  <c r="E27" i="95"/>
  <c r="G27" i="80" l="1"/>
  <c r="F27" i="80" l="1"/>
  <c r="E31" i="80" l="1"/>
  <c r="E34" i="80"/>
  <c r="E35" i="80"/>
  <c r="H27" i="80"/>
  <c r="H28" i="80" s="1"/>
  <c r="H29" i="80" s="1"/>
  <c r="E37" i="80"/>
  <c r="E36" i="80"/>
  <c r="E33" i="80"/>
  <c r="E32" i="80"/>
  <c r="E29" i="80"/>
  <c r="E38" i="80"/>
  <c r="I27" i="80" l="1"/>
  <c r="E30" i="80"/>
  <c r="H30" i="80"/>
  <c r="H31" i="80" s="1"/>
  <c r="H32" i="80" s="1"/>
  <c r="H33" i="80" s="1"/>
  <c r="H34" i="80" s="1"/>
  <c r="H35" i="80" s="1"/>
  <c r="H36" i="80" s="1"/>
  <c r="H37" i="80" s="1"/>
  <c r="H38" i="80" s="1"/>
  <c r="E27" i="80"/>
  <c r="E28" i="80"/>
  <c r="F27" i="93" l="1"/>
  <c r="H27" i="91" l="1"/>
  <c r="H27" i="95"/>
  <c r="H28" i="95" s="1"/>
  <c r="H29" i="95" s="1"/>
  <c r="H30" i="95" s="1"/>
  <c r="H31" i="95" s="1"/>
  <c r="H32" i="95" s="1"/>
  <c r="H33" i="95" s="1"/>
  <c r="H34" i="95" s="1"/>
  <c r="H35" i="95" s="1"/>
  <c r="H36" i="95" s="1"/>
  <c r="H37" i="95" s="1"/>
  <c r="H38" i="95" s="1"/>
  <c r="F27" i="95"/>
  <c r="H27" i="92"/>
  <c r="H28" i="92" s="1"/>
  <c r="F27" i="92"/>
  <c r="H27" i="90"/>
  <c r="H28" i="90" s="1"/>
  <c r="H29" i="90" s="1"/>
  <c r="H30" i="90" s="1"/>
  <c r="H31" i="90" s="1"/>
  <c r="H32" i="90" s="1"/>
  <c r="H33" i="90" s="1"/>
  <c r="H34" i="90" s="1"/>
  <c r="H35" i="90" s="1"/>
  <c r="H36" i="90" s="1"/>
  <c r="H37" i="90" s="1"/>
  <c r="H38" i="90" s="1"/>
  <c r="G27" i="90"/>
  <c r="I27" i="90" s="1"/>
  <c r="F27" i="90"/>
  <c r="H27" i="87"/>
  <c r="H28" i="87" s="1"/>
  <c r="F20" i="92"/>
  <c r="F19" i="92"/>
  <c r="F20" i="91"/>
  <c r="F19" i="91"/>
  <c r="I18" i="63"/>
  <c r="G18" i="63"/>
  <c r="D18" i="63"/>
  <c r="D30" i="62"/>
  <c r="I30" i="62" s="1"/>
  <c r="D31" i="62"/>
  <c r="D32" i="62" s="1"/>
  <c r="I32" i="62" s="1"/>
  <c r="O13" i="5"/>
  <c r="AA13" i="5"/>
  <c r="K27" i="66"/>
  <c r="L25" i="66"/>
  <c r="L21" i="66"/>
  <c r="L17" i="66"/>
  <c r="L13" i="66"/>
  <c r="I19" i="48"/>
  <c r="D19" i="48"/>
  <c r="K13" i="5"/>
  <c r="AA17" i="5"/>
  <c r="AB17" i="5"/>
  <c r="G41" i="62"/>
  <c r="G40" i="62"/>
  <c r="G39" i="62"/>
  <c r="G38" i="62"/>
  <c r="G37" i="62"/>
  <c r="G36" i="62"/>
  <c r="G35" i="62"/>
  <c r="G34" i="62"/>
  <c r="G33" i="62"/>
  <c r="G32" i="62"/>
  <c r="G31" i="62"/>
  <c r="G30" i="62"/>
  <c r="F30" i="62"/>
  <c r="W15" i="5"/>
  <c r="U15" i="5"/>
  <c r="W13" i="5"/>
  <c r="V13" i="5"/>
  <c r="U13" i="5"/>
  <c r="AA21" i="5"/>
  <c r="AB21" i="5"/>
  <c r="AA19" i="5"/>
  <c r="AB19" i="5"/>
  <c r="G31" i="47"/>
  <c r="G32" i="47"/>
  <c r="G33" i="47"/>
  <c r="G34" i="47"/>
  <c r="G35" i="47"/>
  <c r="G36" i="47"/>
  <c r="G37" i="47"/>
  <c r="G38" i="47"/>
  <c r="G39" i="47"/>
  <c r="G40" i="47"/>
  <c r="G41" i="47"/>
  <c r="I21" i="5"/>
  <c r="AC21" i="5" s="1"/>
  <c r="I19" i="5"/>
  <c r="I17" i="5"/>
  <c r="AC17" i="5" s="1"/>
  <c r="F30" i="47"/>
  <c r="F31" i="47" s="1"/>
  <c r="F32" i="47" s="1"/>
  <c r="F33" i="47" s="1"/>
  <c r="F34" i="47" s="1"/>
  <c r="F35" i="47" s="1"/>
  <c r="F36" i="47" s="1"/>
  <c r="F37" i="47" s="1"/>
  <c r="F38" i="47" s="1"/>
  <c r="F39" i="47" s="1"/>
  <c r="F40" i="47" s="1"/>
  <c r="F41" i="47" s="1"/>
  <c r="D30" i="47"/>
  <c r="I30" i="47" s="1"/>
  <c r="S15" i="5"/>
  <c r="AA15" i="5" s="1"/>
  <c r="T15" i="5"/>
  <c r="X15" i="5"/>
  <c r="Z15" i="5"/>
  <c r="L15" i="5"/>
  <c r="M15" i="5"/>
  <c r="L13" i="5"/>
  <c r="M13" i="5"/>
  <c r="N13" i="5"/>
  <c r="N15" i="5"/>
  <c r="G30" i="47"/>
  <c r="C9" i="5"/>
  <c r="C8" i="5"/>
  <c r="C7" i="5"/>
  <c r="Y15" i="5"/>
  <c r="X13" i="5"/>
  <c r="Z13" i="5"/>
  <c r="Y13" i="5"/>
  <c r="S13" i="5"/>
  <c r="T13" i="5"/>
  <c r="K15" i="5"/>
  <c r="V15" i="5"/>
  <c r="J13" i="5"/>
  <c r="I13" i="5" s="1"/>
  <c r="J15" i="5"/>
  <c r="I15" i="5" s="1"/>
  <c r="AC19" i="5"/>
  <c r="F31" i="62"/>
  <c r="F32" i="62" s="1"/>
  <c r="G27" i="95"/>
  <c r="I27" i="95" s="1"/>
  <c r="G27" i="92"/>
  <c r="I27" i="92" s="1"/>
  <c r="L27" i="66" l="1"/>
  <c r="M27" i="66" s="1"/>
  <c r="AC15" i="5"/>
  <c r="AB15" i="5"/>
  <c r="I31" i="62"/>
  <c r="AC13" i="5"/>
  <c r="AB13" i="5"/>
  <c r="H30" i="62"/>
  <c r="H31" i="62"/>
  <c r="H32" i="62"/>
  <c r="F33" i="62"/>
  <c r="F34" i="62" s="1"/>
  <c r="F35" i="62" s="1"/>
  <c r="F36" i="62" s="1"/>
  <c r="F37" i="62" s="1"/>
  <c r="F38" i="62" s="1"/>
  <c r="F39" i="62" s="1"/>
  <c r="F40" i="62" s="1"/>
  <c r="F41" i="62" s="1"/>
  <c r="D31" i="47"/>
  <c r="H30" i="47"/>
  <c r="D33" i="62"/>
  <c r="H29" i="92"/>
  <c r="H30" i="92" s="1"/>
  <c r="H31" i="92" s="1"/>
  <c r="H32" i="92" s="1"/>
  <c r="H33" i="92" s="1"/>
  <c r="H34" i="92" s="1"/>
  <c r="H35" i="92" s="1"/>
  <c r="H36" i="92" s="1"/>
  <c r="H37" i="92" s="1"/>
  <c r="H38" i="92" s="1"/>
  <c r="F27" i="87"/>
  <c r="H28" i="91"/>
  <c r="H29" i="91" s="1"/>
  <c r="H30" i="91" s="1"/>
  <c r="H31" i="91" s="1"/>
  <c r="H32" i="91" s="1"/>
  <c r="H33" i="91" s="1"/>
  <c r="H34" i="91" s="1"/>
  <c r="H35" i="91" s="1"/>
  <c r="H36" i="91" s="1"/>
  <c r="H37" i="91" s="1"/>
  <c r="H38" i="91" s="1"/>
  <c r="F27" i="91"/>
  <c r="G27" i="91"/>
  <c r="I27" i="91" s="1"/>
  <c r="H29" i="87"/>
  <c r="H30" i="87" s="1"/>
  <c r="H31" i="87" s="1"/>
  <c r="H32" i="87" s="1"/>
  <c r="H33" i="87" s="1"/>
  <c r="H34" i="87" s="1"/>
  <c r="H35" i="87" s="1"/>
  <c r="H36" i="87" s="1"/>
  <c r="H37" i="87" s="1"/>
  <c r="H38" i="87" s="1"/>
  <c r="G27" i="87"/>
  <c r="I27" i="87" s="1"/>
  <c r="H27" i="93"/>
  <c r="H28" i="93" s="1"/>
  <c r="H33" i="62" l="1"/>
  <c r="I33" i="62"/>
  <c r="D34" i="62"/>
  <c r="D32" i="47"/>
  <c r="H31" i="47"/>
  <c r="I31" i="47"/>
  <c r="H29" i="93"/>
  <c r="H30" i="93" s="1"/>
  <c r="H31" i="93" s="1"/>
  <c r="H32" i="93" s="1"/>
  <c r="H33" i="93" s="1"/>
  <c r="H34" i="93" s="1"/>
  <c r="H35" i="93" s="1"/>
  <c r="H36" i="93" s="1"/>
  <c r="H37" i="93" s="1"/>
  <c r="H38" i="93" s="1"/>
  <c r="G27" i="93"/>
  <c r="I27" i="93" s="1"/>
  <c r="H32" i="47" l="1"/>
  <c r="D33" i="47"/>
  <c r="I32" i="47"/>
  <c r="D35" i="62"/>
  <c r="I34" i="62"/>
  <c r="H34" i="62"/>
  <c r="D34" i="47" l="1"/>
  <c r="H33" i="47"/>
  <c r="I33" i="47"/>
  <c r="D36" i="62"/>
  <c r="H35" i="62"/>
  <c r="I35" i="62"/>
  <c r="I36" i="62" l="1"/>
  <c r="H36" i="62"/>
  <c r="D37" i="62"/>
  <c r="H34" i="47"/>
  <c r="D35" i="47"/>
  <c r="I34" i="47"/>
  <c r="D36" i="47" l="1"/>
  <c r="H35" i="47"/>
  <c r="I35" i="47"/>
  <c r="H37" i="62"/>
  <c r="I37" i="62"/>
  <c r="D38" i="62"/>
  <c r="I36" i="47" l="1"/>
  <c r="D37" i="47"/>
  <c r="H36" i="47"/>
  <c r="H38" i="62"/>
  <c r="D39" i="62"/>
  <c r="I38" i="62"/>
  <c r="I37" i="47" l="1"/>
  <c r="D38" i="47"/>
  <c r="H37" i="47"/>
  <c r="D40" i="62"/>
  <c r="I39" i="62"/>
  <c r="H39" i="62"/>
  <c r="H38" i="47" l="1"/>
  <c r="I38" i="47"/>
  <c r="D39" i="47"/>
  <c r="H40" i="62"/>
  <c r="I40" i="62"/>
  <c r="D41" i="62"/>
  <c r="I39" i="47" l="1"/>
  <c r="D40" i="47"/>
  <c r="H39" i="47"/>
  <c r="I41" i="62"/>
  <c r="H41" i="62"/>
  <c r="I40" i="47" l="1"/>
  <c r="D41" i="47"/>
  <c r="H40" i="47"/>
  <c r="H41" i="47" l="1"/>
  <c r="I41"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CC8AC355-D12F-41B0-9D6E-A70BF3459ADA}">
      <text>
        <r>
          <rPr>
            <sz val="9"/>
            <color indexed="81"/>
            <rFont val="Tahoma"/>
            <family val="2"/>
          </rPr>
          <t xml:space="preserve">El código SEGPLAN: corresponde al número asignado para la meta en el  SEGPLAN.
</t>
        </r>
      </text>
    </comment>
    <comment ref="D6" authorId="0" shapeId="0" xr:uid="{3B509DB6-5257-4929-ADA4-13A2A67B0479}">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24E20D86-8C57-4F1B-B31A-91274AF95F9B}">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971A2665-CEAD-4058-AE3F-8FFF0913BA6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F9931011-4A6E-44A3-9025-280F0145392C}">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3DC40B7A-777C-44E2-B02D-4B27C1A1B9C5}">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887282C8-0651-489E-A843-A78E2C38BB09}">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F5A99C89-AF35-4540-A01E-9450AE29143C}">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BD471F89-15E1-453C-A89B-1A966B39871D}">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18B57FA3-39A0-416B-BA11-F00BB7F323EA}">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6696135F-A4CB-4B97-9CD0-2D68D9B18A83}">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D9C8EE22-CDA3-4480-A384-C957A5DD88DD}">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0BF17E78-C8F1-49C3-9AE5-8672B3335A8B}">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1471D397-152E-46A7-A0E8-D64B4F8A117B}">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CBD644B1-BEDC-4D39-BE90-C2014B9B2384}">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DCB51D9-1824-403F-9F35-84D10984D410}">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D0C74951-45A1-4480-8B9D-3537C9E9523F}">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83B98BAA-02E6-4D77-8189-26B971A32E93}">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4F6FA629-EA7B-4A87-AD1B-54F78E7B4B6B}">
      <text>
        <r>
          <rPr>
            <b/>
            <sz val="9"/>
            <color indexed="81"/>
            <rFont val="Tahoma"/>
            <family val="2"/>
          </rPr>
          <t xml:space="preserve">Nombre:
</t>
        </r>
        <r>
          <rPr>
            <sz val="9"/>
            <color indexed="81"/>
            <rFont val="Tahoma"/>
            <family val="2"/>
          </rPr>
          <t xml:space="preserve">Elemento que compone el indicador.
</t>
        </r>
      </text>
    </comment>
    <comment ref="B20" authorId="0" shapeId="0" xr:uid="{821716BB-75C8-43E0-994E-3A31621720C0}">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11B58DD0-1450-4180-9340-22DB372C1981}">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C6350D3D-FD44-45F5-9E99-082425D9162F}">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4341E9E4-5B48-4ABD-895D-2B32D74E33F1}">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C5227BD-2EAA-42AF-B75E-9E4772F0A91F}">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DF578842-1934-438B-BE81-9D41619AF1E5}">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F34A6FF1-B7A6-4BA6-A1DA-8FBEC59C49B6}">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633A0D9F-6367-4C05-A9E0-B23A597AC4E4}">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062ABB8D-677B-4E42-BA72-1A356D5C49AA}">
      <text>
        <r>
          <rPr>
            <b/>
            <sz val="9"/>
            <color rgb="FF000000"/>
            <rFont val="Tahoma"/>
            <family val="2"/>
          </rPr>
          <t xml:space="preserve">Justificación:
</t>
        </r>
        <r>
          <rPr>
            <sz val="9"/>
            <color rgb="FF000000"/>
            <rFont val="Tahoma"/>
            <family val="2"/>
          </rPr>
          <t xml:space="preserve">Este campo esta destinado para registrar una breve justificación cuando el valor de la meta sea inferior a la línea base.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4C9A0D9D-BFAD-4A7E-83CC-5E0BF86F6249}">
      <text>
        <r>
          <rPr>
            <sz val="9"/>
            <color indexed="81"/>
            <rFont val="Tahoma"/>
            <family val="2"/>
          </rPr>
          <t xml:space="preserve">El código SEGPLAN: corresponde al número asignado para la meta en el  SEGPLAN.
</t>
        </r>
      </text>
    </comment>
    <comment ref="D6" authorId="0" shapeId="0" xr:uid="{F6C429E0-2B88-41A2-978D-790EF09BF2AC}">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5F1092CD-F342-419B-B034-69596D931B7E}">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201D0317-D046-4AFF-84DA-186B897972F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29B4E49D-BC38-44A7-89B0-0F80527B2D74}">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6551A75A-A2EC-4A80-9C90-261D3E295D12}">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CDD6FE07-3216-4C06-B0D0-2260EDF869B6}">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37497D63-17E8-46B0-ABAB-844E6C1BFBB5}">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67666281-BD2D-4F0A-82C7-D29986934F29}">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F788360A-E7C5-464C-99F4-D0B9B1C979D6}">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BCA01DDF-5CBB-418F-A362-0FFC8FAD0A39}">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CEB78E47-364A-44EC-A36F-200D6D228299}">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E8D37C71-7F19-4807-ACC9-6BDB3753CD35}">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3865EEA0-FD55-4529-8027-DAC4645CFD0F}">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A3753825-6895-473E-A5F7-6AF0E19C0A3B}">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C2A367D-A604-42BA-B9E7-0780531EA245}">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5A3DD618-BA9D-4627-B817-DDD41DBC3A97}">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30AB4A28-F28B-4AD4-8A01-1F17E3BDECEA}">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280CDA9D-D6AF-4668-9F9E-28727CFC6426}">
      <text>
        <r>
          <rPr>
            <b/>
            <sz val="9"/>
            <color indexed="81"/>
            <rFont val="Tahoma"/>
            <family val="2"/>
          </rPr>
          <t xml:space="preserve">Nombre:
</t>
        </r>
        <r>
          <rPr>
            <sz val="9"/>
            <color indexed="81"/>
            <rFont val="Tahoma"/>
            <family val="2"/>
          </rPr>
          <t xml:space="preserve">Elemento que compone el indicador.
</t>
        </r>
      </text>
    </comment>
    <comment ref="B20" authorId="0" shapeId="0" xr:uid="{EB6025DD-282E-4320-AF94-44309F23FD42}">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35FCBA05-230F-4429-8743-45A1F6E15DDF}">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A53F421F-35CD-456A-8E7F-B02088F2DD26}">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6B034161-294E-449F-915C-075C9DC6B63A}">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00D81D7-04A6-4E1F-88EF-97BB063F013B}">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42218D98-2B9D-4994-B483-740E2F2F8C5B}">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8F2179F0-7CEA-4662-9FFB-85832A1B7F51}">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C24C58C6-5BDB-4C75-9AE5-9309AFBCBA89}">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28EA59F8-6EEC-4A28-855D-341A5A8FB1F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sharedStrings.xml><?xml version="1.0" encoding="utf-8"?>
<sst xmlns="http://schemas.openxmlformats.org/spreadsheetml/2006/main" count="1325" uniqueCount="484">
  <si>
    <t>SISTEMA INTEGRADO DE GESTIÓN</t>
  </si>
  <si>
    <t>PROCESO DIRECCIONAMIENTO ESTRATÉGICO</t>
  </si>
  <si>
    <t>Formato de programación y seguimiento al Plan Operativo Anual de gestión con inversión</t>
  </si>
  <si>
    <t>Código: PE01-PR01-F01</t>
  </si>
  <si>
    <t>Versión: 6.0</t>
  </si>
  <si>
    <t>Eje / Pilar Plan de Desarrollo</t>
  </si>
  <si>
    <t>Programa Plan de Desarrollo</t>
  </si>
  <si>
    <t>Proyecto Estratégico</t>
  </si>
  <si>
    <t>PLAN DE DESARROLLO - BOGOTÁ MEJOR PARA TODOS 2016-2020</t>
  </si>
  <si>
    <t>PROGRAMACIÓN CUATRIENIO</t>
  </si>
  <si>
    <t>SEGUIMIENTO VIGENCIA</t>
  </si>
  <si>
    <t>AVANCE</t>
  </si>
  <si>
    <t xml:space="preserve">CÓDIGO Y NOMBRE DEL PROYECTO DE INVERSIÓN </t>
  </si>
  <si>
    <t>CÓDIGO Y META PROYECTO DE INVERSIÓN ASOCIADA</t>
  </si>
  <si>
    <t>CÓDIGO META PRODUCTO</t>
  </si>
  <si>
    <t xml:space="preserve"> META PRODUCTO</t>
  </si>
  <si>
    <t>CÓDIGO INDICADOR</t>
  </si>
  <si>
    <t>INDICADOR</t>
  </si>
  <si>
    <t>UNIDAD DE MEDIDA</t>
  </si>
  <si>
    <t>TIPOLOGÍA</t>
  </si>
  <si>
    <t>CUATRIENIO</t>
  </si>
  <si>
    <t>ENE</t>
  </si>
  <si>
    <t>FEB</t>
  </si>
  <si>
    <t>MAR</t>
  </si>
  <si>
    <t>ABR</t>
  </si>
  <si>
    <t>MAY</t>
  </si>
  <si>
    <t>JUN</t>
  </si>
  <si>
    <t>JUL</t>
  </si>
  <si>
    <t>AGO</t>
  </si>
  <si>
    <t>SEP</t>
  </si>
  <si>
    <t>OCT</t>
  </si>
  <si>
    <t>NOV</t>
  </si>
  <si>
    <t>DIC</t>
  </si>
  <si>
    <t>Total Ejecutado</t>
  </si>
  <si>
    <t>% VIGENCIA</t>
  </si>
  <si>
    <t>% PDD</t>
  </si>
  <si>
    <t>AVANCES Y LOGROS</t>
  </si>
  <si>
    <t>RETRASOS Y SOLUCIONES</t>
  </si>
  <si>
    <t>BENEFICIOS</t>
  </si>
  <si>
    <t>1032 - Gestión y control de tránsito y transporte</t>
  </si>
  <si>
    <t>Demarcar 2.600 kilómetro carril de vías</t>
  </si>
  <si>
    <t>Demarcar el total de malla vial construida y conservada</t>
  </si>
  <si>
    <t xml:space="preserve"> Número de km demarcados</t>
  </si>
  <si>
    <t>Cantidad</t>
  </si>
  <si>
    <t>Suma</t>
  </si>
  <si>
    <t>La cifra acumulada del primer trimestre de la vigencia 2018, está superando considerablemente la meta establecida para este período de tiempo pues se encontraba en 24,50 kilómetros carril demarcados y se llevan con corte a 31 de marzo  45,07 kilómetros carril demarcados, lo que significa que a la fecha se tiene un porcentaje acumulado de cumplimiento para la vigencia de 183,96%; esto gracias a la gestión que se ha venido adelnatando con los contratistas de las cinco zonas en las cuales se encuntra actualmente dividida la ciudad y que atienden los contratos de señalización de manera integral en la ciudad.</t>
  </si>
  <si>
    <t>N/A</t>
  </si>
  <si>
    <t>Al realizar la demarcación de vías en la ciudad se incrementa  la seguridad vial , en la medida  que los diferentes actores viales conozcan y  respeten la demarcación , pues cabe mencionar que la inversión realizada por  la entidad y la ciudad en materia de demarcación es muy grande cada año y  debe mantenerse de manera constante pues la pintura se borra o se desgasta; es así como la Entidad vela porque las garantías de las implmentaciones se cumplan pero la misma depende directamente de la calidad de la vía, las condiciones ambientales, y una serie de factores que se tienen en cuenta en el anexo técnico que forma parte integral de  cada contrato; de manera tal que la demarcación es una labor con un  costo representativo en las finanzas de la ciudad, que en la medida en que sea reconocido y valorado por la ciudadanía mejora las condiciones de movilidad y de seguridad de los habitantes y visitantes.</t>
  </si>
  <si>
    <t>Instalar 35.000 señales verticales de pedestal</t>
  </si>
  <si>
    <t>Señalizar verticalmente del total de malla vial construida y conservada</t>
  </si>
  <si>
    <t>Número de señales verticales instaladas</t>
  </si>
  <si>
    <t>La cifra acumulada del primer trimestre de la vigencia 2018, está superando considerablemente la meta establecida para este período de tiempo pues la misma era de 150 señales verticales instaladas y se llevan con corte a 31 de marzo  1646 instaladas,  lo que significa que a la fecha se tiene un porcentaje acumulado de cumplimiento para la vigencia de 1097,33%; esto gracias a la gestión que se ha venido adelnatando con los contratistas de las cinco zonas en las cuales se encuntra actualmente dividida la ciudad y que atienden los contratos de señalización de manera integral en la ciudad.</t>
  </si>
  <si>
    <t>La seguridad vial se ve incrementada en la medida en que se aumente la cantidad de señales verticales instaladas, siempre y cuando los diferentes actores viales las conozcan y les den cumplimiento, puesto que más que la instalación la seguridad se dá en la medida en que se respete lo que indica cada una de las señales; es así como con la inversión que realiza la entidad y con el apoyo de la ciudadanía que debe valorar y acatar esa inversión,  las condiciones de movilidad y de seguridad de los habitantes y visitantes de la ciudad se mejora puesto que las condiciones de desplazamiento lo hacen.</t>
  </si>
  <si>
    <t>Realizar el 100% de las actividades para la segunda fase del Sistema Inteligente de Tranporte - SIT</t>
  </si>
  <si>
    <t xml:space="preserve">Implementación 100% segunda fase - Sistema Inteligente de Transporte
</t>
  </si>
  <si>
    <t>Porcentaje de implementación de la segunda fase del Sistema Inteligente de Transporte</t>
  </si>
  <si>
    <t>Porcentaje</t>
  </si>
  <si>
    <t>En el primer trimestre de la vigencia, se estructuró toda la docuemntación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t>
  </si>
  <si>
    <t>En conjunto el desarrollo de las actividades d elas metas 11,12 y 13, buscan Implementar un sistema de gestión y control de la demanda de transporte conformado por sistemas inteligentes y diversas tecnologías que permitan una operación y control efectivo de las variables que afectan la movilidad, garantizando el tiempo promedio de viaje en la ciudad de 56 minutos.</t>
  </si>
  <si>
    <t>Realizar el 100% de las actividades para la segunda fase de Semáforos Inteligentes.</t>
  </si>
  <si>
    <t xml:space="preserve">Diseño e implementación 100% de la segunda fase de semáforos inteligentes
</t>
  </si>
  <si>
    <t xml:space="preserve"> Porcentaje de implementación de la segunda fase de semáforos inteligentes</t>
  </si>
  <si>
    <t>primer trimestre: La entidad, se encuntra en ejecucion del contrato para la Implementación del sistema de semáforos inteligente SSI - para la ciudad de Bogotá, adjudicado en Diciembre del 2017 e incluye vigencia futruras 2018 y 2019, las cuales han sido comprometidas debidamente con la legalización del mismo.</t>
  </si>
  <si>
    <t>Realizar el 100% de las actividades para la primera fase de Detección Electrónica DEI</t>
  </si>
  <si>
    <t xml:space="preserve">Diseño e implementación 100% de la primera fase de Detección Electrónica de Infracciones (DEI)
</t>
  </si>
  <si>
    <t>Porcentaje de diseño e implementación de la primera fase de Detección Electrónica de Infracciones (DEI)</t>
  </si>
  <si>
    <t>Durante el primer trimestre de la vigencia 2018, se realizó la Adición del contrato N° 2017-1319, lo cual permitira  continuar con los servicios técnicos y tecnológicos de comparendos por medio de  dispositivos móviles y bolígrafos digitales para gestión de comparendos.</t>
  </si>
  <si>
    <t>Producto</t>
  </si>
  <si>
    <t>Proceso</t>
  </si>
  <si>
    <t>Formato de Hoja de Vida Indicador</t>
  </si>
  <si>
    <t>Actividad</t>
  </si>
  <si>
    <t xml:space="preserve">CODIGO: PE01-PR01-F03 </t>
  </si>
  <si>
    <t>VERSIÓN 4.0</t>
  </si>
  <si>
    <t>Operación</t>
  </si>
  <si>
    <t>HOJA DE VIDA INDICADOR</t>
  </si>
  <si>
    <t>SECRETARÍA DISTRITAL DE MOVILIDAD</t>
  </si>
  <si>
    <t>SECCIÓN 1. Identificación del Indicador</t>
  </si>
  <si>
    <t>Constante</t>
  </si>
  <si>
    <t>1. Código SEGPLAN Meta Proyecto</t>
  </si>
  <si>
    <t>2.  Descripción Meta Proyecto de Inversión o de Gestión</t>
  </si>
  <si>
    <t>Implementación 100% segunda fase - Sistema Inteligente de Transporte</t>
  </si>
  <si>
    <t>Apoyo</t>
  </si>
  <si>
    <t>Creciente</t>
  </si>
  <si>
    <t>3. Fuente PMR</t>
  </si>
  <si>
    <t>NO</t>
  </si>
  <si>
    <t>4. Dependencia responsable</t>
  </si>
  <si>
    <t>Dirección de Control y Vigilancia</t>
  </si>
  <si>
    <t>5. Meta con territorialización</t>
  </si>
  <si>
    <t>Misional</t>
  </si>
  <si>
    <t>Decreciente</t>
  </si>
  <si>
    <t>6. Proyecto</t>
  </si>
  <si>
    <t>Gestión y control de tránsito y transporte</t>
  </si>
  <si>
    <t>7. Código del Proyecto</t>
  </si>
  <si>
    <t>Estratégico</t>
  </si>
  <si>
    <t>8. Proceso</t>
  </si>
  <si>
    <t>9. Código del proceso</t>
  </si>
  <si>
    <t>PM04</t>
  </si>
  <si>
    <t>Evaluación</t>
  </si>
  <si>
    <t>10. Objetivo estratégico</t>
  </si>
  <si>
    <t xml:space="preserve">7. Prestar servicios eficientes, oportunos y de calidad a la ciudadanía, tanto en gestión como en trámites de la movilidad </t>
  </si>
  <si>
    <t>11. Meta Producto</t>
  </si>
  <si>
    <t>231 - Implementación 100% segunda fase - Sistema Inteligente de Transporte</t>
  </si>
  <si>
    <t>SI</t>
  </si>
  <si>
    <t>12. Nombre del indicador</t>
  </si>
  <si>
    <t>Actividades para la segunda fase del Sistema Inteligente de Transporte</t>
  </si>
  <si>
    <t>13. Tipología</t>
  </si>
  <si>
    <t>Eficacia</t>
  </si>
  <si>
    <t>Anual</t>
  </si>
  <si>
    <t>14. Fecha de programación</t>
  </si>
  <si>
    <t>Enero de 2018</t>
  </si>
  <si>
    <t>15. Tipo anualización</t>
  </si>
  <si>
    <t>Semestral</t>
  </si>
  <si>
    <t>16. Objetivo y descripción del Indicador</t>
  </si>
  <si>
    <t>El objetivo del indicador es medir el porcentaje de avance de las actividades a desarrollar  tendientes a la implementación de la segunda fase del Sistema Inteligente de Transporte</t>
  </si>
  <si>
    <t>Trimestral</t>
  </si>
  <si>
    <t>1. Orientar las acciones de la Secretaría Distrital de Movilidad hacia la visión cero, es decir, la reducción sustancial de víctimas fatales y lesionadas en siniestros de tránsito</t>
  </si>
  <si>
    <t>17. Fuente u origen de Datos</t>
  </si>
  <si>
    <t>Control y vigilancia - Sistema Inteligente de Transporte</t>
  </si>
  <si>
    <t>Mensual</t>
  </si>
  <si>
    <t xml:space="preserve">2. Fomentar la cultura ciudadana y el respeto entre todos los usuarios de todas las formas de transporte, protegiendo en especial los actores vulnerables y los modos activos </t>
  </si>
  <si>
    <t>18. Fórmula de Cálculo</t>
  </si>
  <si>
    <t>Porcentaje de avance en actividades ejecutadas / Porcentaje total de avance de actividades programado en la vigencia</t>
  </si>
  <si>
    <t>3. Propender por la sostenibilidad ambiental, económica y social de la movilidad en una visión integral de planeción de ciudad y movilidad</t>
  </si>
  <si>
    <t>19. Unidad de medida del indicador</t>
  </si>
  <si>
    <t>4. Ser ejemplo en la rendición de cuentas a la ciudadanía</t>
  </si>
  <si>
    <t xml:space="preserve">20.  Nombre de las Variables </t>
  </si>
  <si>
    <t>VARIABLE 1 - Numerador</t>
  </si>
  <si>
    <t>VARIABLE 2 - Denominador</t>
  </si>
  <si>
    <t>Eficiencia</t>
  </si>
  <si>
    <t>5. Ser transparente, incluyente, equitativa en género y garantista de la participación e involucramiento ciudadanos y del sectro privado</t>
  </si>
  <si>
    <t>Porcentaje de avance en actividades ejecutadas</t>
  </si>
  <si>
    <t>Porcentaje total de avance de actividades programado en la vigencia</t>
  </si>
  <si>
    <t>Efectividad</t>
  </si>
  <si>
    <t xml:space="preserve">6. Proveer un ecosistema adecuado para la innovación y adopción  de nuevas y mejores tecnologías de movilidad y de información y comunicación </t>
  </si>
  <si>
    <t>21. Unidad de medida (de la variable)</t>
  </si>
  <si>
    <t>22. Descripción de la variable</t>
  </si>
  <si>
    <t>Se registra el porcentaje de actividades desarrolladas sobre las programadas para la segunda fase del Sistema Inteligente de Transporte</t>
  </si>
  <si>
    <t>Se registra el porcentaje  de actividades programadas para la segunda fase del Sistema Inteligente de Transporte</t>
  </si>
  <si>
    <t>8. Contar con un excelente equipo humano y condiciones laborales que hagan de la Secretaría Distrital de Movilidad un lugar atractivo para trabajar y desarrollarse profesionalmente</t>
  </si>
  <si>
    <t>23. Inicio de la Serie</t>
  </si>
  <si>
    <t>25. Línea base</t>
  </si>
  <si>
    <t>24. Fin de la Serie</t>
  </si>
  <si>
    <t>Diciembre de 2018</t>
  </si>
  <si>
    <t>26. Valor de la Meta</t>
  </si>
  <si>
    <t>27. Frecuencia del reporte</t>
  </si>
  <si>
    <t xml:space="preserve">28. Observación a la magnitud propuesta para la Meta </t>
  </si>
  <si>
    <t>N.A</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</si>
  <si>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</si>
  <si>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</si>
  <si>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</si>
  <si>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</si>
  <si>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</si>
  <si>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</si>
  <si>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</si>
  <si>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</si>
  <si>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</si>
  <si>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Meta mensual</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</si>
  <si>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</si>
  <si>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</si>
  <si>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</si>
  <si>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</si>
  <si>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</si>
  <si>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</si>
  <si>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</si>
  <si>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</si>
  <si>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</si>
  <si>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</si>
  <si>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</si>
  <si>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</si>
  <si>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</si>
  <si>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</si>
  <si>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</si>
  <si>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</si>
  <si>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</si>
  <si>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</si>
  <si>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</si>
  <si>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</si>
  <si>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</si>
  <si>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</si>
  <si>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</si>
  <si>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ALEJANDRO FORERO GUZMAN</t>
  </si>
  <si>
    <t>40. Responsable del reporte</t>
  </si>
  <si>
    <t>ALMA ISABEL RONCALLO DÍAZ</t>
  </si>
  <si>
    <t>41. Director / Jefe de Oficina / Subdirector</t>
  </si>
  <si>
    <t>NICOLAS ADOLFO CORREAL HUERTAS</t>
  </si>
  <si>
    <t>44. Subsecretario (a) / Ordenador (a) de gasto</t>
  </si>
  <si>
    <t>DIANA VIDAL</t>
  </si>
  <si>
    <t>42. Firma Director / Jefe Oficina</t>
  </si>
  <si>
    <t>45. Firma Subsecretario  (a) / Ordenador (a) de gasto</t>
  </si>
  <si>
    <t>43. Firma Subdirector</t>
  </si>
  <si>
    <t>Formato de Anexo de Acitividades</t>
  </si>
  <si>
    <t>CÓDIGO: PE01-PR01-F11</t>
  </si>
  <si>
    <t>VERSIÓN 3.0</t>
  </si>
  <si>
    <t>CODIGO Y NOMBRE DEL PROYECTO DE INVERSIÓN O PROCESO</t>
  </si>
  <si>
    <t>DEPENDENCIA:</t>
  </si>
  <si>
    <t>SUBSECRETARÍA RESPONSABLE:</t>
  </si>
  <si>
    <t>Subsecretaría de Servicios de la Movilidad</t>
  </si>
  <si>
    <t>ORDENADOR DEL GASTO:</t>
  </si>
  <si>
    <t>META POA ASOCIADA</t>
  </si>
  <si>
    <t>Sección No. 1: PROGRAMACION  VIGENCIA 2018</t>
  </si>
  <si>
    <t>Sección No. 2: EJECUCIÓN</t>
  </si>
  <si>
    <t>1. NÚMERO</t>
  </si>
  <si>
    <t>2. ACTIVIDADES PRIMARIAS</t>
  </si>
  <si>
    <t>3. PONDERACIÓN
ACTIVIDAD PRIMARIA</t>
  </si>
  <si>
    <t>4. No.</t>
  </si>
  <si>
    <t>5. ACTIVIDADES SECUNDARIAS</t>
  </si>
  <si>
    <t>6. PONDERACIÓN
ACTIVIDAD SECUNDARIA</t>
  </si>
  <si>
    <t>7. FECHA ESTIMADA DE  EJECUCIÓN</t>
  </si>
  <si>
    <t>8. AVANCE PONDERADO</t>
  </si>
  <si>
    <t>9. FECHA EJECUCIÓN</t>
  </si>
  <si>
    <t>10. OBSERVACIONES</t>
  </si>
  <si>
    <t>Servicios profesionales para la interventoría Convenio 1029 del 2010</t>
  </si>
  <si>
    <t>Estudios previos  y estructuración técnica, financiera  y legal para llevar a cabo la contratación directa de la Universidad Distrital Francisco Jose de Caldas para realizar la Interventoría Integral del Convenio 1029.</t>
  </si>
  <si>
    <t>Licenciamiento de Autocad</t>
  </si>
  <si>
    <t>Estudios previos  y estructuración técnica, financiera  y legal para llevar a cabo la contratación para el licenciamiento de Autocad.</t>
  </si>
  <si>
    <t>Servicios de Información en Nube electrónica</t>
  </si>
  <si>
    <t>Estudios previos  y estructuración técnica, financiera  y legal para llevar a cabo la contratación del servicio de informacion en nube electrónica.</t>
  </si>
  <si>
    <t>TOTAL</t>
  </si>
  <si>
    <t>HOJA DE VIDA DEL INDICADOR</t>
  </si>
  <si>
    <t>Código: PE01-PR06-F03</t>
  </si>
  <si>
    <t>Versión: 3.0</t>
  </si>
  <si>
    <t xml:space="preserve">FORMATO DE REPORTE DEL MES DE ABRIL </t>
  </si>
  <si>
    <t>PARTE 1. Identificación del Indicador</t>
  </si>
  <si>
    <t>Código SEGPLAN Meta/Actividad Proyecto</t>
  </si>
  <si>
    <t>Descripción Meta/Actividad Proyecto de Inversión o de Gestión</t>
  </si>
  <si>
    <t>Realizar diagnóstico e implementación de cargas laborales del Instituto Distrital de Protección y Bienestar Animal</t>
  </si>
  <si>
    <t>Meta/Actividad con territorialización</t>
  </si>
  <si>
    <t>Dependencia responsable</t>
  </si>
  <si>
    <t>Subdirección de Gestión Corporativa</t>
  </si>
  <si>
    <t>Indicador PMR</t>
  </si>
  <si>
    <t>Nombre Proyecto</t>
  </si>
  <si>
    <t>Fortalecimiento institucional de la estructura organizacional del IDPYBA Bogotá</t>
  </si>
  <si>
    <t>Código del Proyecto</t>
  </si>
  <si>
    <t>Código del proceso</t>
  </si>
  <si>
    <t>PE03</t>
  </si>
  <si>
    <t>Objetivo estratégico</t>
  </si>
  <si>
    <t>Afianzar la estructura organizacional productiva e integra, a través del desarrollo de capacidades del talento humano y un ambiente cordial</t>
  </si>
  <si>
    <t>Meta Sectorial</t>
  </si>
  <si>
    <t>Realizar el fortalecimiento institucional de la estructura orgánica y funcional de la estructura orgánica y funcional de la SDA, IDGER, JBB, E  IDPYBA</t>
  </si>
  <si>
    <t>Nombre del indicador</t>
  </si>
  <si>
    <t>Diagnósticos Desarrollados</t>
  </si>
  <si>
    <t>Tipología</t>
  </si>
  <si>
    <t>Fecha de programación</t>
  </si>
  <si>
    <t>1 de enero de 2022</t>
  </si>
  <si>
    <t>Tipo anualización</t>
  </si>
  <si>
    <t>Objetivo y descripción del Indicador</t>
  </si>
  <si>
    <t>Con este indicador se busca realizar el seguimiento a la meta para obtener un diagnóstico que permita tener claridad sobre los requerimientos de personal de planta de acuerdo con  las cargas requeridas para el óptimo desarrollo de las actividades propias del Instituto</t>
  </si>
  <si>
    <t>Fuente u origen de Datos</t>
  </si>
  <si>
    <t>PLAN DE ACCIÓN</t>
  </si>
  <si>
    <t>Fórmula de Cálculo</t>
  </si>
  <si>
    <t>Actividades ejecutadas para la realización de Diagnóstico / actividades programadas para la realización de Diagnóstico</t>
  </si>
  <si>
    <t>Unidad de medida del indicador</t>
  </si>
  <si>
    <t>CANTIDAD</t>
  </si>
  <si>
    <t xml:space="preserve">Nombre de las Variables </t>
  </si>
  <si>
    <t>Magnitud Ejecutada</t>
  </si>
  <si>
    <t xml:space="preserve">Magnitud programada </t>
  </si>
  <si>
    <t>Actividades ejecutadas para la realización de Diagnóstico</t>
  </si>
  <si>
    <t xml:space="preserve"> Actividades programadas para la realización de Diagnóstico</t>
  </si>
  <si>
    <t>Unidad de medida (de la variable)</t>
  </si>
  <si>
    <t>Descripción de la variable</t>
  </si>
  <si>
    <t>Está conformado por las actividades ejecutadas para proceder con el diagnóstico que permita tener claridad sobre los requerimientos de personal de planta de acuerdo con  las cargas requeridas para el óptimo desarrollo de las actividades propias del Instituto</t>
  </si>
  <si>
    <t>Está conformado por las actividades programadas para proceder con el diagnóstico que permita tener claridad sobre los requerimientos de personal de planta de acuerdo con  las cargas requeridas para el óptimo desarrollo de las actividades propias del Instituto</t>
  </si>
  <si>
    <t>Inicio de la Serie</t>
  </si>
  <si>
    <t>Línea base</t>
  </si>
  <si>
    <t>Acumulado cuatrienio</t>
  </si>
  <si>
    <t>Fin de la Serie</t>
  </si>
  <si>
    <t>Valor de la Meta</t>
  </si>
  <si>
    <t>Frecuencia del reporte</t>
  </si>
  <si>
    <t>MENSUAL</t>
  </si>
  <si>
    <t xml:space="preserve">Justificación meta inferior a línea base </t>
  </si>
  <si>
    <t>PARTE 2. Seguimiento al Indicador</t>
  </si>
  <si>
    <t>Magnitud programada mensual</t>
  </si>
  <si>
    <t>Magnitud ejecutada mensual</t>
  </si>
  <si>
    <t>% Avance frente a la meta mensual</t>
  </si>
  <si>
    <t xml:space="preserve"> Magnitud programada acumulada</t>
  </si>
  <si>
    <t>Magnitud ejecutada Acumulada</t>
  </si>
  <si>
    <t>% Avance acumulado</t>
  </si>
  <si>
    <t>% Avance Acumulado frente al PDD</t>
  </si>
  <si>
    <t>Enero</t>
  </si>
  <si>
    <t xml:space="preserve"> </t>
  </si>
  <si>
    <t>Descripción del avance de meta en el periodo</t>
  </si>
  <si>
    <t>Descripción avances y logros</t>
  </si>
  <si>
    <t>Descripción retrasos y soluciones</t>
  </si>
  <si>
    <t>Beneficios para la Comunidad/Entidad</t>
  </si>
  <si>
    <t>PARTE 3. Actualización y Responsables del reporte</t>
  </si>
  <si>
    <t>Control de actualizaciones</t>
  </si>
  <si>
    <t xml:space="preserve">Fecha </t>
  </si>
  <si>
    <t>Campo modificado</t>
  </si>
  <si>
    <t>Modificación realizada.</t>
  </si>
  <si>
    <t>Responsable del Análisis</t>
  </si>
  <si>
    <t>XIMENA DEL PILAR RODRIGUEZ CIFUENTES</t>
  </si>
  <si>
    <t>Responsable del reporte</t>
  </si>
  <si>
    <t>Jefe de Oficina y/o Subdirector(a)</t>
  </si>
  <si>
    <t>GOTARDO ANTONIO YÁÑEZ ÁLVAREZ</t>
  </si>
  <si>
    <t>Firma Jefe Oficina y/o Subdirector(a)</t>
  </si>
  <si>
    <t>SUBDIRECTOR DE GESTIÓN CORPORATIVA</t>
  </si>
  <si>
    <t>Fortalecer los canales de comunicación</t>
  </si>
  <si>
    <t>Grupo Comunicaciones</t>
  </si>
  <si>
    <t>Garantizar accesibilidad a la información institucional a los grupos de valor, a través de los mecanismos y canales que disponga el Instituto</t>
  </si>
  <si>
    <t>Planes Estratégicos Formulados</t>
  </si>
  <si>
    <t xml:space="preserve">Medir el fortalecimiento de los canales de Comunicación  del Instituto  a través de actividades y tareas como implementación de campañas de comunicación  internas y externas, diseño de piezas gráficas, producción de videos, cubrimiento y divulgación de actividades del IDPYBA, gestión de Redes Sociales y Página Web, y gestión y relacionamiento con los medios de comunicación </t>
  </si>
  <si>
    <t>Plan de Acción</t>
  </si>
  <si>
    <t>Actividades ejecutadas para el fortalecimiento de los canales de comunicación / Actividades programadas para el fortalecimiento de los canales de comunicación</t>
  </si>
  <si>
    <t>Actividades ejecutadas para el fortalecimiento de los canales de comunicación</t>
  </si>
  <si>
    <t>Actividades programadas para el fortalecimiento de los canales de comunicación</t>
  </si>
  <si>
    <t xml:space="preserve">Esta conformado por las actividades  realizadas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</si>
  <si>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Corresponde a las actividades  programadas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</si>
  <si>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Este propósito ha logrado que la Entidad se haya posicionado como referente en protección y bienestar animal, única de esta naturaleza en la Capital y el país, así como de los diferentes temas relacionados con su misionalidad, las actividades que lidera y el apoyo a su gestión diaria. Se ha logrado el acercamiento con nuevos medios de comunicación que no cubrían esta fuente previamente, y adicionalmente, se han fortalecido las relaciones con los medios aliados y neutros que atendían las publicaciones del IDPYBA.</t>
  </si>
  <si>
    <t>Acumulado Año</t>
  </si>
  <si>
    <t>Piezas Gráficas</t>
  </si>
  <si>
    <t>Videos</t>
  </si>
  <si>
    <t>Notas y Comunicados</t>
  </si>
  <si>
    <t>Publicaciones Facebook</t>
  </si>
  <si>
    <t>Publicaciones Twitter</t>
  </si>
  <si>
    <t>Publicaciones Instagram</t>
  </si>
  <si>
    <t>Impresiones en redes</t>
  </si>
  <si>
    <t xml:space="preserve">Se ha hecho una socialización masiva en el marco del free press y a través de redes sociales, llegando cada vez más a la comunidad. La tasa de retención es la más relevante este mes. Gracias al Congreso de Derecho Animal se disparó la audiencia. En cuanto a comunicados de prensa, hay un porcentaje valioso de cobertura frente a nuestros comunicados. </t>
  </si>
  <si>
    <t>CATALINA MARÍA CRUZ</t>
  </si>
  <si>
    <t>Articular una (1)  batería de herramientas de planeación para el instituto distrital de protección y bienestar animal</t>
  </si>
  <si>
    <t>Oficina Asesora de Planeación</t>
  </si>
  <si>
    <t>PE01</t>
  </si>
  <si>
    <t>Desarrollar herramientas técnicas, dinámicas y confiables, a través del manejo y gestión de conocimiento. 
Garantizar accesibilidad a la información institucional a los grupos de valor, a través de los mecanismos y canales que disponga el Instituto</t>
  </si>
  <si>
    <t>Instrumentos De Gestión Y Control Optimizados</t>
  </si>
  <si>
    <t>ENERO 2021</t>
  </si>
  <si>
    <t>Articular herramientas de planeación para el instituto distrital de protección y bienestar animal</t>
  </si>
  <si>
    <t>Plan de acción</t>
  </si>
  <si>
    <t xml:space="preserve"> Instrumentos De Gestión Y Control en Ejecución / Instrumentos De Gestión Y Control Identificados</t>
  </si>
  <si>
    <t xml:space="preserve"> Instrumentos De Gestión Y Control  en Ejecución</t>
  </si>
  <si>
    <t>Instrumentos De Gestión Y Control Identificados</t>
  </si>
  <si>
    <t>Herramientas de Planeación Articuladas en Ejecución</t>
  </si>
  <si>
    <t>Herramientas de Planeación Articuladas Identificadas por las dependencias del Instituto</t>
  </si>
  <si>
    <t>% Avance de meta acumulado</t>
  </si>
  <si>
    <t>% Avance Acumulado frente al PHD</t>
  </si>
  <si>
    <t>Para el reporte del periodo no se presentó ningun retraso pues se cumplió el cronograma de acuerdo a programación.</t>
  </si>
  <si>
    <t>Los beneficios para la entidad con la realización de las Herramientas de Planeación que articulen al Instituto facilita el acceso de la información de la ejecución de las magnitudes fisicas, financieras y permiten la toma de decisiones ajustadas a las necesidades de la población animal.</t>
  </si>
  <si>
    <t>Con la actualización, modificación y eliminación de documentos permite que los colaboradores apliquen los procesos como estan definidos en los documentos brindadno un mejor servicio para las partes interesadas. Adicionalmente se envian recordatorios a las areas para el reporte de las actividades programadas en el Mapa de riesgos de Corrupción , Mapas de riesgos de gestion por procesos y Plan Anticorrupción y de atención al Ciudadano.</t>
  </si>
  <si>
    <t>Andres Guerrero, Nancy Montero, Deisy Pascagaza, Leidy Rodriguez</t>
  </si>
  <si>
    <t>Implementar el Modelo Integrado de Planeación y Gestión- MIPG</t>
  </si>
  <si>
    <t>Desarrollar herramientas técnicas, pertinentes, dinámicas y confiables, a través del manejo y gestión de conocimiento, que apoye una toma de decisiones y una rendición cuentas transparente. Integrar las herramientas de planeación, gestión y control, mediante un enfoque basado en el modelo integrado de planeación y gestión MIPG.</t>
  </si>
  <si>
    <t>Avance en la implementación del sistema de gestión</t>
  </si>
  <si>
    <t>El Objetivo del Indicador "Avance en la implementación del sistema de gestión" es hacer seguimiento a las actividades que son programadas en el Plan de Acción y las Actividades que se ejecutaron en un periodo determinado, asegurando el cumplimiento o la reprogramación de las actividades</t>
  </si>
  <si>
    <t>Actividades ejecutadas para la implementación MIPG/Actividades programadas para para la implementación MIPG</t>
  </si>
  <si>
    <t>Actividades ejecutadas para la implementación MIPG</t>
  </si>
  <si>
    <t>Actividades programadas para para la implementación MIPG</t>
  </si>
  <si>
    <t xml:space="preserve">Actividades ejecutadas descritas en el Plan de Acción desarrolladas en un periodo de tiempo determinado </t>
  </si>
  <si>
    <t>Actividades Programadas para dar cumplimiento al  Plan de Acción para el cumplimiento de la Implementación del Sistema de Gestión de Calidad</t>
  </si>
  <si>
    <t>Actas de sistema de gestión de calidad elaboradas:</t>
  </si>
  <si>
    <t>Docuementos actualizados o creados:</t>
  </si>
  <si>
    <t>NA</t>
  </si>
  <si>
    <t>La implementación del MIPG  es un proceso muy importante porque nos permite articular de mejor manera la planeación, gestión presupuestal, talento humano, seguimiento y la evaluación como pilares para evaluar nuestra gestión,  y realizar las correcciones o mejoras necesarias para fomentar la cultura de servicio a la ciudadanía, garantizar la participación ciudadana en la gestión y generar resultados con valores.</t>
  </si>
  <si>
    <t>LOREN GUISELL DIAZ JIMENEZ</t>
  </si>
  <si>
    <t xml:space="preserve">Articular un plan de seguimiento a la gestión y respuesta oportuna a los requerimientos técnicos, jurídicos, contractuales y disciplinarios </t>
  </si>
  <si>
    <t>Oficina Asesora Jurídica  y SGC - Gestión Contractual</t>
  </si>
  <si>
    <t>PA02</t>
  </si>
  <si>
    <t xml:space="preserve">
Afianzar la estructura organizacional productiva e integra, a través del desarrollo de capacidades del talento humano y un ambiente cordial</t>
  </si>
  <si>
    <t>Realizar el fortalecimiento institucional de la estructura orgánica y funcional de la SDA, IDIGER, JBB, E IDPYBA</t>
  </si>
  <si>
    <t>Planes De Acción O Gestión Con Seguimiento</t>
  </si>
  <si>
    <t>Medir el desarrollo operativo de la Oficina Asesora  Jurídica  y  el área  contractual  conforme a los requerimientos internos  y externos allegados a cada área para la atención  oportuna de los mismos.</t>
  </si>
  <si>
    <t>Actividades ejecutadas del Plan de seguimiento/Actividades programadas en el plan de seguimiento</t>
  </si>
  <si>
    <t>Actividades ejecutadas del Plan del trabajo</t>
  </si>
  <si>
    <t>Actividades programadas en el plan de trabajo</t>
  </si>
  <si>
    <t>Cada requerimiento allegado a la Oficina Asesora Jurídica ha sido resuelto dentro de los términos legales establecidos, dando cumplimiento a nuestras funciones como oficina asesora.
Cada  tarea asignada a  gestión contractual desde las áreas misionales y administrativas del Instituto y  desde  los  ciudadanos u organismos  externos  han sido desarrolladas en los términos estipulados, con el fin de garantizar el servicio.</t>
  </si>
  <si>
    <t>La Oficina Asesora Jurídica a través de los 3 grupos que la conforman: Grupo de Defensa Judicial, Grupo de Asuntos Normativos, y Grupo de Asuntos Administrativos,  atiende la totalidad delos  requerimientos asignados a la dependencia, por lo que, para cumplir con dicha labor se plantea la programación de 5 actividades en relación a: 
1. La representación judicial, extrajudicial y administrativamente del Instituto en los procesos y actuaciones que se instauren en su contra o aquellos que el Instituto deba promover. 
2. El acompañamiento a las diligencias de entrega de bienes inmuebles oficiadas por los jueces de la república, alcaldes locales e inspectores de policía al Instituto, velando por la protección y el bienestar de los animales hallados en el lugar.
3. La elaboración el estudio jurídico de acuerdos, decretos, resoluciones, reglamentos y demás actos administrativos requeridos para el cumplimiento de los objetivos del Instituto. 
4. Estudiar los presuntos casos de maltrato animal conocidos por el instituto, dando impulso a los procesos contravencionales y/o penales en cada una de sus etapas procesales.
5. Seguimiento a los requerimientos allegados y atendidos por la OAJ controlando sus términos de emisión.
Desde materia contractual y Disciplinaria, se planteó la programación de  2 actividades  en el aspecto de  contratación estatal  donde  permita evidenciar  el grado de   de  suscripción de contratos   y modificaciones contractuales   mes a mes y  también   el nivel de atención  a las  diferentes solicitudes que  yacen de la contratación estatal  como certificaciones, respuesta a proposiciones; acompañamiento y seguimiento en la formulación, actualización y ejecución entre otras. Para el Aspecto Disciplinario se planteó una actividad  donde  se registrar el desarrollo de cada proceso  respetando el debido proceso y la reserva  que conlleva.</t>
  </si>
  <si>
    <t>Mediante esta meta y este indicador el Instituto Distrital de Protección y Bienestar Animal busca generar su direccionamiento jurídico integral para la defensa y respuesta de la entidad, la cual consiste en dar respuesta oportuna y de fondo a las solicitudes realizadas por ciudadanos, dependencias internas, entes de control y demás entidades gubernamentales. Por otra parte, para resolver el 100% de las solicitudes de los procesos judiciales, requerimientos contractuales y de materia disciplinaria en los términos establecidos por las normas legales vigentes.</t>
  </si>
  <si>
    <t xml:space="preserve">Se actualizan y/o elaboran  41 documentos, se envian recordatorios de actividades programadas para dar cumplimiento a los compromisos establecidos en el Plan Anticorrupción y de Atención al Ciudadano, Mapa de riesgos de corrupción y Mapas de riesgos de gestión de procesos para reportar en el mes de mayo haciendo corte el primer cuatrimestre del 2022, se actualiza listado maestro de documentos para que todos los funcionarios tengan las ultimas versiones de los documentos </t>
  </si>
  <si>
    <t>Peticiones - oficios recibidos y tramitados:</t>
  </si>
  <si>
    <t>Tutelas y demandas respondidas:</t>
  </si>
  <si>
    <t>Diligencias judiciales atendidas:</t>
  </si>
  <si>
    <t>Denuncias tramitadas o gestionadas:</t>
  </si>
  <si>
    <t>Contratos elaborados:</t>
  </si>
  <si>
    <t>Novedades contractuales:</t>
  </si>
  <si>
    <t>Derechos de petición respondidos, PQR, Requerimientos:</t>
  </si>
  <si>
    <t>Certificaciones de Contratos y paz y salvos</t>
  </si>
  <si>
    <t>Expedientes gestionados:</t>
  </si>
  <si>
    <t>Derechos de petición respondidos:</t>
  </si>
  <si>
    <t>Autos inhibitorios o fallos de primera instancia:</t>
  </si>
  <si>
    <t>Realizar un diagnostico de fortalecimiento institucional que cumpla con las necesidades de los procesos transversales del IDPYBA</t>
  </si>
  <si>
    <t>PA01; PA02; PA03; PA04; PA05</t>
  </si>
  <si>
    <t>Afianzar la estructura organizacional productiva e integra, a través del desarrollo de capacidades del talento humano y un ambiente cordial
Garantizar accesibilidad a la información institucional a los grupos de valor, a través de los mecanismos y canales que disponga el Instituto</t>
  </si>
  <si>
    <t>Acciones de fortalecimiento realizadas</t>
  </si>
  <si>
    <t>Medir el porcentaje del implementación de los procesos transversales del Instituto, tales como financieros, administrativos, entre otros.</t>
  </si>
  <si>
    <t>Actividades ejecutadas del Plan del trabajo/Actividades programadas en el plan de trabajo</t>
  </si>
  <si>
    <t>Actividades que se ejecutaron para la implementación de los procesos transversales</t>
  </si>
  <si>
    <t>Cantidad de actividades que se ejecutaron para la implementacion de los procesos transversales</t>
  </si>
  <si>
    <t xml:space="preserve">Este objetivo tiene relación con la necesidad de realizar fortalecimiento a los procesos transversales que le competen a la Subdirección de Gestión Corporativa, esto tiene relación a las funciones establecidas dentro del Acuerdo 003 de 2017 “establecer, coordinar y evaluar la ejecución de los planes y programas de incentivos y bienestar social, de capacitación y de seguridad y salud en el trabajo”, así como “Dirigir la implementación, administración y gestión de los recursos tecnológicos, informáticos y de comunicaciones, de acuerdo a los requerimientos del Instituto”, de otra parte, esta dependencia cuenta dentro de sus funciones con la responsabilidad de “definir las políticas y establecer los mecanismos de implementación del sistema de quejas y reclamos de la entidad conforme con la normatividad vigente”, entre otras funciones inherentes a la función administrativa de la entidad.
Por medio de esta meta se han realizado las actividades y se ha dado cumplimiento al Plan Institucional de Gestión Ambiental y al Plan de Acción Cuatrienal Ambiental – PACA, conforme a la normatividad vigente; es de la misma manera, que se ha apoyado el cumplimiento de las actividades programadas dentro de los Planes de Desarrollo Institucional, a saber: Plan Institucional de Archivos, Plan de Seguridad y salud en el trabajo, Plan Anual de Vacantes, Plan de Previsión, Plan anual de incentivos, Plan estratégico de Talento humano y Plan Institucional de Capacitaciones, dentro de otras actividades propias de la Gestión Estratégica del Talento Humano que son realizadas a manera de fortalecimiento de las actividades del presupuesto de funcionamiento. 
Adicionalmente, por medio de esta meta se realiza seguimiento a los proyectos de inversión y a actividades de enlace administrativos, financieros, jurídicos y de planeación; de otra parte, se fortalecen actividades relacionadas con la operación de los procesos internos de administración y gestión documental. De otra parte, se financia la operación del grupo de servicio al ciudadano, por medio del cual se canalizan las peticiones internas y externas de los ciudadanos por medio de los canales virtuales, telefónicos y físicos. Así como la prestación de, servicio al ciudadano en la Red CADE del Distrito, en las localidades con mayor incidencia de nuestra misionalidad. </t>
  </si>
  <si>
    <t xml:space="preserve">PQRS recibidas: </t>
  </si>
  <si>
    <t>Satisfacción ciudadana:</t>
  </si>
  <si>
    <t>Asesorías dadas:</t>
  </si>
  <si>
    <t>Capacitaciones:</t>
  </si>
  <si>
    <t>Actividades de bienestar:</t>
  </si>
  <si>
    <t>Actividades del PASST:</t>
  </si>
  <si>
    <t>Actividades FURAG-MIPG:</t>
  </si>
  <si>
    <t>Ingresos, salidas y traslados:</t>
  </si>
  <si>
    <t>Vehiculos asignados:</t>
  </si>
  <si>
    <t>Proveedores gestionados:</t>
  </si>
  <si>
    <t>Mantenimientos realizados</t>
  </si>
  <si>
    <t>Campañas realizadas:</t>
  </si>
  <si>
    <t>Reportes realIzados</t>
  </si>
  <si>
    <t>CDP Y CRP expedidos:</t>
  </si>
  <si>
    <t>Seguimientos y modificaciones al PAA:</t>
  </si>
  <si>
    <t>Giros por pospre realizados:</t>
  </si>
  <si>
    <t>Operaciones contables:</t>
  </si>
  <si>
    <t>Transferencias documentales realizadas</t>
  </si>
  <si>
    <t>Capacitaciones realizadas:</t>
  </si>
  <si>
    <t>Revisiónes de expedientes o intervenciones</t>
  </si>
  <si>
    <t>Con esta meta, se genera un fortalecimiento y una garantía para la gestión eficiente y eficaz del Instituto Distrtital de Protección y Bienestar Animal. Se garantiza para el  Instituto Distrital de Protección y Bienestar Animal la prestación de los bienes y servicios que requiere para su operación, la conservacion de la memoria historica, la atención y servicio a la ciudadanía en el marco de la gestión ambiental.</t>
  </si>
  <si>
    <t>Implementar un plan de acción para el cumplimiento de la estrategia de los procesos TIC del Instituto acorde con los lineamientos establecidos en el Decreto 415 de 2016</t>
  </si>
  <si>
    <t>Subdireccion de Gestion Corporativa - TIC</t>
  </si>
  <si>
    <t>PA04</t>
  </si>
  <si>
    <t xml:space="preserve">Desarrollar herramientas técnicas, dinámicas y confiables, a través del manejo y gestión de conocimiento. </t>
  </si>
  <si>
    <t>Planes De Acción O Gestión Formulados.</t>
  </si>
  <si>
    <t>Medir la implementación un plan de accion de la estrategia de los procesos TIC del Instituto acorde con los lineamientos</t>
  </si>
  <si>
    <t>PLAN DE ACCION</t>
  </si>
  <si>
    <t>Actividades que se ejecutaron para la implementacion de plan de trabajo TIC/Actividades que se programaron para la implementacion implementacion de plan de trabajo TIC</t>
  </si>
  <si>
    <t>Actividades que se ejecutaron para la implementacion de los procesos transversales</t>
  </si>
  <si>
    <t>AVANCE MES</t>
  </si>
  <si>
    <t>ACUMULADO AÑO</t>
  </si>
  <si>
    <t>Solicitudes gestionadas por la mesa de servicios:</t>
  </si>
  <si>
    <t>Publicaciones realizadas en sitios web:</t>
  </si>
  <si>
    <t>MONICA LIZETH GARZÓN</t>
  </si>
  <si>
    <t>SUBDIRECTOR DE GESTION CORPORATIVA</t>
  </si>
  <si>
    <t>14. Realizar 133 visitas administrativas y de seguimiento a empresas prestadoras del servicio público de transporte.</t>
  </si>
  <si>
    <t>PM03</t>
  </si>
  <si>
    <t>240 - 52 estrategias integrales de seguridad vial que incluyan cultura ciudadana implementadas en un punto, tramo o zona.</t>
  </si>
  <si>
    <t>Auditorías a empresas de transporte público</t>
  </si>
  <si>
    <t>El objetivo del indicador es medir la cantidad de empresas a las cuales se les ha realizado visita administrativa ya sea de auditoria o de seguimiento en relación con las visitas administrativas que se encontraban  programadas para el período de reporte.</t>
  </si>
  <si>
    <t>Control y vigilancia - Reporte de actividades de los contratistas del grupo de auditorias</t>
  </si>
  <si>
    <t>(No. De visitas administrativas realizadas / No. De Visitas administrativas programadas)*100</t>
  </si>
  <si>
    <t>No. De visitas administrativas realizadas</t>
  </si>
  <si>
    <t xml:space="preserve"> No. De Visitas administrativas programadas</t>
  </si>
  <si>
    <t>Es la cantidad de visitas administrativas ya sea de auditoria o de seguimiento que se realiza a las empresas prestadoras del servicio de transporte público; ya sea colectivo, individual o masivo.</t>
  </si>
  <si>
    <t>Es el número de visitas administrativas que se tiene programado realizar en el período de tiempo del reporte.</t>
  </si>
  <si>
    <t>ANGELICA PICO-ANALISIS/LUIS HUMBERTO GONZALEZ-INFORMACION</t>
  </si>
  <si>
    <t>ANGELICA PICO</t>
  </si>
  <si>
    <t>Formato de Anexo de Actividades</t>
  </si>
  <si>
    <t>CODIGO Y NOMBRE DEL PROYECTO DE INVERSIÓN O DEL POA SIN INVERSIÓN</t>
  </si>
  <si>
    <t>14. Realizar 241 visitas administrativas y de seguimiento a empresas prestadoras del servicio público de transporte.</t>
  </si>
  <si>
    <t>Sección No. 1: PROGRAMACION  VIGENCIA _2018</t>
  </si>
  <si>
    <t>Prog</t>
  </si>
  <si>
    <t>Ejec</t>
  </si>
  <si>
    <t>Trim  1</t>
  </si>
  <si>
    <t>Total</t>
  </si>
  <si>
    <t>Trim  2</t>
  </si>
  <si>
    <t>Trim  3</t>
  </si>
  <si>
    <t>Trim  4</t>
  </si>
  <si>
    <t>TOTAL AÑO</t>
  </si>
  <si>
    <t>Se acompañaron los laboratorios cívicos de fase 2 de presupuestos participativos de las siguientes localidades: San Cristóbal, Puente Aranda, Ciudad Bolívar, Sumapaz, Usme, Rafael Uribe Uribe y Candelaria. Así mismo se realizaron comentarios en mesa de trabajo al proyecto local de bienestar animal de la localidad de Teusaquillo.</t>
  </si>
  <si>
    <t>Se realizó la revisión y concepto de viabilidad de las Causas Ciudadanas propuestas para 2022, con el fin de establecer las causas viables técnica y financieramente que pasarán a la etapa de votación ciudadana.</t>
  </si>
  <si>
    <t>RUTH YANED VARGAS RICO</t>
  </si>
  <si>
    <t xml:space="preserve">Los beneficios obtenidos para la comunidad fueron los siguientes: Se amplio el cupo de Turnos de Esterilizaciones para la comunidad en todas las Localidades                                                                                                                                                                                                                       Con el Sistema de Adopciones los usuarios podrán visualizar a través del movil o la sede electrónica los animales (Canino o Felino) que se encuentran en proceso de adopción con su respectiva descripción, edad, si presentan condición especial, etc.                                                                                                                                                    Con el Sistema de Redes las Alcaldías Locales realizan registro y seguimiento en relación a la información de los proteccionistas a nivel distrital.					</t>
  </si>
  <si>
    <t>Natalia Roncancio; Fredy Arizas; Johan Pulido; Laura Cabrera, Diana Gomez</t>
  </si>
  <si>
    <t>En esta meta, se ha logrado avanzar con el proyecto de rediseño del instituto, realizando un levantamiento de cargas laborales en todas las dependencias, elaborando el documento de estudio técnico que tuviera en cuenta las competencias frentes al plan de desarrollo distrital y planes sectoriales, realizando un análisis interno, de revisión de funciones por dependencia, un análisis financiero, y un Modelo de Operación construido y presentado ante los directivos de la entidad. 
Como reto, el Instituto Distrital de Protección y Bienestar Animal tendrá que culminar las etapas de aprobación del proyecto de rediseño Institucional en caso de que ocurra se deberá iniciar con la etapa de implementación del mismo, lo que implicará para la Entidad iniciar preliminarmente con la construcción de su nueva estructura orgánica y organizacional, la construcción de un Manual Especifico de Funciones y Competencias Laborales que esté acorde a las necesidades y a la realidad institucional garantizando la no afectación de derechos de los funcionarios que por merito ocuparon empleos en el instituto, adicionalmente se debera iniciar la construcción de nuevos mapas de procesos; revisión y actualización de todos los procedimientos, entre otras acciones que propendan por la eficiencia del gasto público, el aumento de los tiempos de respuesta de los requerimientos internos y externos</t>
  </si>
  <si>
    <t>El DASCD emitio una respuesta en el mes de agosto frente al radicado inicial del estudio técnico, el Instituto acogio las recomendaciones y radico nuevamente en el mismo mes (agosto), sin embargo el DASCD genero un alcance a la primer contestación  con nuevas observaciones las cuales se analizaron por parte del IDPYBA y se procedió a generar en el mes de septiembre nuevamente radicacion.</t>
  </si>
  <si>
    <t>Se esta fortaleciendo el analisis interno y externo para el cumplimiento de la mision y visión del instituto teniendo en cuenta las nuevas funciones asignadas al instituto mediante el Artículo 22 del Acuerdo Distrital 735 de 2019 y mediante el Acuerdo Distrital 761 de 2020 articulo 117 , con el levantamient de cargas laborales efectuado, se espera conocer y facilitar el balance entre los colaboradores y servidores de la entidad identificando las oportunidades de mejora que facilite la prestación del servicio y el creciemiento de la entidad</t>
  </si>
  <si>
    <t>RUTH YNED VARGAS RICO</t>
  </si>
  <si>
    <t>Yuly Patricia Castro Beltran  - Gotardo Antonio Yáñez Alvarez - Maria Isabel Villegas</t>
  </si>
  <si>
    <t>Jefe de la Oficina Asesora de Planeación - Subdirector de Gestión Corporativa - Jefe de la Oficina de Control Disciplinario Intenro</t>
  </si>
  <si>
    <t>Vanessa Paez - Ingrid Rodriguez -  Maria Isabel Villegas</t>
  </si>
  <si>
    <t xml:space="preserve">La comunidad cuenta con una Oficina Asesora Juridica, Equipo de contratación y de Control interno disciplinario que responde a todas las necesidades internas de la Entidad. Adicionalmente, contribuyen a la defensa de los animales, entendimiento de los asuntos juridicos en materia de proteccon y bienestar animal, protección de los recursos e intereses públicos entre otros. </t>
  </si>
  <si>
    <t>•	Se realizó la sensibilización en temas de seguridad y privacidad de la información
•	Se comenzaron a realizar pruebas controladas de Ingeniería social (Phishing)
•	Se están haciendo copias periódicas de la información del Instituto, por lo cual las plataformas de almacenamiento y backup están en operación
•	Se establecieron nuevos lineamientos para la contratación con ETB en lo referente a la seguridad y disponibilidad de la información del Instituto en el nuevo contrato.
En relación con la sede electrónica se realiza actualización de la información del ítem de ley de transparencia y acceso a la información pública de acuerdo con la matriz ITA.
Adicionalmente con los Sistemas de Información: Se da inicio al desarrollo del Sistema de Mesa de Servicios y el desarrollo para pagos por PSE a través del Sistema Esterilizar Salva.</t>
  </si>
  <si>
    <t>En el mes de octubre de 2022 se realizó los reportes en PMR, SEGPLAN, SPI, POA, Alertas y Recomendaciones, Seguimiento al POA  y Hojas de vida de indicadores del mes de septiembre de 2022.. Se acompañó a las Subdirecciones tecnicas en las modificaciones del Plan de Adquisiciones que requerían traslados presupuestales entre metas de los proyectos.
Una vez recibida la cuota global para la vigencia 2023, se solicitó a las diferentes Subdirecciones el ajuste a los proyectos de inversion en cuanto a la Justificacion, Legal, Tecnica y Financiera con el fin de realizar el consolidado del Anteproyecto de presupuesto para la vigencia 2023 el cual  se radicó ante la SHD. Asi mismo, Cumpliendo con el cronograma establecido en la circular, se procedió a realizar el cargue en SEGPLAN del POAI para la vigencia 2023
En cumplimiento al Plan Estadístico Distrital – PED se ha avanzado en el diligenciamiento de la caracterización, ficha metodológica y el documento metodológico de la Operación Estadística a cargo del Instituto, como también la caracterización del registro administrativo. Por otro lado, se han adelantado diferentes mesas de trabajo con Secretaria de Planeación para la revisión y ajuste del avance del documento de la operación estadística.
Se diligenciaron los reportes para tercer trimestre de productos en responsabilidad y corresponsabilidad del IDPYBA en las Políticas Públicas de Mujeres y Equidad de Género, LGBTI y Educación Ambiental. por otro lado, Construcción y revision de la ficha técnica de indicador de producto del producto conjunto entre el IDPYBA y la Secretaría de Gobierno para la Política Pública de Ruralidad. Se dio acompañamiento técnico para la mesa de trabajo para la revisón de los cálculos de avance del Plan de Acción de la Política Pública de Protección Animal con la Secretaría Distrital de Planeación, con el fin de ajustar la presentación que se realizará en la sesión CONPES del mes de octubre. . Acompañamiento técnico para la implementación del proyecto de inversión local de la Alcaldía Local de Teusaquillio en mesa de trabajo, en la cual se revisó el avance de la prestación del servicio de urgencias veterinarias en esta localidad y se elaboró del concepto de la iniciativa concertada en el laboratorio diferencial de la localidad de Sumapaz en el marco de la fase 2 de presupuestos participativos
Se realizó reunion interna con el equipo de proyectos y presupuesto donde se determinó el plan de trabajo a implementar en las mesas de trabajo de la formulación de los instrumentos de la vigencia 2023</t>
  </si>
  <si>
    <t xml:space="preserve">El Equipo MIPG de la Oficina Asesora de Planeación, es la encargada de liderar la Implementación de Modelo Integrado de Planeación y Gestión, dentro de sus actividades tiene el desarrollo y seguimiento a planes de mejoramiento y reportes es por esto que a continuación se desglosan las actividades que se programaron y el desarrollo de las mismas: 
Durante el primer trimestre de 2022 se revisó la información correspondiente al diligenciamiento del Furag 2020, con esa validación se adelantaron mesas de trabajo con la áreas, socializando el proceso de obtención de la información y sus evidencias.
En el mes de marzo se cargó en la plataforma la respuesta a cada una de las preguntas asignadas junto con sus soportes mediante mesas de trabajo permanentes acompañadas por el equipo asesor de Control Interno, la Oficina Asesora de Planeación y las áreas responsables de cada política asociada al MIPG, una vez diligenciado el 100% del formulario, se socializó con la Directora General, quien aportó observaciones para finalmente finalizar y enviar el formulario dentro de las fechas establecidas.
En el mes de Abril se envian recordatorios de actividades programadas para dar cumplimiento a los compromisos establecidos en el Plan Anticorrupción y de Atención al Ciudadano, Mapa de riesgos de corrupción y Mapas de riesgos de gestión de procesos para reportar en el mes de mayo haciendo corte el primer cuatrimestre del 2022, Adicionalmente se evidencian avances en modificación, eleboración y eliminación de documentos, se continua con la implementación de nuevo aplicativo documental para el acceso a la información vigente del Instituto y de la ejecución de las actividades asignadas a la Oficina Asesora de Planeación en el PAAC y en el Plan de sostenimiento del FURAG.
En el mes de mayo se realiza segumiento cuatrimestral a el PAAC, RIESGOS DE CORRUPCIÓN, RIESGOS DE GESTION POR PROCESOS, Adicionalmente se evidencian avances en modificación, eleboración y eliminación de documentos, se continua con la implementación de nuevo aplicativo documental para el acceso a la información vigente del Instituto.
En el mes de mayo se revisaron y analizaron los resultados del FURAG vigencia 2021 y con base en las recomendaciones allegadas por el DAFP se construyó el plan de mejoramiento FURAG que se implementará en lo restante del año. Con respecto al Plan Estadístico Distrital, se depuró el inventario de operaciones estadísticas en mesas de trabajo con las Subdirecciones Misionales y con el acompañamiento de la Secretaría Distrital de Planeación. 
En el mes de junio se realizan Mesas de trabajo con los procesos de : Adopciones y hogares de paso, Observatorio, Participación, Educación, Brigadas e identificación, Regulación, para la revisión de tramites, OPAS, consultas de información que deben ser cargadas al SUIT y a la guía de tramites y servicios. Adicionalmente se evidencian avances en adopción y eliminacion de documentos de diferentes procesos del instituto, se continua trabajando en la implementación del nuevo aplicativo documental para el acceso a la información vigente del instituto. 
Con respecto al Plan de Adecuación del MIPG,  para el mes de junio se revisaron y validaron los responsables de algunas actividades programadas, así mismo, se socializaron al interior del equipo MIPG las tareas a cargo de la Oficina Asesora de Planeación para validación de las fechas de entrega. En cuanto al Plan Estadístico Distrital, se dilgenció la ficha de caracterización de la Operación Estadística de la entidad y se envió a validación a la Secretaría Distrital de Planeacion.
En el mes de julio se envian correos recordatorios a las diferentes areas de la entidad para que tengan presenten las actividades pactadas para el segundo cuatrimestre de la vigencia 2022 en materia de Plan Anticorrupción y Atención al Ciudadano asi mismo de los riesgos asociados y de los Riesgos por Procesos, se evidencian mesas de trabajo con diferentes areas del intituto para la elaboración, actualización y eliminacion de diferentes documentos que surgen de las necesidades de los procesos, se evidencian avances en la actualización , adopción  de documentos del sistema de calidad asi mismo se realizan las revisiones preliminares de diferentes documentos , se trabaja articualadamente con las areas en pro de Rendición de Cuentas. Con respecto al Plan de Adecuación y mantenimiento del MIPG,  para el mes de julio se revisaron y validaron los responsables de algunas actividades programadas, se realizó seguimiento a las (5) actividades programas para el mes de junio, con un cumplimiento de lo 100% de lo programado y se solicitaron las evidencias a los responsables. 
Para el mes de agosto se envian correos recordatorios a las diferentes areas de la entidad para que tengan presenten las actividades pactadas para el segundo cuatrimestre de la vigencia 2022 en materia de Plan Anticorrupción y Atención al Ciudadano asi mismo de los riesgos de corrupcion y de los Riesgos por Procesos, tambien se envian los correos con los links para el cargue de evidencias y diligenciamiento del segundo autocontrol del Plan Anticorrupción y Atención al Ciudadano asi mismo de los riesgos de corrupcion asociados y de los Riesgos por Procesos, se realizan mesas de trabajo con los diferentes procesos para brindar asesoria y realizar revisiones preliminares de procedimientos y documentos asociados para ser actualizados y/o adoptados, tambien se adelanta la impresión de documentos vigentes y obsoletos para realizar transferencia documental de los 14 procesos del instituto, frente al FURAG se contruyo una herramienta para la consolidación y seguimiento del plan de mejoramiento y sostenibilidad FURAG - planer, adicional se envia instructivo de uso a los lideres de las actividades, se envian correos recordatorios de las actividades con vencimiento a corte de julio y agosto y consolidación de inquietudes, solicitudes de aopoyo a la mesa sectorial de ambiente asociadas al plan de sostenibilidad y mejoramiento.En el mes de agosto se reporta reprogramacion de gobierno abierto y primer seguimiento.
En el mes de Septiembre se realiza el segundo seguimiento al segundo cuatrimestre de la vigencia 2022 del Plan Anticorrupción y atención al ciudadano y riesgos de corrupción, se realiza tambien el  segundo seguimiento de los 14 riesgos de procesos del instituto, se realizan diferentes mesas de trabajo con los diferentes procesos para brindar asesoria y apoyo en la actualización y adopción de nuevos documentos, se realizan revisiones preliminares de documentos para poder ser adoptados o actualizados, tambien se adelanta la impresión de documentos vigentes y obsoletos para realizar transferencia documental de los 14 procesos del instituto, se adelanta la propuesta para la modificación de la Resolución 047 de 2019 “por la cual se crea el Comité Institucional de Gestión y Desempeño del IDPYBA” en la cual se actualiza, modifica y adicionan ciertos aspectos importantes, tambien se trabaja en el proceso de carcterización de usuarios de la entidad, se participa en reuniones de Senda de Integridad, para el proceso de rendicón de cuentas con enfoque de genero y diferencial.Para el mes de septiembre se realizó seguimiento a las actividades programadas del plan de mantenimiento y sostenibilidad FURAG, se envían correos recordatorios de las actividades con vencimiento a corte de agosto. Así mismo se asiste a la jornada de retroalimentación de las inquietudes elevadas por el Instituto a la Secretaría General. Como parte de la ejecución de las actividades responsabilidad de la OAP, se solicitó el diseño de piezas de comunicación con el propósito de socializar de formas alternativas el PAAC.INDICE DE TRANSPARENCIA Y ACCESO A LA INFORMACIÓN: Se realizan mesas de trabajo con las diferentes áreas para el diligenciamiento del formulario ITA con fecha limite de reporte 30 de septiembre, se obtiene un Nivel de cumplimiento: 100 sobre 100 puntos.
En el mes de octubre, se realizan diferentes mesas de trabajo con los diferentes procesos para brindar asesoria y apoyo en la actualización y adopción de nuevos documentos, se realizan revisiones preliminares de documentos para poder ser adoptados o actualizados, tambien se adelanta la impresión de documentos vigentes y obsoletos para realizar transferencia documental de los 14 procesos del instituto, se adelanta la propuesta para la modificación de la Resolución 047 de 2019 “por la cual se crea el Comité Institucional de Gestión y Desempeño del IDPYBA” en la cual se actualiza, modifica y adicionan ciertos aspectos importantes, tambien se trabaja en el proceso de carcterización de usuarios de la entidad. Se realizó seguimiento a las actividades programadas del plan de mantenimiento y sostenibilidad FURAG y se brindó soporte a los procesos que tiene actividades asignadas.
</t>
  </si>
  <si>
    <t>En el mes de octubre, se realizan diferentes mesas de trabajo con los diferentes procesos para brindar asesoria y apoyo en la actualización y adopción de nuevos documentos, se realizan revisiones preliminares de documentos para poder ser adoptados o actualizados, tambien se adelanta la impresión de documentos vigentes y obsoletos para realizar transferencia documental de los 14 procesos del instituto, se adelanta la propuesta para la modificación de la Resolución 047 de 2019 “por la cual se crea el Comité Institucional de Gestión y Desempeño del IDPYBA” en la cual se actualiza, modifica y adicionan ciertos aspectos importantes, tambien se trabaja en el proceso de carcterización de usuarios de la entidad. Se realizó seguimiento a las actividades programadas del plan de mantenimiento y sostenibilidad FURAG y se brindó soporte a los procesos que tiene actividades asignadas.</t>
  </si>
  <si>
    <r>
      <rPr>
        <b/>
        <sz val="11"/>
        <color theme="1"/>
        <rFont val="Arial"/>
        <family val="2"/>
      </rPr>
      <t>OFICINA ASESORA JURIDICA</t>
    </r>
    <r>
      <rPr>
        <sz val="11"/>
        <color theme="1"/>
        <rFont val="Arial"/>
        <family val="2"/>
      </rPr>
      <t>:  Durante el mes de octubre de 2022, la Oficina Asesora Jurídica recibio 227 peticiones y oficios tal como lo evidencia el correo que remite el control de correspondencia de la OAJ, los cuales fueron tramitados en los terminos legalmente establecidos. Respecto a la representación judicial, se dio respuesta a 1 acción de tutela: No. 2022-002170. Tribunal Superior de Bogotá D.C – Sala Civil. Se profirieron los siguientes fallos de tutela a favor dentro de las acciones que se enuncian: Acción de tutela No 2022-00963 - fallo del 3 de Octubre de 2022. Acción de tutela No 2022-02170 - fallo del 12 de Octubre de 2022. Se efectuaron seguimientos semanales a los procesos judiciales vigentes en la página de la rama y se realizó la correspondiente actualización de las actuaciones judiciales en el SIPROJ. Se llevó a cabo socialización de la PPPDA sobre contrato realidad y transparencia en la contratación en la Unidad de Cuidado Animal. 
Asi mismo, respecto a asuntos penales, se elaboraron 10 denuncias la cuales ingresaron 3 por intermedio de asesorías brindadas por el Centro de Atención Jurídica, y 7 las cuales fueron trasladadas por la Subdirección de Atención a la Fauna.  Se constituyó al IDPYBA como representante de víctimas en la audiencia de formulación de imputación el día 24 de octubre de 2022 a las 8:00 am, ante el Juzgado 55 Penal Municipal Con Función Control de Garantías. 
Por otra parte, respecto a asuntos normativos se realizó estudio de legalidad y ajustes 10 resoluciones, se realizó estudio de legalidad y ajustes 4 procedimientos, PM01-PR19 Procedimiento esterilizaciones caninas y felinas estratos 4,5 y 6, PM01-PR03 Procedimiento de atencion de urgencias veterinarias caninos y felinos sin propietario, PM01-PR18 Procedimiento de liquidación de expensas, PM01-PR05 Procedimiento brigadas médicas veterinarias para caninos y felinos. Y se proyectó la contestación a la consulta formulada respecto a la evaluación y análisis del Decreto 556 de 2021.
Finalmente, respecto al Centro de Atención Jurídica se recibieron en las bases de datos dispuestas para las consultas un total de 35 solicitudes por parte de la ciudadanía, se caracterizó cada una de las asesorías y se atendieron dentro del término legal establecido. Se realizó el ciclo de formación Ético Jurídica para los estudiantes de la Universidad Libre de Colombia sede El Bosque, que se impartió el 18 de octubre de 2022, en  horario de 2:00 pm a 4:00pm en las que participaron alrededor de 50 estudiantes de la universidades con las que el IDPYBA tiene convenio en la atención a ciudadanos por medio de los Consultorios jurídicos. Se realizarón gestiones previas para la participación en la Feria EXPOPET, donde se presentará el Centro de Atención Jurídica para la Protección y Bienestar Animal (CAJPYBA) y los servicios que brinda a la ciudadanía.</t>
    </r>
  </si>
  <si>
    <t>1 Tutela</t>
  </si>
  <si>
    <t>24 Acciones Constitucionales</t>
  </si>
  <si>
    <t>158 y 1 oficio de excusa</t>
  </si>
  <si>
    <t>1233 y 69 oficios de excusa</t>
  </si>
  <si>
    <t>51</t>
  </si>
  <si>
    <t>0</t>
  </si>
  <si>
    <r>
      <rPr>
        <b/>
        <sz val="11"/>
        <color theme="1"/>
        <rFont val="Arial"/>
        <family val="2"/>
      </rPr>
      <t xml:space="preserve">SUBDIRECCIÓN DE GESTIÓN CORPORATIVA: GRUPO CONTRACTUAL:  </t>
    </r>
    <r>
      <rPr>
        <sz val="11"/>
        <color theme="1"/>
        <rFont val="Arial"/>
        <family val="2"/>
      </rPr>
      <t>En total se suscriben 10 contratos</t>
    </r>
    <r>
      <rPr>
        <b/>
        <sz val="11"/>
        <color theme="1"/>
        <rFont val="Arial"/>
        <family val="2"/>
      </rPr>
      <t xml:space="preserve">
- </t>
    </r>
    <r>
      <rPr>
        <sz val="11"/>
        <color theme="1"/>
        <rFont val="Arial"/>
        <family val="2"/>
      </rPr>
      <t xml:space="preserve">9 CPS
1 Contratos Bienes y Servicios:
-UNIVERSIDAD ANTONIO NARIÑO
-0 ORDENES DE COMPRA 
 Modificaciones Tramitadas:
- Adición y prórroga 9
- Cesión de Contrato 0
- Prórrogas 1
- Adición  3
- Suspensiones 3
- Terminación Anticipada 4
- Otras modificaciones a 0 Contratos
Solicitud de Liquidacion de Contrato 3
Se realiza la presentacion de Informes a Sivicof- Sideap
Se da respuesta a:
- 5  Requerimientos Internos y Externos
Se da respuesta tambien a
-32solicitudes de Certificaciones de Contratos 
-10 tramite de Paz y Salvos 
</t>
    </r>
  </si>
  <si>
    <r>
      <rPr>
        <b/>
        <sz val="11"/>
        <color theme="1"/>
        <rFont val="Arial"/>
        <family val="2"/>
      </rPr>
      <t>OFICINA DE CONTROL INTERNO DISCIPLINARIO:</t>
    </r>
    <r>
      <rPr>
        <sz val="11"/>
        <color theme="1"/>
        <rFont val="Arial"/>
        <family val="2"/>
      </rPr>
      <t xml:space="preserve"> Actualmente la Oficna de Control Discplinario Interno  del IDPYBA,  tiene cuarenta y tres  (43) expedientes activos  de los cuales nueve (9) son Investigaciones formales y el restante corresponden a  Indagaciones previas.
Para el mes de Octubre  de 2022, la OCDI, gestionó y generó :
 1. Cinco (5) respuestas a derechos de peticion interpuestos por ciudadanos. 
2. QUINCE  (15) providencias, asi:
            -  Tres (3) Autos de Apertura de Investigacion Disciplinaria 
            - Un (1) Auto de practica de pruebas 
            - Un  (1) Auto de apertura de Indagacion Previa  
           - Tres (3) Autos de remision de expediente a la Personería 
           -  Cuatros (4) autos de archivo. 
           -  Tres (3) Autos Inhibitorios 
3. Las Notificaciones (personal y por edicto)
4. practica de pruebas documentales y testimoniales 
5. Las comunicaciones necesarias para la continuidad de las actuaciones. </t>
    </r>
  </si>
  <si>
    <t>Con el cumplimiento de la meta establecida en el Plan de Acción y Plan de Contratación y Compras, la Subdirección de Gestión Corporativa - desde el grupo contractual realiza apoyo a las diferentes áreas misionales para el cumplimiento de la misión del Instituto en pro de la materialización de proyectos encaminados a la protección y el bienestar de la fauna doméstica que habita en el Distrito y en el alcance de las metas propuestas y el cumplimiento de los principios de la función pública.
Los temas contractuales se gestionan a través de procesos y procedimientos eficientes y eficaces que comprenden el acompañamiento jurídico, técnico y financiero a cada uno de los procesos de selección, promoviendo el ahorro a través de las compras de uso de bienes y servicio común y la utilización de la Tienda Virtual del Estado Colombiano como instrumento de Agregación de Demanda y en Grandes Superficies
Se presentan quejas por anónimo y de la vaguedad e imprecisión de las supuestas acciones irregulares informadas, se infiere la falta de fundamento y credibilidad de los hechos documentos en comento. Lo anterior con respaldo en el numeral 1° del artículo 27 de la Ley 24 de 1992, que prohíbe al Ministerio Público la activación del aparato estatal por la vía del control disciplinario, como consecuencia de un anónimo, norma que es recogida por la Ley 190 de 1995, en cuyo artículo 38 establece:“(...) se aplicará en materia penal y disciplinaria, a menos que existan medios probatorios suficientes sobre la comisión de un delito o infracción disciplinaria que permitan adelantar la actuación de oficio (...)”. Razón por la cual de los radicados presentados por anónimos que ingresaron para el mes de febrero se profirieron autos de impedimento.</t>
  </si>
  <si>
    <r>
      <rPr>
        <b/>
        <sz val="10"/>
        <color theme="1"/>
        <rFont val="Arial"/>
        <family val="2"/>
      </rPr>
      <t>GESTION DE TALENTO HUMANO</t>
    </r>
    <r>
      <rPr>
        <sz val="10"/>
        <color theme="1"/>
        <rFont val="Arial"/>
        <family val="2"/>
      </rPr>
      <t>:  Para el mes de octubre de 2022 se tenian programadas 7 capacitaciones de las cuales se realizaron 7: Capacitación  Tablas de Retención Documental, Capacitación Atención y Respuesta a Incidentes de Seguridad de la Información, Capacitación Etíca Animal, Capacitación Inclusión Laboral, Capacitación de Riesgos Ergonómicos y/o Biomecánicos, Capacitación Manejo y Resolución de Conflictos y Capacitación Reducción consumo de plástico de un solo uso. Así mismo, en el plan de bienestar e incentivos, se tenían programadas 5 actividades de las cuales se ejecutaron 5. Por otra parte, en el Plan de SST se tenían programadas 9 actividades de las cuales se ejecutaron 9: 1. Se realizó el diligenciamiento de los indicadores, según el tiempo de periodicidad de los mimos en la plataforma SIDEAP 2. Se realizan los procesos contractuales en la elaboración de cuenta de cobro, radicación y la programación de exámenes médicos de egreso e ingreso de los funcionarios del instituto.  3. Se realiza acompañamiento a reunión mensual donde se da a conocer el seguimiento de las acciones del plan SG- SST, informe de accidentalidad, plan de acción COPASST y auditoria  4. Se realiza seguimiento con la confirmación y ejecución de la capacitación sobre resolución de conflictos a los servidores que conforman el Comité de Convivencia Laboral 5. Se realiza seguimiento de las actividades realizadas a corte octubre 2022 donde se evidencia que se han realizado 17 actividades de las 19 actividades planeadas del plan anual ejecutando un avance de 89% a la fecha. Las dos actividades restantes están proyectadas para los meses de noviembre (seguimiento para cumplimiento de recomendaciones médicas) y diciembre (Análisis de puesto de trabajo) con el fin de realizar el cumplimiento del 100% de las actividades. Se  realiza análisis de actividades para proyectar en el Programa de Vigilancia Epidemiólogica en Riesgo Biomecánico en la vigencia 2023 6. Se realizan 5 reportes de accidentes en el mes de octubre y 3 investigaciones de accidentes  7. Se realiza simulacro en las dos sedes del Instituto, generando reporte al IDIGER y posterior certificado de participación para cada una de las sedes  8.Se realiza diseño del formato para la evaluación y selección de proveedores con el fin de incluirlo en el instructivo para contratistas SST, Se realiza evaluación del proveedor de exámenes médicos 9.Se realiza la convocatoria y socialización del cronograma por medio de una pieza audiovisual y el boletín del Instituto, la semana de la  salud se realizó del 18 al 24 de octubre, generando X actividades  como: - Biodescodificacion, Jornadas de vacunación – Hábitos de vida saludable- Comportamiento Seguridad vial- Plan d emergencia en casa  - Enfermedades zoonoticas – Prevención de riesgo cardiovascular – Riesgo Biológico – Riesgo biomecánico. En el PESV, se cumplió a cabalidad con las actividades programadas. Finalmente, se dio cumplimiento a la inducción programada en el tiempo establecido. Respecto al FURAG el 30 de octubre se subió al Planner de la OAP las evidencias con corte a la citada fecha e las 8 actividades.</t>
    </r>
  </si>
  <si>
    <r>
      <t xml:space="preserve">EQUIPO DE ATENCIÓN AL CIUDADANO: </t>
    </r>
    <r>
      <rPr>
        <sz val="10"/>
        <color theme="1"/>
        <rFont val="Arial"/>
        <family val="2"/>
      </rPr>
      <t>Durante el mes de octubre se radicó un total de 1.239 derechos de petición a través de los diferentes canales de atención, y fueron direccionados a las diferentes dependencias del IDPYBA, en el mes se respodieron 16 peticiones fuera de terminos de Ley. Se realiza mesa de trabajo con las dependencia para realizar seguimeinto a la calidad de las respuestas y opotunidad de los derechos de petición.
Se realizaron 2421 asesorías a través de los canales de atención dispuestos por el IDPYBA, en donde la mayor solicitud es de entrega de turnos para esterilizaciones y el canal más utilizado es el telefónico y presencial, dado que estamos ubicados en 7 puntos de la red CADE.
El 73% de los ciudadanos se encuentra satisfechos con la atención recibida, El porcentaje de personas que se encuentran insatisfechas manifiestan inconformidad con el tiempo de gestion  de las peticiones realizadas por los ciudadanos y el proceso para agendamiento de esterilización por falta de cupos.</t>
    </r>
  </si>
  <si>
    <r>
      <rPr>
        <b/>
        <sz val="10"/>
        <color theme="1"/>
        <rFont val="Arial"/>
        <family val="2"/>
      </rPr>
      <t>EQUIPO DE RECURSOS FÍSICOS</t>
    </r>
    <r>
      <rPr>
        <sz val="10"/>
        <color theme="1"/>
        <rFont val="Arial"/>
        <family val="2"/>
      </rPr>
      <t>:
. 1- Se realiza la programación de  los servicios que prestan los vehiculos en calidad de alquiler, programacion que se realiza de manera semanal de acuerdo con la solicitud de cada uno de los equipos que requieren el servicio, asi mismo se da respuesta efectiva a las solicitudes extemporaneas recibidas, de acuerdo a que se realizo disminucion en el numero de vehiculos externos que prestan el servicio al Instituto, se redujo la prestacion del servicio. Mediante el contrato de transportes se aporta al cumplimiento de la misionalidad del Instituto, mediante la correcta prestacion del servicio, tanto para el transporte de personal como para el transporte de animales y acompañamiento a las diferentes convicatorias realizadas por entidadades en cumplimiento compromisos de ciudad.
2 Se tramite el pago de las obligaciones financieras, de acuerdo con el cumplimiento de los provedores, asi mismo se aporta  en la ejecucion presupuestal para el 2022, durante este mes se generaron pagos penditnes, los cuales no habian sigo facturados en mees anteriores. Todos los provedores cumplieron co  la presentacion del informe y soportes para generar las acciones tendientes para el pago de las obligaciones financieras del Instituto.
3 - Con el cumplimiento de esta actividad, se logran mantener el normal funcionamiento de los vehiculos de propiedad del Instituto.</t>
    </r>
  </si>
  <si>
    <t xml:space="preserve">7 ingresos, 130 salidas, 2 reintegros 33 traslados,  1 compras, </t>
  </si>
  <si>
    <t xml:space="preserve">93 ingresos; 1798 salidas; 299 traslados; 8 reintegros; 26 compras  8 bajas </t>
  </si>
  <si>
    <r>
      <t xml:space="preserve">EQUIPO DE GESTIÓN AMBIENTAL:  </t>
    </r>
    <r>
      <rPr>
        <sz val="10"/>
        <rFont val="Arial"/>
        <family val="2"/>
      </rPr>
      <t>Durante el mes de octubre se realizó seguimiento al contrato de residuos peligrosos con la empresa DESCONT y a la Empresa SINPLAGAX.  Adicionalmente, se desarrollaron 11 actividades de ese PIGA; se desarrollaron actividades relacionadas con los residuos peligrosos, prácticas sostenibles, seguimiento a la PTAR,  movilidad sostenible, biciusuarios, inspecciones de las condiciones ambientales y sanitarias, entrega de medicamentos vencidos y/o vacios de la Unidad de Cuidado Animal, seguimiento ambiental y de Seguridad y Salud en el trabajo a la Unidad Distrital de atención de palomas de la plaza Usme convenio que fue cerrado en el mes de octubre de 2022.</t>
    </r>
  </si>
  <si>
    <r>
      <t xml:space="preserve">EQUIPO DE GESTIÓN FINANCIERA:  </t>
    </r>
    <r>
      <rPr>
        <sz val="10"/>
        <color rgb="FF000000"/>
        <rFont val="Arial"/>
        <family val="2"/>
      </rPr>
      <t xml:space="preserve"> Durante el mes, se realizaron las gestiones necesarias para la expedición de los Certificados de Disponibilidad Presupuestal que fueron requeridos por los Gerentes de Proyecto. De igual manera, en cuanto a la gestión contractual, principalmente, y con los equipos de trabajo se expidieron la totalidad de los Certificados de Registro Presupuestal. Se efectuaron la totalidad de los giros solicitados y las operaciones contables requeridas.</t>
    </r>
    <r>
      <rPr>
        <b/>
        <sz val="10"/>
        <color rgb="FF000000"/>
        <rFont val="Arial"/>
        <family val="2"/>
      </rPr>
      <t xml:space="preserve">
NOTA: En cuanto a algunos CDP y CRP, cada documento debe expedirse tres veces, esto debido a que se expide en un rubro por cada elemento PEP, que si bien sigue siendo el mismo documento y el mismo consecutivo, el tramite se realiza una vez por cada elemento.
</t>
    </r>
  </si>
  <si>
    <t xml:space="preserve">Durante el mes de ctubre el DASCD realiza un alcance al radicado efectuado en el mes de agosto con observaciones, con base en esto, se realizarón ajustes al estudio técnico y a algunos anexos que hacen parte integral del estudio técnico, de esta manera se atienden las recomendaciones y se genera nuevamente radicado ante esta entidad para dar continuidad con el proceso. Se solicitó una nueva mesa de trabajo con la DASCD y SHD. </t>
  </si>
  <si>
    <r>
      <t xml:space="preserve">EQUIPO DE GESTIÓN DOCUMENTAL:  </t>
    </r>
    <r>
      <rPr>
        <sz val="10"/>
        <rFont val="Arial"/>
        <family val="2"/>
      </rPr>
      <t>Respecto a transferencias documentales, se continua trabajando con las áreas para cumplir con todas las transferencias al culminar el año. Así las cosas en el mes de octubre se realizó la transferencia documental primaria de dos áreas: Talento Humano y Servicio al Ciudadano, con un total de 6 subseries documentales que representan 33 unidades de conservación (cajas).
Respecto a las capacitaciones se realizó la capacitación general sobre tablas de retención documental conforme a lo establecido en el PIC. Igualmente se realizó una capacitación respecto a la organización documental y al diligenciamiento del FUID con el operador tercerizado del área de urgencias veterinarias.
De otra parte se realizaron seguimientos a la transferencia documental a cargo del área de fauna silvestre al igual que al área encargada de la serie:"REGISTRO DE IDENTIFICACIÓN DE CANINOS Y FELINOS"
De otra parte, en el mes de octubre se continuó con el proceso de recepción de inventarios de archivos de gestión, el cual aún se encuentra pendiente por culminar toda vez que algunas áreas deben realizar ajustes.</t>
    </r>
  </si>
  <si>
    <t>810CDP y 57 CRP</t>
  </si>
  <si>
    <t>4780CDP y 1229CRP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</si>
</sst>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3" formatCode="_-* #,##0.00_-;\-* #,##0.00_-;_-* &quot;-&quot;??_-;_-@_-"/>
    <numFmt numFmtId="164" formatCode="_(* #,##0_);_(* \(#,##0\);_(* &quot;-&quot;_);_(@_)"/>
    <numFmt numFmtId="165" formatCode="_(* #,##0.00_);_(* \(#,##0.00\);_(* &quot;-&quot;??_);_(@_)"/>
    <numFmt numFmtId="166" formatCode="_-* #,##0.00\ &quot;€&quot;_-;\-* #,##0.00\ &quot;€&quot;_-;_-* &quot;-&quot;??\ &quot;€&quot;_-;_-@_-"/>
    <numFmt numFmtId="167" formatCode="&quot;$&quot;\ #,##0_);[Red]\(&quot;$&quot;\ #,##0\)"/>
    <numFmt numFmtId="168" formatCode="_(&quot;$&quot;\ * #,##0.00_);_(&quot;$&quot;\ * \(#,##0.00\);_(&quot;$&quot;\ * &quot;-&quot;??_);_(@_)"/>
    <numFmt numFmtId="169" formatCode="_ * #,##0.00_ ;_ * \-#,##0.00_ ;_ * &quot;-&quot;??_ ;_ @_ "/>
    <numFmt numFmtId="170" formatCode="0.0%"/>
    <numFmt numFmtId="171" formatCode="_(* #,##0_);_(* \(#,##0\);_(* &quot;-&quot;??_);_(@_)"/>
    <numFmt numFmtId="172" formatCode="_(* #,##0.00_);_(* \(#,##0.00\);_(* &quot;-&quot;_);_(@_)"/>
    <numFmt numFmtId="173" formatCode="_-* #,##0.00\ &quot;$&quot;_-;\-* #,##0.00\ &quot;$&quot;_-;_-* &quot;-&quot;??\ &quot;$&quot;_-;_-@_-"/>
    <numFmt numFmtId="174" formatCode="_-* #,##0.00\ _$_-;\-* #,##0.00\ _$_-;_-* &quot;-&quot;??\ _$_-;_-@_-"/>
    <numFmt numFmtId="175" formatCode="#,##0.0"/>
    <numFmt numFmtId="176" formatCode="_(* #,##0.0_);_(* \(#,##0.0\);_(* &quot;-&quot;??_);_(@_)"/>
    <numFmt numFmtId="177" formatCode="0.0"/>
    <numFmt numFmtId="178" formatCode="0.000"/>
    <numFmt numFmtId="179" formatCode="_(* #,##0.000_);_(* \(#,##0.000\);_(* &quot;-&quot;??_);_(@_)"/>
  </numFmts>
  <fonts count="88" x14ac:knownFonts="1">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2"/>
      <name val="Arial"/>
      <family val="2"/>
    </font>
    <font>
      <sz val="8"/>
      <name val="Calibri"/>
      <family val="2"/>
    </font>
    <font>
      <sz val="10"/>
      <name val="Arial"/>
      <family val="2"/>
    </font>
    <font>
      <b/>
      <sz val="9"/>
      <name val="Arial"/>
      <family val="2"/>
    </font>
    <font>
      <sz val="9"/>
      <name val="Arial"/>
      <family val="2"/>
    </font>
    <font>
      <u/>
      <sz val="7"/>
      <color indexed="12"/>
      <name val="Arial"/>
      <family val="2"/>
    </font>
    <font>
      <b/>
      <sz val="11"/>
      <name val="Arial"/>
      <family val="2"/>
    </font>
    <font>
      <sz val="11"/>
      <name val="Arial"/>
      <family val="2"/>
    </font>
    <font>
      <u/>
      <sz val="11"/>
      <name val="Arial"/>
      <family val="2"/>
    </font>
    <font>
      <u/>
      <sz val="9"/>
      <name val="Arial"/>
      <family val="2"/>
    </font>
    <font>
      <b/>
      <sz val="12"/>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5"/>
      <color indexed="56"/>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u/>
      <sz val="10"/>
      <color indexed="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b/>
      <sz val="9"/>
      <color theme="1"/>
      <name val="Arial"/>
      <family val="2"/>
    </font>
    <font>
      <sz val="9"/>
      <color theme="1"/>
      <name val="Arial"/>
      <family val="2"/>
    </font>
    <font>
      <sz val="9"/>
      <color theme="1"/>
      <name val="Calibri"/>
      <family val="2"/>
      <scheme val="minor"/>
    </font>
    <font>
      <sz val="9"/>
      <color theme="0" tint="-0.14999847407452621"/>
      <name val="Arial"/>
      <family val="2"/>
    </font>
    <font>
      <sz val="10"/>
      <color theme="1"/>
      <name val="Arial"/>
      <family val="2"/>
    </font>
    <font>
      <b/>
      <sz val="10"/>
      <color theme="1"/>
      <name val="Arial"/>
      <family val="2"/>
    </font>
    <font>
      <sz val="9"/>
      <color theme="0" tint="-0.34998626667073579"/>
      <name val="Arial"/>
      <family val="2"/>
    </font>
    <font>
      <b/>
      <sz val="11"/>
      <color theme="1"/>
      <name val="Arial"/>
      <family val="2"/>
    </font>
    <font>
      <sz val="9"/>
      <color theme="0" tint="-0.249977111117893"/>
      <name val="Arial"/>
      <family val="2"/>
    </font>
    <font>
      <sz val="11"/>
      <color theme="1"/>
      <name val="Arial"/>
      <family val="2"/>
    </font>
    <font>
      <sz val="10"/>
      <color rgb="FFFF0000"/>
      <name val="Arial"/>
      <family val="2"/>
    </font>
    <font>
      <sz val="7"/>
      <color theme="1"/>
      <name val="Arial"/>
      <family val="2"/>
    </font>
    <font>
      <b/>
      <sz val="9"/>
      <color theme="4"/>
      <name val="Arial"/>
      <family val="2"/>
    </font>
    <font>
      <sz val="9"/>
      <color theme="4"/>
      <name val="Arial"/>
      <family val="2"/>
    </font>
    <font>
      <b/>
      <sz val="11"/>
      <color theme="1"/>
      <name val="Calibri"/>
      <family val="2"/>
    </font>
    <font>
      <sz val="11"/>
      <color theme="0"/>
      <name val="Arial"/>
      <family val="2"/>
    </font>
    <font>
      <b/>
      <sz val="11"/>
      <color theme="0"/>
      <name val="Arial"/>
      <family val="2"/>
    </font>
    <font>
      <sz val="9"/>
      <color indexed="8"/>
      <name val="Calibri"/>
      <family val="2"/>
      <scheme val="minor"/>
    </font>
    <font>
      <sz val="12"/>
      <color theme="1"/>
      <name val="Calibri"/>
      <family val="2"/>
      <scheme val="minor"/>
    </font>
    <font>
      <b/>
      <sz val="12"/>
      <color theme="1"/>
      <name val="Calibri"/>
      <family val="2"/>
      <scheme val="minor"/>
    </font>
    <font>
      <sz val="12"/>
      <color theme="1"/>
      <name val="Arial"/>
      <family val="2"/>
    </font>
    <font>
      <b/>
      <sz val="12"/>
      <color theme="1"/>
      <name val="Arial"/>
      <family val="2"/>
    </font>
    <font>
      <b/>
      <sz val="11"/>
      <color theme="3" tint="-0.499984740745262"/>
      <name val="Calibri"/>
      <family val="2"/>
      <scheme val="minor"/>
    </font>
    <font>
      <b/>
      <sz val="7.5"/>
      <color theme="1"/>
      <name val="Arial"/>
      <family val="2"/>
    </font>
    <font>
      <sz val="8"/>
      <name val="Calibri"/>
      <family val="2"/>
      <scheme val="minor"/>
    </font>
    <font>
      <b/>
      <sz val="14"/>
      <color theme="1"/>
      <name val="Arial"/>
      <family val="2"/>
    </font>
    <font>
      <u/>
      <sz val="12"/>
      <name val="Arial"/>
      <family val="2"/>
    </font>
    <font>
      <b/>
      <sz val="12"/>
      <color theme="3"/>
      <name val="Arial"/>
      <family val="2"/>
    </font>
    <font>
      <sz val="9"/>
      <color indexed="81"/>
      <name val="Tahoma"/>
      <family val="2"/>
    </font>
    <font>
      <b/>
      <sz val="9"/>
      <color indexed="81"/>
      <name val="Tahoma"/>
      <family val="2"/>
    </font>
    <font>
      <b/>
      <sz val="10"/>
      <color theme="0"/>
      <name val="Arial"/>
      <family val="2"/>
    </font>
    <font>
      <sz val="10"/>
      <color rgb="FF000000"/>
      <name val="Arial"/>
      <family val="2"/>
    </font>
    <font>
      <sz val="12"/>
      <color rgb="FF000000"/>
      <name val="Arial"/>
      <family val="2"/>
    </font>
    <font>
      <sz val="11"/>
      <color rgb="FF000000"/>
      <name val="Arial"/>
      <family val="2"/>
    </font>
    <font>
      <b/>
      <sz val="12"/>
      <color rgb="FF000000"/>
      <name val="Arial"/>
      <family val="2"/>
    </font>
    <font>
      <b/>
      <sz val="9"/>
      <color rgb="FF000000"/>
      <name val="Tahoma"/>
      <family val="2"/>
    </font>
    <font>
      <sz val="9"/>
      <color rgb="FF000000"/>
      <name val="Tahoma"/>
      <family val="2"/>
    </font>
    <font>
      <b/>
      <sz val="10"/>
      <color rgb="FF000000"/>
      <name val="Arial"/>
      <family val="2"/>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lightGray"/>
    </fill>
    <fill>
      <patternFill patternType="lightGray">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gray125">
        <bgColor theme="0"/>
      </patternFill>
    </fill>
    <fill>
      <patternFill patternType="solid">
        <fgColor rgb="FFFFFF00"/>
        <bgColor indexed="64"/>
      </patternFill>
    </fill>
    <fill>
      <patternFill patternType="solid">
        <fgColor theme="5" tint="0.59999389629810485"/>
        <bgColor indexed="64"/>
      </patternFill>
    </fill>
    <fill>
      <patternFill patternType="solid">
        <fgColor rgb="FF00B0F0"/>
        <bgColor indexed="64"/>
      </patternFill>
    </fill>
    <fill>
      <patternFill patternType="lightGray">
        <bgColor theme="0"/>
      </patternFill>
    </fill>
    <fill>
      <patternFill patternType="solid">
        <fgColor theme="6" tint="0.39997558519241921"/>
        <bgColor indexed="64"/>
      </patternFill>
    </fill>
    <fill>
      <patternFill patternType="solid">
        <fgColor rgb="FF00CCFF"/>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FF"/>
        <bgColor rgb="FF000000"/>
      </patternFill>
    </fill>
    <fill>
      <patternFill patternType="solid">
        <fgColor theme="0"/>
        <bgColor rgb="FF000000"/>
      </patternFill>
    </fill>
  </fills>
  <borders count="1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auto="1"/>
      </left>
      <right/>
      <top style="thin">
        <color auto="1"/>
      </top>
      <bottom/>
      <diagonal/>
    </border>
    <border>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s>
  <cellStyleXfs count="32118">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4"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36"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6" fillId="38" borderId="38"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7" fillId="39" borderId="39"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8" fillId="0" borderId="40"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169" fontId="7" fillId="0" borderId="0" applyFont="0" applyFill="0" applyBorder="0" applyAlignment="0" applyProtection="0"/>
    <xf numFmtId="169" fontId="4" fillId="0" borderId="0" applyFon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4"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41" fillId="46" borderId="38"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1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2" fillId="4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165" fontId="33" fillId="0" borderId="0" applyFont="0" applyFill="0" applyBorder="0" applyAlignment="0" applyProtection="0"/>
    <xf numFmtId="164" fontId="33" fillId="0" borderId="0" applyFont="0" applyFill="0" applyBorder="0" applyAlignment="0" applyProtection="0"/>
    <xf numFmtId="41" fontId="33" fillId="0" borderId="0" applyFont="0" applyFill="0" applyBorder="0" applyAlignment="0" applyProtection="0"/>
    <xf numFmtId="165" fontId="33"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33"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0" fontId="43"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38" borderId="43"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44"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0" fillId="0" borderId="45"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9" fillId="0" borderId="46"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43" fontId="33" fillId="0" borderId="0" applyFont="0" applyFill="0" applyBorder="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1" applyNumberFormat="0" applyAlignment="0" applyProtection="0"/>
    <xf numFmtId="0" fontId="18" fillId="16" borderId="81"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43" fontId="33" fillId="0" borderId="0" applyFont="0" applyFill="0" applyBorder="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43" fontId="33" fillId="0" borderId="0" applyFont="0" applyFill="0" applyBorder="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43" fontId="33" fillId="0" borderId="0" applyFont="0" applyFill="0" applyBorder="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43" fontId="33" fillId="0" borderId="0" applyFont="0" applyFill="0" applyBorder="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43" fontId="33" fillId="0" borderId="0" applyFont="0" applyFill="0" applyBorder="0" applyAlignment="0" applyProtection="0"/>
    <xf numFmtId="0" fontId="23" fillId="7" borderId="136" applyNumberFormat="0" applyAlignment="0" applyProtection="0"/>
    <xf numFmtId="43" fontId="33" fillId="0" borderId="0" applyFont="0" applyFill="0" applyBorder="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43" fontId="33" fillId="0" borderId="0" applyFont="0" applyFill="0" applyBorder="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43" fontId="33" fillId="0" borderId="0" applyFont="0" applyFill="0" applyBorder="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43" fontId="33" fillId="0" borderId="0" applyFont="0" applyFill="0" applyBorder="0" applyAlignment="0" applyProtection="0"/>
    <xf numFmtId="0" fontId="26" fillId="16" borderId="138" applyNumberFormat="0" applyAlignment="0" applyProtection="0"/>
    <xf numFmtId="41" fontId="33" fillId="0" borderId="0" applyFont="0" applyFill="0" applyBorder="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43" fontId="33" fillId="0" borderId="0" applyFont="0" applyFill="0" applyBorder="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43" fontId="33" fillId="0" borderId="0" applyFont="0" applyFill="0" applyBorder="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23" fillId="7" borderId="132" applyNumberForma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3" fillId="7" borderId="136"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33" applyNumberFormat="0" applyFont="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43" fontId="33" fillId="0" borderId="0" applyFont="0" applyFill="0" applyBorder="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2" applyNumberFormat="0" applyAlignment="0" applyProtection="0"/>
    <xf numFmtId="0" fontId="31" fillId="0" borderId="135" applyNumberFormat="0" applyFill="0" applyAlignment="0" applyProtection="0"/>
    <xf numFmtId="43" fontId="33" fillId="0" borderId="0" applyFont="0" applyFill="0" applyBorder="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2"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6" fillId="16" borderId="134" applyNumberFormat="0" applyAlignment="0" applyProtection="0"/>
    <xf numFmtId="0" fontId="23" fillId="7" borderId="132" applyNumberFormat="0" applyAlignment="0" applyProtection="0"/>
    <xf numFmtId="0" fontId="18" fillId="16"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4"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43" fontId="33" fillId="0" borderId="0" applyFont="0" applyFill="0" applyBorder="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4"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43" fontId="33" fillId="0" borderId="0" applyFont="0" applyFill="0" applyBorder="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23" fillId="7" borderId="132"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23" fillId="7" borderId="132" applyNumberFormat="0" applyAlignment="0" applyProtection="0"/>
    <xf numFmtId="0" fontId="18" fillId="16" borderId="132"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43" fontId="33" fillId="0" borderId="0" applyFont="0" applyFill="0" applyBorder="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18" fillId="16" borderId="132"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23" fillId="7" borderId="132"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26" fillId="16" borderId="134"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18" fillId="16"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3" fillId="7" borderId="132"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23" fillId="7" borderId="148"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43" fontId="33" fillId="0" borderId="0" applyFont="0" applyFill="0" applyBorder="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43" fontId="33" fillId="0" borderId="0" applyFont="0" applyFill="0" applyBorder="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0" fontId="26" fillId="16" borderId="150" applyNumberFormat="0" applyAlignment="0" applyProtection="0"/>
    <xf numFmtId="41" fontId="33" fillId="0" borderId="0" applyFont="0" applyFill="0" applyBorder="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43" fontId="33" fillId="0" borderId="0" applyFont="0" applyFill="0" applyBorder="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43" fontId="33" fillId="0" borderId="0" applyFont="0" applyFill="0" applyBorder="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43" fontId="33" fillId="0" borderId="0" applyFont="0" applyFill="0" applyBorder="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cellStyleXfs>
  <cellXfs count="886">
    <xf numFmtId="0" fontId="0" fillId="0" borderId="0" xfId="0"/>
    <xf numFmtId="0" fontId="50" fillId="0" borderId="10" xfId="0" applyFont="1" applyBorder="1" applyAlignment="1">
      <alignment vertical="center" wrapText="1"/>
    </xf>
    <xf numFmtId="0" fontId="50" fillId="0" borderId="11" xfId="0" applyFont="1" applyBorder="1" applyAlignment="1">
      <alignment vertical="center" wrapText="1"/>
    </xf>
    <xf numFmtId="0" fontId="51" fillId="0" borderId="0" xfId="0" applyFont="1"/>
    <xf numFmtId="0" fontId="50" fillId="0" borderId="0" xfId="0" applyFont="1" applyAlignment="1">
      <alignment horizontal="center" vertical="center" wrapText="1"/>
    </xf>
    <xf numFmtId="0" fontId="52" fillId="0" borderId="0" xfId="0" applyFont="1"/>
    <xf numFmtId="0" fontId="53" fillId="0" borderId="0" xfId="0" applyFont="1"/>
    <xf numFmtId="0" fontId="54" fillId="0" borderId="0" xfId="0" applyFont="1"/>
    <xf numFmtId="0" fontId="55" fillId="0" borderId="0" xfId="0" applyFont="1" applyAlignment="1">
      <alignment horizontal="center"/>
    </xf>
    <xf numFmtId="0" fontId="55" fillId="0" borderId="0" xfId="0" applyFont="1"/>
    <xf numFmtId="0" fontId="55" fillId="0" borderId="0" xfId="0" applyFont="1" applyAlignment="1" applyProtection="1">
      <alignment horizontal="center" vertical="center" wrapText="1"/>
      <protection locked="0"/>
    </xf>
    <xf numFmtId="0" fontId="56" fillId="0" borderId="0" xfId="1327" applyFont="1" applyAlignment="1">
      <alignment vertical="center" wrapText="1"/>
    </xf>
    <xf numFmtId="0" fontId="3" fillId="0" borderId="0" xfId="1371" applyFont="1" applyAlignment="1">
      <alignment horizontal="center" vertical="center"/>
    </xf>
    <xf numFmtId="0" fontId="55" fillId="0" borderId="0" xfId="1371" applyFont="1" applyAlignment="1">
      <alignment horizontal="center" vertical="center"/>
    </xf>
    <xf numFmtId="0" fontId="12" fillId="0" borderId="0" xfId="1371" applyFont="1" applyAlignment="1">
      <alignment horizontal="center" vertical="top" wrapText="1"/>
    </xf>
    <xf numFmtId="0" fontId="12" fillId="0" borderId="0" xfId="1371" applyFont="1" applyAlignment="1">
      <alignment horizontal="center" vertical="center"/>
    </xf>
    <xf numFmtId="1" fontId="11" fillId="0" borderId="0" xfId="1273" applyNumberFormat="1" applyFont="1" applyFill="1" applyBorder="1" applyAlignment="1">
      <alignment horizontal="center" vertical="center" wrapText="1"/>
    </xf>
    <xf numFmtId="0" fontId="11" fillId="0" borderId="0" xfId="1496" applyNumberFormat="1" applyFont="1" applyFill="1" applyBorder="1" applyAlignment="1">
      <alignment horizontal="center" vertical="center" wrapText="1"/>
    </xf>
    <xf numFmtId="0" fontId="56" fillId="0" borderId="0" xfId="1327" applyFont="1" applyAlignment="1">
      <alignment vertical="center"/>
    </xf>
    <xf numFmtId="0" fontId="12" fillId="0" borderId="0" xfId="1371" applyFont="1" applyAlignment="1">
      <alignment horizontal="left" vertical="center" wrapText="1"/>
    </xf>
    <xf numFmtId="0" fontId="12" fillId="0" borderId="0" xfId="1371" applyFont="1" applyAlignment="1">
      <alignment horizontal="center" vertical="center" wrapText="1"/>
    </xf>
    <xf numFmtId="0" fontId="11" fillId="0" borderId="0" xfId="1371" applyFont="1" applyAlignment="1">
      <alignment horizontal="center" vertical="center" wrapText="1"/>
    </xf>
    <xf numFmtId="0" fontId="13" fillId="0" borderId="0" xfId="1371" applyFont="1" applyAlignment="1">
      <alignment horizontal="center" vertical="center"/>
    </xf>
    <xf numFmtId="9" fontId="11" fillId="0" borderId="0" xfId="1496" applyFont="1" applyFill="1" applyBorder="1" applyAlignment="1">
      <alignment horizontal="center" vertical="center"/>
    </xf>
    <xf numFmtId="0" fontId="58" fillId="0" borderId="0" xfId="1327" applyFont="1" applyAlignment="1">
      <alignment vertical="center"/>
    </xf>
    <xf numFmtId="170" fontId="12" fillId="0" borderId="0" xfId="1496" applyNumberFormat="1" applyFont="1" applyFill="1" applyBorder="1" applyAlignment="1">
      <alignment horizontal="center" vertical="top" wrapText="1"/>
    </xf>
    <xf numFmtId="9" fontId="12" fillId="0" borderId="0" xfId="1496" applyFont="1" applyFill="1" applyBorder="1" applyAlignment="1">
      <alignment horizontal="center" vertical="top" wrapText="1"/>
    </xf>
    <xf numFmtId="9" fontId="59" fillId="0" borderId="0" xfId="1495" applyFont="1" applyFill="1" applyBorder="1" applyAlignment="1">
      <alignment horizontal="center" vertical="center" wrapText="1"/>
    </xf>
    <xf numFmtId="0" fontId="60" fillId="0" borderId="0" xfId="1371" applyFont="1" applyAlignment="1" applyProtection="1">
      <alignment horizontal="center" vertical="center" wrapText="1"/>
      <protection locked="0"/>
    </xf>
    <xf numFmtId="0" fontId="54" fillId="0" borderId="0" xfId="0" applyFont="1" applyAlignment="1">
      <alignment horizontal="center" vertical="center"/>
    </xf>
    <xf numFmtId="0" fontId="3" fillId="0" borderId="0" xfId="1371" applyFont="1" applyAlignment="1" applyProtection="1">
      <alignment horizontal="center" vertical="center" wrapText="1"/>
      <protection locked="0"/>
    </xf>
    <xf numFmtId="0" fontId="4" fillId="0" borderId="0" xfId="1371" applyAlignment="1" applyProtection="1">
      <alignment horizontal="center" vertical="center"/>
      <protection locked="0"/>
    </xf>
    <xf numFmtId="0" fontId="4" fillId="0" borderId="0" xfId="1371" applyAlignment="1" applyProtection="1">
      <alignment vertical="center" wrapText="1"/>
      <protection locked="0"/>
    </xf>
    <xf numFmtId="0" fontId="61" fillId="0" borderId="0" xfId="0" applyFont="1" applyAlignment="1">
      <alignment horizontal="center"/>
    </xf>
    <xf numFmtId="0" fontId="4" fillId="0" borderId="0" xfId="1371" applyAlignment="1">
      <alignment vertical="center"/>
    </xf>
    <xf numFmtId="0" fontId="54" fillId="0" borderId="0" xfId="0" applyFont="1" applyAlignment="1" applyProtection="1">
      <alignment horizontal="center"/>
      <protection locked="0"/>
    </xf>
    <xf numFmtId="0" fontId="49" fillId="0" borderId="0" xfId="0" applyFont="1" applyAlignment="1">
      <alignment horizontal="center"/>
    </xf>
    <xf numFmtId="0" fontId="50" fillId="0" borderId="0" xfId="0" applyFont="1" applyAlignment="1">
      <alignment vertical="center" wrapText="1"/>
    </xf>
    <xf numFmtId="0" fontId="0" fillId="0" borderId="0" xfId="0" applyAlignment="1">
      <alignment horizontal="center"/>
    </xf>
    <xf numFmtId="0" fontId="49" fillId="0" borderId="0" xfId="0" applyFont="1" applyAlignment="1">
      <alignment horizontal="center" vertical="center" wrapText="1"/>
    </xf>
    <xf numFmtId="0" fontId="57" fillId="0" borderId="0" xfId="1371" applyFont="1" applyAlignment="1">
      <alignment horizontal="center" vertical="center"/>
    </xf>
    <xf numFmtId="0" fontId="9" fillId="24" borderId="15" xfId="1371" applyFont="1" applyFill="1" applyBorder="1" applyAlignment="1">
      <alignment horizontal="center" vertical="center"/>
    </xf>
    <xf numFmtId="0" fontId="51" fillId="0" borderId="0" xfId="0" applyFont="1" applyAlignment="1">
      <alignment horizontal="center"/>
    </xf>
    <xf numFmtId="0" fontId="8" fillId="24" borderId="0" xfId="1371" applyFont="1" applyFill="1" applyAlignment="1">
      <alignment horizontal="center" vertical="center"/>
    </xf>
    <xf numFmtId="0" fontId="9" fillId="24" borderId="0" xfId="1371" applyFont="1" applyFill="1" applyAlignment="1">
      <alignment vertical="center"/>
    </xf>
    <xf numFmtId="0" fontId="9" fillId="24" borderId="0" xfId="1371" applyFont="1" applyFill="1" applyAlignment="1">
      <alignment vertical="top" wrapText="1"/>
    </xf>
    <xf numFmtId="9" fontId="8" fillId="24" borderId="0" xfId="1496" applyFont="1" applyFill="1" applyAlignment="1">
      <alignment vertical="center"/>
    </xf>
    <xf numFmtId="9" fontId="9" fillId="24" borderId="0" xfId="1496" applyFont="1" applyFill="1" applyAlignment="1">
      <alignment vertical="center"/>
    </xf>
    <xf numFmtId="0" fontId="50" fillId="0" borderId="0" xfId="0" applyFont="1" applyAlignment="1">
      <alignment horizontal="center"/>
    </xf>
    <xf numFmtId="0" fontId="50" fillId="0" borderId="0" xfId="0" applyFont="1"/>
    <xf numFmtId="10" fontId="65" fillId="0" borderId="0" xfId="1495" applyNumberFormat="1" applyFont="1" applyFill="1" applyBorder="1" applyAlignment="1">
      <alignment horizontal="center" vertical="center" wrapText="1"/>
    </xf>
    <xf numFmtId="0" fontId="66" fillId="50" borderId="0" xfId="1371" applyFont="1" applyFill="1" applyAlignment="1">
      <alignment horizontal="center" vertical="center" wrapText="1"/>
    </xf>
    <xf numFmtId="0" fontId="0" fillId="0" borderId="0" xfId="0" applyProtection="1">
      <protection locked="0"/>
    </xf>
    <xf numFmtId="0" fontId="4" fillId="0" borderId="0" xfId="0" applyFont="1" applyProtection="1">
      <protection locked="0"/>
    </xf>
    <xf numFmtId="0" fontId="9" fillId="0" borderId="0" xfId="0" applyFont="1" applyAlignment="1" applyProtection="1">
      <alignment vertical="top" wrapText="1"/>
      <protection locked="0"/>
    </xf>
    <xf numFmtId="0" fontId="9" fillId="0" borderId="0" xfId="0" applyFont="1" applyAlignment="1" applyProtection="1">
      <alignment horizontal="center" vertical="center" wrapText="1"/>
      <protection locked="0"/>
    </xf>
    <xf numFmtId="0" fontId="52" fillId="0" borderId="0" xfId="0" applyFont="1" applyProtection="1">
      <protection locked="0"/>
    </xf>
    <xf numFmtId="0" fontId="67" fillId="0" borderId="0" xfId="0" applyFont="1" applyProtection="1">
      <protection locked="0"/>
    </xf>
    <xf numFmtId="0" fontId="4" fillId="24" borderId="0" xfId="1327" applyFill="1" applyAlignment="1" applyProtection="1">
      <alignment vertical="center"/>
      <protection locked="0"/>
    </xf>
    <xf numFmtId="0" fontId="4" fillId="0" borderId="0" xfId="1327" applyAlignment="1" applyProtection="1">
      <alignment vertical="center"/>
      <protection locked="0"/>
    </xf>
    <xf numFmtId="0" fontId="0" fillId="50" borderId="0" xfId="0" applyFill="1" applyProtection="1">
      <protection locked="0"/>
    </xf>
    <xf numFmtId="0" fontId="49" fillId="50" borderId="23" xfId="0" applyFont="1" applyFill="1" applyBorder="1" applyAlignment="1">
      <alignment horizontal="center" vertical="center" wrapText="1"/>
    </xf>
    <xf numFmtId="0" fontId="8" fillId="52" borderId="22" xfId="1371" applyFont="1" applyFill="1" applyBorder="1" applyAlignment="1">
      <alignment horizontal="left" vertical="center" wrapText="1"/>
    </xf>
    <xf numFmtId="0" fontId="9" fillId="50" borderId="0" xfId="0" applyFont="1" applyFill="1" applyAlignment="1" applyProtection="1">
      <alignment horizontal="center" vertical="center" wrapText="1"/>
      <protection locked="0"/>
    </xf>
    <xf numFmtId="0" fontId="50" fillId="50" borderId="11" xfId="0" applyFont="1" applyFill="1" applyBorder="1" applyAlignment="1">
      <alignment vertical="center" wrapText="1"/>
    </xf>
    <xf numFmtId="9" fontId="49" fillId="0" borderId="0" xfId="0" applyNumberFormat="1" applyFont="1" applyAlignment="1">
      <alignment horizontal="center" vertical="center" wrapText="1"/>
    </xf>
    <xf numFmtId="9" fontId="0" fillId="0" borderId="0" xfId="0" applyNumberFormat="1"/>
    <xf numFmtId="0" fontId="49" fillId="0" borderId="0" xfId="0" applyFont="1" applyProtection="1">
      <protection locked="0"/>
    </xf>
    <xf numFmtId="0" fontId="8" fillId="0" borderId="0" xfId="0" applyFont="1" applyAlignment="1" applyProtection="1">
      <alignment horizontal="center" vertical="center" wrapText="1"/>
      <protection locked="0"/>
    </xf>
    <xf numFmtId="0" fontId="68" fillId="50" borderId="0" xfId="0" applyFont="1" applyFill="1" applyProtection="1">
      <protection locked="0"/>
    </xf>
    <xf numFmtId="0" fontId="68" fillId="0" borderId="0" xfId="0" applyFont="1" applyProtection="1">
      <protection locked="0"/>
    </xf>
    <xf numFmtId="0" fontId="5" fillId="0" borderId="0" xfId="0" applyFont="1" applyProtection="1">
      <protection locked="0"/>
    </xf>
    <xf numFmtId="0" fontId="69" fillId="0" borderId="0" xfId="0" applyFont="1" applyProtection="1">
      <protection locked="0"/>
    </xf>
    <xf numFmtId="43" fontId="68" fillId="0" borderId="0" xfId="0" applyNumberFormat="1" applyFont="1" applyProtection="1">
      <protection locked="0"/>
    </xf>
    <xf numFmtId="9" fontId="68" fillId="0" borderId="0" xfId="1495" applyFont="1" applyFill="1" applyProtection="1">
      <protection locked="0"/>
    </xf>
    <xf numFmtId="9" fontId="33" fillId="0" borderId="0" xfId="1495" applyFont="1"/>
    <xf numFmtId="0" fontId="45" fillId="0" borderId="0" xfId="0" applyFont="1"/>
    <xf numFmtId="9" fontId="45" fillId="0" borderId="0" xfId="1495" applyFont="1"/>
    <xf numFmtId="164" fontId="33" fillId="0" borderId="0" xfId="1251" applyFont="1"/>
    <xf numFmtId="164" fontId="0" fillId="0" borderId="0" xfId="0" applyNumberFormat="1"/>
    <xf numFmtId="0" fontId="55" fillId="0" borderId="0" xfId="0" applyFont="1" applyAlignment="1" applyProtection="1">
      <alignment horizontal="center" vertical="center" wrapText="1"/>
      <protection locked="0" hidden="1"/>
    </xf>
    <xf numFmtId="0" fontId="51" fillId="0" borderId="0" xfId="0" applyFont="1" applyProtection="1">
      <protection hidden="1"/>
    </xf>
    <xf numFmtId="0" fontId="56" fillId="0" borderId="0" xfId="1327" applyFont="1" applyAlignment="1" applyProtection="1">
      <alignment vertical="center" wrapText="1"/>
      <protection hidden="1"/>
    </xf>
    <xf numFmtId="0" fontId="54" fillId="0" borderId="0" xfId="0" applyFont="1" applyProtection="1">
      <protection hidden="1"/>
    </xf>
    <xf numFmtId="0" fontId="3" fillId="0" borderId="0" xfId="1371" applyFont="1" applyAlignment="1" applyProtection="1">
      <alignment horizontal="center" vertical="center"/>
      <protection hidden="1"/>
    </xf>
    <xf numFmtId="0" fontId="57" fillId="0" borderId="0" xfId="1371" applyFont="1" applyAlignment="1" applyProtection="1">
      <alignment horizontal="center" vertical="center"/>
      <protection hidden="1"/>
    </xf>
    <xf numFmtId="0" fontId="53" fillId="0" borderId="0" xfId="0" applyFont="1" applyProtection="1">
      <protection hidden="1"/>
    </xf>
    <xf numFmtId="0" fontId="12" fillId="0" borderId="0" xfId="1371" applyFont="1" applyAlignment="1" applyProtection="1">
      <alignment horizontal="center" vertical="top" wrapText="1"/>
      <protection hidden="1"/>
    </xf>
    <xf numFmtId="0" fontId="12" fillId="0" borderId="0" xfId="1371" applyFont="1" applyAlignment="1" applyProtection="1">
      <alignment horizontal="center" vertical="center"/>
      <protection hidden="1"/>
    </xf>
    <xf numFmtId="1" fontId="11" fillId="0" borderId="0" xfId="1273" applyNumberFormat="1" applyFont="1" applyFill="1" applyBorder="1" applyAlignment="1" applyProtection="1">
      <alignment horizontal="center" vertical="center" wrapText="1"/>
      <protection hidden="1"/>
    </xf>
    <xf numFmtId="0" fontId="11" fillId="0" borderId="0" xfId="1496" applyNumberFormat="1" applyFont="1" applyFill="1" applyBorder="1" applyAlignment="1" applyProtection="1">
      <alignment horizontal="center" vertical="center" wrapText="1"/>
      <protection hidden="1"/>
    </xf>
    <xf numFmtId="0" fontId="56" fillId="0" borderId="0" xfId="1327" applyFont="1" applyAlignment="1" applyProtection="1">
      <alignment vertical="center"/>
      <protection hidden="1"/>
    </xf>
    <xf numFmtId="0" fontId="12" fillId="0" borderId="0" xfId="1371" applyFont="1" applyAlignment="1" applyProtection="1">
      <alignment horizontal="left" vertical="center" wrapText="1"/>
      <protection hidden="1"/>
    </xf>
    <xf numFmtId="0" fontId="12" fillId="0" borderId="0" xfId="1371" applyFont="1" applyAlignment="1" applyProtection="1">
      <alignment horizontal="center" vertical="center" wrapText="1"/>
      <protection hidden="1"/>
    </xf>
    <xf numFmtId="0" fontId="11" fillId="0" borderId="0" xfId="1371" applyFont="1" applyAlignment="1" applyProtection="1">
      <alignment horizontal="center" vertical="center" wrapText="1"/>
      <protection hidden="1"/>
    </xf>
    <xf numFmtId="0" fontId="13" fillId="0" borderId="0" xfId="1371" applyFont="1" applyAlignment="1" applyProtection="1">
      <alignment horizontal="center" vertical="center"/>
      <protection hidden="1"/>
    </xf>
    <xf numFmtId="9" fontId="11" fillId="0" borderId="0" xfId="1496" applyFont="1" applyFill="1" applyBorder="1" applyAlignment="1" applyProtection="1">
      <alignment horizontal="center" vertical="center"/>
      <protection hidden="1"/>
    </xf>
    <xf numFmtId="0" fontId="58" fillId="0" borderId="0" xfId="1327" applyFont="1" applyAlignment="1" applyProtection="1">
      <alignment vertical="center"/>
      <protection hidden="1"/>
    </xf>
    <xf numFmtId="170" fontId="12" fillId="0" borderId="0" xfId="1496" applyNumberFormat="1" applyFont="1" applyFill="1" applyBorder="1" applyAlignment="1" applyProtection="1">
      <alignment horizontal="center" vertical="top" wrapText="1"/>
      <protection hidden="1"/>
    </xf>
    <xf numFmtId="9" fontId="12" fillId="0" borderId="0" xfId="1496" applyFont="1" applyFill="1" applyBorder="1" applyAlignment="1" applyProtection="1">
      <alignment horizontal="center" vertical="top" wrapText="1"/>
      <protection hidden="1"/>
    </xf>
    <xf numFmtId="0" fontId="8" fillId="61" borderId="52" xfId="1371" applyFont="1" applyFill="1" applyBorder="1" applyAlignment="1" applyProtection="1">
      <alignment horizontal="center" vertical="center" wrapText="1"/>
      <protection hidden="1"/>
    </xf>
    <xf numFmtId="0" fontId="8" fillId="61" borderId="52" xfId="1371" applyFont="1" applyFill="1" applyBorder="1" applyAlignment="1" applyProtection="1">
      <alignment horizontal="center" vertical="center"/>
      <protection hidden="1"/>
    </xf>
    <xf numFmtId="9" fontId="59" fillId="0" borderId="0" xfId="1495" applyFont="1" applyFill="1" applyBorder="1" applyAlignment="1" applyProtection="1">
      <alignment horizontal="center" vertical="center" wrapText="1"/>
      <protection hidden="1"/>
    </xf>
    <xf numFmtId="0" fontId="60" fillId="0" borderId="0" xfId="1371" applyFont="1" applyAlignment="1" applyProtection="1">
      <alignment horizontal="center" vertical="center" wrapText="1"/>
      <protection locked="0" hidden="1"/>
    </xf>
    <xf numFmtId="0" fontId="54" fillId="0" borderId="0" xfId="0" applyFont="1" applyAlignment="1" applyProtection="1">
      <alignment horizontal="center" vertical="center"/>
      <protection hidden="1"/>
    </xf>
    <xf numFmtId="0" fontId="3" fillId="0" borderId="0" xfId="1371" applyFont="1" applyAlignment="1" applyProtection="1">
      <alignment horizontal="center" vertical="center" wrapText="1"/>
      <protection locked="0" hidden="1"/>
    </xf>
    <xf numFmtId="0" fontId="4" fillId="0" borderId="0" xfId="1371" applyAlignment="1" applyProtection="1">
      <alignment vertical="center" wrapText="1"/>
      <protection locked="0" hidden="1"/>
    </xf>
    <xf numFmtId="0" fontId="61" fillId="0" borderId="0" xfId="0" applyFont="1" applyAlignment="1" applyProtection="1">
      <alignment horizontal="center"/>
      <protection hidden="1"/>
    </xf>
    <xf numFmtId="0" fontId="4" fillId="0" borderId="0" xfId="1371" applyAlignment="1" applyProtection="1">
      <alignment vertical="center"/>
      <protection hidden="1"/>
    </xf>
    <xf numFmtId="0" fontId="3" fillId="24" borderId="0" xfId="1371" applyFont="1" applyFill="1" applyAlignment="1" applyProtection="1">
      <alignment horizontal="center" vertical="center"/>
      <protection hidden="1"/>
    </xf>
    <xf numFmtId="0" fontId="4" fillId="24" borderId="0" xfId="1371" applyFill="1" applyAlignment="1" applyProtection="1">
      <alignment vertical="center"/>
      <protection hidden="1"/>
    </xf>
    <xf numFmtId="0" fontId="4" fillId="24" borderId="0" xfId="1371" applyFill="1" applyAlignment="1" applyProtection="1">
      <alignment vertical="top" wrapText="1"/>
      <protection hidden="1"/>
    </xf>
    <xf numFmtId="9" fontId="3" fillId="24" borderId="0" xfId="1496" applyFont="1" applyFill="1" applyAlignment="1" applyProtection="1">
      <alignment vertical="center"/>
      <protection hidden="1"/>
    </xf>
    <xf numFmtId="9" fontId="4" fillId="24" borderId="0" xfId="1496" applyFont="1" applyFill="1" applyAlignment="1" applyProtection="1">
      <alignment vertical="center"/>
      <protection hidden="1"/>
    </xf>
    <xf numFmtId="0" fontId="55" fillId="0" borderId="0" xfId="0" applyFont="1" applyAlignment="1" applyProtection="1">
      <alignment horizontal="center"/>
      <protection hidden="1"/>
    </xf>
    <xf numFmtId="0" fontId="55" fillId="0" borderId="0" xfId="0" applyFont="1" applyProtection="1">
      <protection hidden="1"/>
    </xf>
    <xf numFmtId="0" fontId="8" fillId="61" borderId="49" xfId="1371" applyFont="1" applyFill="1" applyBorder="1" applyAlignment="1" applyProtection="1">
      <alignment horizontal="justify" vertical="center" wrapText="1"/>
      <protection hidden="1"/>
    </xf>
    <xf numFmtId="9" fontId="3" fillId="24" borderId="0" xfId="1496" applyFont="1" applyFill="1" applyAlignment="1" applyProtection="1">
      <alignment horizontal="center" vertical="center"/>
      <protection hidden="1"/>
    </xf>
    <xf numFmtId="0" fontId="8" fillId="61" borderId="52" xfId="1371" applyFont="1" applyFill="1" applyBorder="1" applyAlignment="1" applyProtection="1">
      <alignment horizontal="left" vertical="center" wrapText="1"/>
      <protection hidden="1"/>
    </xf>
    <xf numFmtId="0" fontId="8" fillId="61" borderId="52" xfId="1371" applyFont="1" applyFill="1" applyBorder="1" applyAlignment="1" applyProtection="1">
      <alignment horizontal="justify" vertical="center" wrapText="1"/>
      <protection locked="0" hidden="1"/>
    </xf>
    <xf numFmtId="0" fontId="8" fillId="61" borderId="52" xfId="1371" applyFont="1" applyFill="1" applyBorder="1" applyAlignment="1" applyProtection="1">
      <alignment horizontal="justify" vertical="center" wrapText="1"/>
      <protection hidden="1"/>
    </xf>
    <xf numFmtId="0" fontId="8" fillId="61" borderId="52" xfId="1371" applyFont="1" applyFill="1" applyBorder="1" applyAlignment="1" applyProtection="1">
      <alignment horizontal="justify" vertical="center"/>
      <protection hidden="1"/>
    </xf>
    <xf numFmtId="0" fontId="8" fillId="61" borderId="52" xfId="1371" applyFont="1" applyFill="1" applyBorder="1" applyAlignment="1" applyProtection="1">
      <alignment vertical="center" wrapText="1"/>
      <protection hidden="1"/>
    </xf>
    <xf numFmtId="0" fontId="3" fillId="24" borderId="0" xfId="1371" applyFont="1" applyFill="1" applyAlignment="1">
      <alignment horizontal="center" vertical="center"/>
    </xf>
    <xf numFmtId="0" fontId="4" fillId="24" borderId="0" xfId="1371" applyFill="1" applyAlignment="1">
      <alignment vertical="center"/>
    </xf>
    <xf numFmtId="0" fontId="4" fillId="24" borderId="0" xfId="1371" applyFill="1" applyAlignment="1">
      <alignment vertical="top" wrapText="1"/>
    </xf>
    <xf numFmtId="9" fontId="3" fillId="24" borderId="0" xfId="1496" applyFont="1" applyFill="1" applyAlignment="1">
      <alignment vertical="center"/>
    </xf>
    <xf numFmtId="9" fontId="4" fillId="24" borderId="0" xfId="1496" applyFont="1" applyFill="1" applyAlignment="1">
      <alignment vertical="center"/>
    </xf>
    <xf numFmtId="0" fontId="54" fillId="0" borderId="36" xfId="0" applyFont="1" applyBorder="1" applyProtection="1">
      <protection hidden="1"/>
    </xf>
    <xf numFmtId="0" fontId="54" fillId="0" borderId="13" xfId="0" applyFont="1" applyBorder="1" applyProtection="1">
      <protection hidden="1"/>
    </xf>
    <xf numFmtId="0" fontId="54" fillId="0" borderId="26" xfId="0" applyFont="1" applyBorder="1" applyProtection="1">
      <protection hidden="1"/>
    </xf>
    <xf numFmtId="9" fontId="54" fillId="0" borderId="152" xfId="0" applyNumberFormat="1" applyFont="1" applyBorder="1"/>
    <xf numFmtId="43" fontId="11" fillId="0" borderId="0" xfId="1371" applyNumberFormat="1" applyFont="1" applyAlignment="1" applyProtection="1">
      <alignment horizontal="center" vertical="center" wrapText="1"/>
      <protection hidden="1"/>
    </xf>
    <xf numFmtId="0" fontId="54" fillId="0" borderId="152" xfId="1371" applyFont="1" applyBorder="1" applyAlignment="1" applyProtection="1">
      <alignment vertical="center" wrapText="1"/>
      <protection locked="0" hidden="1"/>
    </xf>
    <xf numFmtId="0" fontId="5" fillId="0" borderId="152" xfId="1371" applyFont="1" applyBorder="1" applyAlignment="1" applyProtection="1">
      <alignment horizontal="center" vertical="center"/>
      <protection hidden="1"/>
    </xf>
    <xf numFmtId="0" fontId="8" fillId="61" borderId="152" xfId="1371" applyFont="1" applyFill="1" applyBorder="1" applyAlignment="1" applyProtection="1">
      <alignment vertical="center" wrapText="1"/>
      <protection hidden="1"/>
    </xf>
    <xf numFmtId="0" fontId="5" fillId="0" borderId="153" xfId="1371" applyFont="1" applyBorder="1" applyAlignment="1" applyProtection="1">
      <alignment horizontal="center" vertical="center"/>
      <protection hidden="1"/>
    </xf>
    <xf numFmtId="178" fontId="5" fillId="0" borderId="153" xfId="1496" applyNumberFormat="1" applyFont="1" applyFill="1" applyBorder="1" applyAlignment="1" applyProtection="1">
      <alignment horizontal="center" vertical="center" wrapText="1"/>
      <protection hidden="1"/>
    </xf>
    <xf numFmtId="0" fontId="8" fillId="61" borderId="152" xfId="1371" applyFont="1" applyFill="1" applyBorder="1" applyAlignment="1" applyProtection="1">
      <alignment horizontal="center" vertical="center" wrapText="1"/>
      <protection hidden="1"/>
    </xf>
    <xf numFmtId="0" fontId="8" fillId="61" borderId="152" xfId="0" applyFont="1" applyFill="1" applyBorder="1" applyAlignment="1" applyProtection="1">
      <alignment horizontal="center" vertical="center" wrapText="1"/>
      <protection hidden="1"/>
    </xf>
    <xf numFmtId="0" fontId="8" fillId="61" borderId="153" xfId="1371" applyFont="1" applyFill="1" applyBorder="1" applyAlignment="1" applyProtection="1">
      <alignment horizontal="center" vertical="center" wrapText="1"/>
      <protection hidden="1"/>
    </xf>
    <xf numFmtId="0" fontId="8" fillId="61" borderId="152" xfId="1371" applyFont="1" applyFill="1" applyBorder="1" applyAlignment="1" applyProtection="1">
      <alignment horizontal="center" vertical="center" wrapText="1"/>
      <protection locked="0" hidden="1"/>
    </xf>
    <xf numFmtId="14" fontId="9" fillId="0" borderId="152" xfId="1371" applyNumberFormat="1" applyFont="1" applyBorder="1" applyAlignment="1" applyProtection="1">
      <alignment horizontal="center" vertical="center" wrapText="1"/>
      <protection locked="0" hidden="1"/>
    </xf>
    <xf numFmtId="0" fontId="70" fillId="50" borderId="152" xfId="1371" applyFont="1" applyFill="1" applyBorder="1" applyAlignment="1" applyProtection="1">
      <alignment vertical="center" wrapText="1"/>
      <protection locked="0" hidden="1"/>
    </xf>
    <xf numFmtId="0" fontId="71" fillId="50" borderId="152" xfId="1371" applyFont="1" applyFill="1" applyBorder="1" applyAlignment="1" applyProtection="1">
      <alignment horizontal="center" vertical="center" wrapText="1"/>
      <protection locked="0" hidden="1"/>
    </xf>
    <xf numFmtId="0" fontId="71" fillId="50" borderId="153" xfId="1371" applyFont="1" applyFill="1" applyBorder="1" applyAlignment="1" applyProtection="1">
      <alignment horizontal="center" vertical="center" wrapText="1"/>
      <protection locked="0" hidden="1"/>
    </xf>
    <xf numFmtId="0" fontId="59" fillId="50" borderId="152" xfId="1371" applyFont="1" applyFill="1" applyBorder="1" applyAlignment="1" applyProtection="1">
      <alignment vertical="center" wrapText="1"/>
      <protection locked="0" hidden="1"/>
    </xf>
    <xf numFmtId="0" fontId="59" fillId="50" borderId="152" xfId="1371" applyFont="1" applyFill="1" applyBorder="1" applyAlignment="1" applyProtection="1">
      <alignment horizontal="justify" vertical="center" wrapText="1"/>
      <protection locked="0" hidden="1"/>
    </xf>
    <xf numFmtId="0" fontId="8" fillId="61" borderId="152" xfId="1371" applyFont="1" applyFill="1" applyBorder="1" applyAlignment="1" applyProtection="1">
      <alignment horizontal="left" vertical="center" wrapText="1"/>
      <protection hidden="1"/>
    </xf>
    <xf numFmtId="0" fontId="70" fillId="50" borderId="152" xfId="1371" applyFont="1" applyFill="1" applyBorder="1" applyAlignment="1" applyProtection="1">
      <alignment horizontal="left" vertical="center" wrapText="1"/>
      <protection locked="0"/>
    </xf>
    <xf numFmtId="0" fontId="50" fillId="0" borderId="0" xfId="1371" applyFont="1" applyAlignment="1" applyProtection="1">
      <alignment horizontal="center" vertical="center"/>
      <protection hidden="1"/>
    </xf>
    <xf numFmtId="0" fontId="50" fillId="0" borderId="18" xfId="1371" applyFont="1" applyBorder="1" applyAlignment="1" applyProtection="1">
      <alignment horizontal="center" vertical="center"/>
      <protection hidden="1"/>
    </xf>
    <xf numFmtId="0" fontId="59" fillId="0" borderId="152" xfId="1371" applyFont="1" applyBorder="1" applyAlignment="1" applyProtection="1">
      <alignment vertical="center" wrapText="1"/>
      <protection locked="0" hidden="1"/>
    </xf>
    <xf numFmtId="0" fontId="59" fillId="50" borderId="152" xfId="1371" applyFont="1" applyFill="1" applyBorder="1" applyAlignment="1" applyProtection="1">
      <alignment vertical="top" wrapText="1"/>
      <protection locked="0" hidden="1"/>
    </xf>
    <xf numFmtId="0" fontId="59" fillId="50" borderId="152" xfId="1371" applyFont="1" applyFill="1" applyBorder="1" applyAlignment="1" applyProtection="1">
      <alignment horizontal="center" vertical="center" wrapText="1"/>
      <protection locked="0" hidden="1"/>
    </xf>
    <xf numFmtId="0" fontId="71" fillId="0" borderId="152" xfId="1371" applyFont="1" applyBorder="1" applyAlignment="1" applyProtection="1">
      <alignment horizontal="center" vertical="center"/>
      <protection hidden="1"/>
    </xf>
    <xf numFmtId="0" fontId="71" fillId="0" borderId="33" xfId="1371" applyFont="1" applyBorder="1" applyAlignment="1" applyProtection="1">
      <alignment horizontal="center" vertical="center"/>
      <protection hidden="1"/>
    </xf>
    <xf numFmtId="1" fontId="59" fillId="0" borderId="152" xfId="1250" applyNumberFormat="1" applyFont="1" applyFill="1" applyBorder="1" applyAlignment="1" applyProtection="1">
      <alignment horizontal="center" vertical="center" wrapText="1"/>
      <protection locked="0" hidden="1"/>
    </xf>
    <xf numFmtId="0" fontId="59" fillId="0" borderId="152" xfId="1371" applyFont="1" applyBorder="1" applyAlignment="1" applyProtection="1">
      <alignment horizontal="center" vertical="center" wrapText="1"/>
      <protection locked="0" hidden="1"/>
    </xf>
    <xf numFmtId="0" fontId="51" fillId="0" borderId="0" xfId="0" applyFont="1" applyAlignment="1" applyProtection="1">
      <alignment horizontal="center" vertical="center"/>
      <protection hidden="1"/>
    </xf>
    <xf numFmtId="1" fontId="59" fillId="50" borderId="152" xfId="1371" applyNumberFormat="1" applyFont="1" applyFill="1" applyBorder="1" applyAlignment="1" applyProtection="1">
      <alignment horizontal="center" vertical="center" wrapText="1"/>
      <protection locked="0" hidden="1"/>
    </xf>
    <xf numFmtId="49" fontId="59" fillId="50" borderId="152" xfId="1371" applyNumberFormat="1" applyFont="1" applyFill="1" applyBorder="1" applyAlignment="1" applyProtection="1">
      <alignment horizontal="center" vertical="center" wrapText="1"/>
      <protection locked="0" hidden="1"/>
    </xf>
    <xf numFmtId="0" fontId="50" fillId="0" borderId="13" xfId="1371" applyFont="1" applyBorder="1" applyAlignment="1" applyProtection="1">
      <alignment horizontal="center" vertical="center"/>
      <protection hidden="1"/>
    </xf>
    <xf numFmtId="0" fontId="12" fillId="0" borderId="152" xfId="0" applyFont="1" applyBorder="1" applyAlignment="1">
      <alignment horizontal="center" vertical="center" wrapText="1"/>
    </xf>
    <xf numFmtId="0" fontId="12" fillId="0" borderId="153" xfId="0" applyFont="1" applyBorder="1" applyAlignment="1">
      <alignment horizontal="center" vertical="center"/>
    </xf>
    <xf numFmtId="0" fontId="59" fillId="50" borderId="152" xfId="1371" applyFont="1" applyFill="1" applyBorder="1" applyAlignment="1" applyProtection="1">
      <alignment horizontal="left" vertical="center" wrapText="1"/>
      <protection locked="0"/>
    </xf>
    <xf numFmtId="0" fontId="50" fillId="0" borderId="0" xfId="1371" applyFont="1" applyAlignment="1" applyProtection="1">
      <alignment horizontal="center" vertical="center" wrapText="1"/>
      <protection hidden="1"/>
    </xf>
    <xf numFmtId="0" fontId="50" fillId="0" borderId="18" xfId="1371" applyFont="1" applyBorder="1" applyAlignment="1" applyProtection="1">
      <alignment horizontal="center" vertical="center" wrapText="1"/>
      <protection hidden="1"/>
    </xf>
    <xf numFmtId="0" fontId="83" fillId="65" borderId="152" xfId="0" applyFont="1" applyFill="1" applyBorder="1" applyAlignment="1">
      <alignment horizontal="center" vertical="center" wrapText="1"/>
    </xf>
    <xf numFmtId="0" fontId="84" fillId="65" borderId="152" xfId="0" applyFont="1" applyFill="1" applyBorder="1" applyAlignment="1">
      <alignment horizontal="center" vertical="center" wrapText="1"/>
    </xf>
    <xf numFmtId="2" fontId="12" fillId="24" borderId="152" xfId="1250" applyNumberFormat="1" applyFont="1" applyFill="1" applyBorder="1" applyAlignment="1" applyProtection="1">
      <alignment horizontal="center" vertical="center"/>
      <protection hidden="1"/>
    </xf>
    <xf numFmtId="10" fontId="9" fillId="0" borderId="126" xfId="0" applyNumberFormat="1" applyFont="1" applyBorder="1" applyAlignment="1">
      <alignment horizontal="center" vertical="center"/>
    </xf>
    <xf numFmtId="165" fontId="9" fillId="0" borderId="126" xfId="1250" applyFont="1" applyFill="1" applyBorder="1" applyAlignment="1">
      <alignment horizontal="center" vertical="center"/>
    </xf>
    <xf numFmtId="0" fontId="5" fillId="0" borderId="152" xfId="1371" applyFont="1" applyBorder="1" applyAlignment="1" applyProtection="1">
      <alignment horizontal="center" vertical="center" wrapText="1"/>
      <protection hidden="1"/>
    </xf>
    <xf numFmtId="0" fontId="5" fillId="0" borderId="153" xfId="1371" applyFont="1" applyBorder="1" applyAlignment="1" applyProtection="1">
      <alignment horizontal="center" vertical="center" wrapText="1"/>
      <protection hidden="1"/>
    </xf>
    <xf numFmtId="0" fontId="8" fillId="61" borderId="157" xfId="1371" applyFont="1" applyFill="1" applyBorder="1" applyAlignment="1" applyProtection="1">
      <alignment horizontal="center" vertical="center" wrapText="1"/>
      <protection hidden="1"/>
    </xf>
    <xf numFmtId="0" fontId="15" fillId="0" borderId="152" xfId="0" applyFont="1" applyBorder="1" applyAlignment="1" applyProtection="1">
      <alignment horizontal="left" vertical="center" wrapText="1"/>
      <protection locked="0"/>
    </xf>
    <xf numFmtId="0" fontId="15" fillId="0" borderId="152" xfId="0" applyFont="1" applyBorder="1" applyAlignment="1" applyProtection="1">
      <alignment vertical="center" wrapText="1"/>
      <protection locked="0"/>
    </xf>
    <xf numFmtId="0" fontId="8" fillId="54" borderId="156" xfId="0" applyFont="1" applyFill="1" applyBorder="1" applyAlignment="1" applyProtection="1">
      <alignment horizontal="center" vertical="center" wrapText="1"/>
      <protection hidden="1"/>
    </xf>
    <xf numFmtId="0" fontId="3" fillId="54" borderId="152" xfId="0" applyFont="1" applyFill="1" applyBorder="1" applyAlignment="1" applyProtection="1">
      <alignment horizontal="center" vertical="center" wrapText="1"/>
      <protection hidden="1"/>
    </xf>
    <xf numFmtId="0" fontId="11" fillId="54" borderId="152" xfId="0" applyFont="1" applyFill="1" applyBorder="1" applyAlignment="1" applyProtection="1">
      <alignment horizontal="center" vertical="center" wrapText="1"/>
      <protection hidden="1"/>
    </xf>
    <xf numFmtId="0" fontId="11" fillId="54" borderId="161" xfId="0" applyFont="1" applyFill="1" applyBorder="1" applyAlignment="1" applyProtection="1">
      <alignment horizontal="center" vertical="center" wrapText="1"/>
      <protection hidden="1"/>
    </xf>
    <xf numFmtId="0" fontId="11" fillId="54" borderId="156" xfId="0" applyFont="1" applyFill="1" applyBorder="1" applyAlignment="1" applyProtection="1">
      <alignment horizontal="center" vertical="center" wrapText="1"/>
      <protection locked="0"/>
    </xf>
    <xf numFmtId="0" fontId="8" fillId="52" borderId="52" xfId="1371" applyFont="1" applyFill="1" applyBorder="1" applyAlignment="1">
      <alignment horizontal="left" vertical="center" wrapText="1"/>
    </xf>
    <xf numFmtId="0" fontId="9" fillId="24" borderId="152" xfId="1371" applyFont="1" applyFill="1" applyBorder="1" applyAlignment="1">
      <alignment vertical="center"/>
    </xf>
    <xf numFmtId="0" fontId="8" fillId="52" borderId="152" xfId="1371" applyFont="1" applyFill="1" applyBorder="1" applyAlignment="1">
      <alignment vertical="center" wrapText="1"/>
    </xf>
    <xf numFmtId="0" fontId="9" fillId="50" borderId="153" xfId="1371" applyFont="1" applyFill="1" applyBorder="1" applyAlignment="1">
      <alignment horizontal="center" vertical="center"/>
    </xf>
    <xf numFmtId="0" fontId="8" fillId="52" borderId="157" xfId="1371" applyFont="1" applyFill="1" applyBorder="1" applyAlignment="1">
      <alignment horizontal="left" vertical="center" wrapText="1"/>
    </xf>
    <xf numFmtId="0" fontId="8" fillId="52" borderId="156" xfId="1371" applyFont="1" applyFill="1" applyBorder="1" applyAlignment="1">
      <alignment vertical="top" wrapText="1"/>
    </xf>
    <xf numFmtId="0" fontId="8" fillId="52" borderId="52" xfId="1371" applyFont="1" applyFill="1" applyBorder="1" applyAlignment="1">
      <alignment horizontal="center" vertical="center" wrapText="1"/>
    </xf>
    <xf numFmtId="0" fontId="8" fillId="52" borderId="152" xfId="1371" applyFont="1" applyFill="1" applyBorder="1" applyAlignment="1">
      <alignment horizontal="center" vertical="center" wrapText="1"/>
    </xf>
    <xf numFmtId="0" fontId="8" fillId="52" borderId="152" xfId="0" applyFont="1" applyFill="1" applyBorder="1" applyAlignment="1">
      <alignment horizontal="center" vertical="center" wrapText="1"/>
    </xf>
    <xf numFmtId="0" fontId="8" fillId="52" borderId="153" xfId="1371" applyFont="1" applyFill="1" applyBorder="1" applyAlignment="1">
      <alignment horizontal="center" vertical="center" wrapText="1"/>
    </xf>
    <xf numFmtId="0" fontId="8" fillId="52" borderId="52" xfId="1371" applyFont="1" applyFill="1" applyBorder="1" applyAlignment="1">
      <alignment horizontal="center" vertical="center"/>
    </xf>
    <xf numFmtId="10" fontId="63" fillId="24" borderId="152" xfId="1495" applyNumberFormat="1" applyFont="1" applyFill="1" applyBorder="1" applyAlignment="1">
      <alignment horizontal="center" vertical="center"/>
    </xf>
    <xf numFmtId="10" fontId="9" fillId="24" borderId="152" xfId="1495" applyNumberFormat="1" applyFont="1" applyFill="1" applyBorder="1" applyAlignment="1">
      <alignment horizontal="center" vertical="center"/>
    </xf>
    <xf numFmtId="10" fontId="63" fillId="50" borderId="152" xfId="1495" applyNumberFormat="1" applyFont="1" applyFill="1" applyBorder="1" applyAlignment="1">
      <alignment horizontal="center" vertical="center"/>
    </xf>
    <xf numFmtId="10" fontId="9" fillId="50" borderId="152" xfId="1495" applyNumberFormat="1" applyFont="1" applyFill="1" applyBorder="1" applyAlignment="1" applyProtection="1">
      <alignment horizontal="center" vertical="center" wrapText="1"/>
      <protection locked="0"/>
    </xf>
    <xf numFmtId="10" fontId="62" fillId="0" borderId="152" xfId="1495" applyNumberFormat="1" applyFont="1" applyBorder="1" applyAlignment="1">
      <alignment horizontal="center" vertical="center" wrapText="1"/>
    </xf>
    <xf numFmtId="10" fontId="63" fillId="0" borderId="152" xfId="1495" applyNumberFormat="1" applyFont="1" applyBorder="1" applyAlignment="1">
      <alignment horizontal="center" vertical="center" wrapText="1"/>
    </xf>
    <xf numFmtId="10" fontId="51" fillId="0" borderId="153" xfId="1495" applyNumberFormat="1" applyFont="1" applyBorder="1" applyAlignment="1">
      <alignment horizontal="center" vertical="center" wrapText="1"/>
    </xf>
    <xf numFmtId="0" fontId="8" fillId="52" borderId="52" xfId="1371" applyFont="1" applyFill="1" applyBorder="1" applyAlignment="1" applyProtection="1">
      <alignment horizontal="justify" vertical="center" wrapText="1"/>
      <protection locked="0"/>
    </xf>
    <xf numFmtId="0" fontId="8" fillId="52" borderId="52" xfId="1371" applyFont="1" applyFill="1" applyBorder="1" applyAlignment="1">
      <alignment horizontal="justify" vertical="center" wrapText="1"/>
    </xf>
    <xf numFmtId="0" fontId="8" fillId="52" borderId="152" xfId="1371" applyFont="1" applyFill="1" applyBorder="1" applyAlignment="1" applyProtection="1">
      <alignment horizontal="center" vertical="center" wrapText="1"/>
      <protection locked="0"/>
    </xf>
    <xf numFmtId="0" fontId="9" fillId="24" borderId="152" xfId="1371" applyFont="1" applyFill="1" applyBorder="1" applyAlignment="1" applyProtection="1">
      <alignment vertical="center" wrapText="1"/>
      <protection locked="0"/>
    </xf>
    <xf numFmtId="0" fontId="8" fillId="52" borderId="49" xfId="1371" applyFont="1" applyFill="1" applyBorder="1" applyAlignment="1">
      <alignment horizontal="justify" vertical="center" wrapText="1"/>
    </xf>
    <xf numFmtId="0" fontId="0" fillId="0" borderId="156" xfId="0" applyBorder="1" applyAlignment="1">
      <alignment vertical="center" wrapText="1"/>
    </xf>
    <xf numFmtId="9" fontId="33" fillId="0" borderId="156" xfId="1495" applyFont="1" applyBorder="1" applyAlignment="1">
      <alignment horizontal="center" vertical="center"/>
    </xf>
    <xf numFmtId="0" fontId="0" fillId="0" borderId="152" xfId="0" applyBorder="1" applyAlignment="1">
      <alignment horizontal="center" vertical="center" wrapText="1"/>
    </xf>
    <xf numFmtId="0" fontId="0" fillId="50" borderId="152" xfId="0" applyFill="1" applyBorder="1" applyAlignment="1">
      <alignment vertical="center" wrapText="1"/>
    </xf>
    <xf numFmtId="9" fontId="33" fillId="50" borderId="156" xfId="1495" applyFont="1" applyFill="1" applyBorder="1" applyAlignment="1">
      <alignment horizontal="center" vertical="center"/>
    </xf>
    <xf numFmtId="17" fontId="0" fillId="0" borderId="152" xfId="0" applyNumberFormat="1" applyBorder="1" applyAlignment="1">
      <alignment vertical="center"/>
    </xf>
    <xf numFmtId="9" fontId="33" fillId="0" borderId="152" xfId="1495" applyFont="1" applyBorder="1" applyAlignment="1">
      <alignment vertical="center"/>
    </xf>
    <xf numFmtId="17" fontId="0" fillId="0" borderId="126" xfId="0" applyNumberFormat="1" applyBorder="1" applyAlignment="1">
      <alignment vertical="center" wrapText="1"/>
    </xf>
    <xf numFmtId="0" fontId="49" fillId="0" borderId="152" xfId="0" applyFont="1" applyBorder="1" applyAlignment="1">
      <alignment horizontal="center" vertical="center" wrapText="1"/>
    </xf>
    <xf numFmtId="0" fontId="0" fillId="0" borderId="155" xfId="0" applyBorder="1" applyAlignment="1">
      <alignment horizontal="center" vertical="center"/>
    </xf>
    <xf numFmtId="0" fontId="0" fillId="0" borderId="152" xfId="0" applyBorder="1"/>
    <xf numFmtId="0" fontId="0" fillId="0" borderId="156" xfId="0" applyBorder="1" applyAlignment="1">
      <alignment horizontal="center" vertical="center"/>
    </xf>
    <xf numFmtId="0" fontId="0" fillId="0" borderId="152" xfId="0" applyBorder="1" applyAlignment="1">
      <alignment vertical="center" wrapText="1"/>
    </xf>
    <xf numFmtId="9" fontId="64" fillId="53" borderId="152" xfId="1495" applyFont="1" applyFill="1" applyBorder="1" applyAlignment="1">
      <alignment horizontal="center" vertical="center" wrapText="1"/>
    </xf>
    <xf numFmtId="9" fontId="64" fillId="53" borderId="126" xfId="1495" applyFont="1" applyFill="1" applyBorder="1" applyAlignment="1">
      <alignment horizontal="center" vertical="center" wrapText="1"/>
    </xf>
    <xf numFmtId="9" fontId="49" fillId="52" borderId="152" xfId="0" applyNumberFormat="1" applyFont="1" applyFill="1" applyBorder="1" applyAlignment="1">
      <alignment vertical="center" wrapText="1"/>
    </xf>
    <xf numFmtId="0" fontId="49" fillId="52" borderId="152" xfId="0" applyFont="1" applyFill="1" applyBorder="1" applyAlignment="1">
      <alignment vertical="center" wrapText="1"/>
    </xf>
    <xf numFmtId="0" fontId="15" fillId="61" borderId="152" xfId="1371" applyFont="1" applyFill="1" applyBorder="1" applyAlignment="1" applyProtection="1">
      <alignment vertical="center" wrapText="1"/>
      <protection hidden="1"/>
    </xf>
    <xf numFmtId="2" fontId="5" fillId="0" borderId="126" xfId="1496" applyNumberFormat="1" applyFont="1" applyFill="1" applyBorder="1" applyAlignment="1" applyProtection="1">
      <alignment horizontal="center" vertical="center" wrapText="1"/>
      <protection hidden="1"/>
    </xf>
    <xf numFmtId="2" fontId="5" fillId="0" borderId="162" xfId="1496" applyNumberFormat="1" applyFont="1" applyFill="1" applyBorder="1" applyAlignment="1" applyProtection="1">
      <alignment horizontal="center" vertical="center" wrapText="1"/>
      <protection hidden="1"/>
    </xf>
    <xf numFmtId="0" fontId="8" fillId="61" borderId="157" xfId="1371" applyFont="1" applyFill="1" applyBorder="1" applyAlignment="1" applyProtection="1">
      <alignment horizontal="left" vertical="center" wrapText="1"/>
      <protection hidden="1"/>
    </xf>
    <xf numFmtId="0" fontId="8" fillId="61" borderId="156" xfId="1371" applyFont="1" applyFill="1" applyBorder="1" applyAlignment="1" applyProtection="1">
      <alignment vertical="top" wrapText="1"/>
      <protection hidden="1"/>
    </xf>
    <xf numFmtId="179" fontId="70" fillId="0" borderId="152" xfId="0" applyNumberFormat="1" applyFont="1" applyBorder="1" applyProtection="1">
      <protection hidden="1"/>
    </xf>
    <xf numFmtId="9" fontId="70" fillId="0" borderId="152" xfId="1495" applyFont="1" applyBorder="1" applyProtection="1">
      <protection hidden="1"/>
    </xf>
    <xf numFmtId="14" fontId="12" fillId="0" borderId="152" xfId="1371" applyNumberFormat="1" applyFont="1" applyBorder="1" applyAlignment="1" applyProtection="1">
      <alignment horizontal="center" vertical="center" wrapText="1"/>
      <protection locked="0" hidden="1"/>
    </xf>
    <xf numFmtId="178" fontId="5" fillId="0" borderId="126" xfId="1496" applyNumberFormat="1" applyFont="1" applyFill="1" applyBorder="1" applyAlignment="1" applyProtection="1">
      <alignment horizontal="center" vertical="center" wrapText="1"/>
      <protection hidden="1"/>
    </xf>
    <xf numFmtId="178" fontId="9" fillId="0" borderId="126" xfId="1495" applyNumberFormat="1" applyFont="1" applyFill="1" applyBorder="1" applyAlignment="1">
      <alignment horizontal="center" vertical="center"/>
    </xf>
    <xf numFmtId="9" fontId="9" fillId="50" borderId="156" xfId="1495" applyFont="1" applyFill="1" applyBorder="1" applyAlignment="1" applyProtection="1">
      <alignment vertical="center" wrapText="1"/>
      <protection locked="0" hidden="1"/>
    </xf>
    <xf numFmtId="177" fontId="5" fillId="24" borderId="126" xfId="1496" applyNumberFormat="1" applyFont="1" applyFill="1" applyBorder="1" applyAlignment="1" applyProtection="1">
      <alignment horizontal="center" vertical="center" wrapText="1"/>
      <protection hidden="1"/>
    </xf>
    <xf numFmtId="177" fontId="5" fillId="24" borderId="162" xfId="1496" applyNumberFormat="1" applyFont="1" applyFill="1" applyBorder="1" applyAlignment="1" applyProtection="1">
      <alignment horizontal="center" vertical="center" wrapText="1"/>
      <protection hidden="1"/>
    </xf>
    <xf numFmtId="14" fontId="9" fillId="0" borderId="152" xfId="1371" applyNumberFormat="1" applyFont="1" applyBorder="1" applyAlignment="1" applyProtection="1">
      <alignment vertical="center" wrapText="1"/>
      <protection locked="0" hidden="1"/>
    </xf>
    <xf numFmtId="0" fontId="9" fillId="0" borderId="152" xfId="1371" applyFont="1" applyBorder="1" applyAlignment="1" applyProtection="1">
      <alignment horizontal="center" vertical="center"/>
      <protection hidden="1"/>
    </xf>
    <xf numFmtId="0" fontId="9" fillId="0" borderId="153" xfId="1371" applyFont="1" applyBorder="1" applyAlignment="1" applyProtection="1">
      <alignment horizontal="center" vertical="center"/>
      <protection hidden="1"/>
    </xf>
    <xf numFmtId="165" fontId="9" fillId="24" borderId="126" xfId="1250" applyFont="1" applyFill="1" applyBorder="1" applyAlignment="1" applyProtection="1">
      <alignment vertical="center" wrapText="1"/>
      <protection hidden="1"/>
    </xf>
    <xf numFmtId="1" fontId="9" fillId="24" borderId="162" xfId="1496" applyNumberFormat="1" applyFont="1" applyFill="1" applyBorder="1" applyAlignment="1" applyProtection="1">
      <alignment vertical="center" wrapText="1"/>
      <protection hidden="1"/>
    </xf>
    <xf numFmtId="10" fontId="9" fillId="0" borderId="126" xfId="1495" applyNumberFormat="1" applyFont="1" applyFill="1" applyBorder="1" applyAlignment="1">
      <alignment horizontal="center" vertical="center"/>
    </xf>
    <xf numFmtId="9" fontId="4" fillId="50" borderId="156" xfId="1495" applyFont="1" applyFill="1" applyBorder="1" applyAlignment="1" applyProtection="1">
      <alignment vertical="center" wrapText="1"/>
      <protection locked="0" hidden="1"/>
    </xf>
    <xf numFmtId="177" fontId="5" fillId="0" borderId="126" xfId="1496" applyNumberFormat="1" applyFont="1" applyFill="1" applyBorder="1" applyAlignment="1" applyProtection="1">
      <alignment horizontal="center" vertical="center" wrapText="1"/>
      <protection hidden="1"/>
    </xf>
    <xf numFmtId="177" fontId="5" fillId="0" borderId="162" xfId="1496" applyNumberFormat="1" applyFont="1" applyFill="1" applyBorder="1" applyAlignment="1" applyProtection="1">
      <alignment vertical="center" wrapText="1"/>
      <protection hidden="1"/>
    </xf>
    <xf numFmtId="9" fontId="5" fillId="50" borderId="156" xfId="1495" applyFont="1" applyFill="1" applyBorder="1" applyAlignment="1" applyProtection="1">
      <alignment vertical="center" wrapText="1"/>
      <protection locked="0" hidden="1"/>
    </xf>
    <xf numFmtId="9" fontId="12" fillId="50" borderId="156" xfId="1495" applyFont="1" applyFill="1" applyBorder="1" applyAlignment="1" applyProtection="1">
      <alignment vertical="center" wrapText="1"/>
      <protection locked="0" hidden="1"/>
    </xf>
    <xf numFmtId="177" fontId="5" fillId="0" borderId="162" xfId="1496" applyNumberFormat="1" applyFont="1" applyFill="1" applyBorder="1" applyAlignment="1" applyProtection="1">
      <alignment horizontal="center" vertical="center" wrapText="1"/>
      <protection hidden="1"/>
    </xf>
    <xf numFmtId="14" fontId="5" fillId="0" borderId="152" xfId="1371" applyNumberFormat="1" applyFont="1" applyBorder="1" applyAlignment="1" applyProtection="1">
      <alignment horizontal="center" vertical="center" wrapText="1"/>
      <protection locked="0" hidden="1"/>
    </xf>
    <xf numFmtId="0" fontId="9" fillId="24" borderId="153" xfId="1371" applyFont="1" applyFill="1" applyBorder="1" applyAlignment="1">
      <alignment vertical="center"/>
    </xf>
    <xf numFmtId="171" fontId="63" fillId="26" borderId="152" xfId="1250" applyNumberFormat="1" applyFont="1" applyFill="1" applyBorder="1" applyAlignment="1">
      <alignment horizontal="center" vertical="center"/>
    </xf>
    <xf numFmtId="165" fontId="9" fillId="26" borderId="152" xfId="1250" applyFont="1" applyFill="1" applyBorder="1" applyAlignment="1">
      <alignment horizontal="center" vertical="center"/>
    </xf>
    <xf numFmtId="171" fontId="63" fillId="60" borderId="152" xfId="1250" applyNumberFormat="1" applyFont="1" applyFill="1" applyBorder="1" applyAlignment="1">
      <alignment horizontal="center" vertical="center"/>
    </xf>
    <xf numFmtId="165" fontId="9" fillId="60" borderId="152" xfId="1250" applyFont="1" applyFill="1" applyBorder="1" applyAlignment="1" applyProtection="1">
      <alignment horizontal="center" vertical="center" wrapText="1"/>
      <protection locked="0"/>
    </xf>
    <xf numFmtId="10" fontId="62" fillId="25" borderId="152" xfId="1495" applyNumberFormat="1" applyFont="1" applyFill="1" applyBorder="1" applyAlignment="1">
      <alignment horizontal="center" vertical="center" wrapText="1"/>
    </xf>
    <xf numFmtId="10" fontId="63" fillId="25" borderId="152" xfId="1495" applyNumberFormat="1" applyFont="1" applyFill="1" applyBorder="1" applyAlignment="1">
      <alignment horizontal="center" vertical="center" wrapText="1"/>
    </xf>
    <xf numFmtId="10" fontId="51" fillId="25" borderId="153" xfId="1495" applyNumberFormat="1" applyFont="1" applyFill="1" applyBorder="1" applyAlignment="1">
      <alignment horizontal="center" vertical="center" wrapText="1"/>
    </xf>
    <xf numFmtId="14" fontId="9" fillId="24" borderId="152" xfId="1371" applyNumberFormat="1" applyFont="1" applyFill="1" applyBorder="1" applyAlignment="1" applyProtection="1">
      <alignment vertical="center" wrapText="1"/>
      <protection locked="0"/>
    </xf>
    <xf numFmtId="0" fontId="49" fillId="53" borderId="156" xfId="0" applyFont="1" applyFill="1" applyBorder="1" applyAlignment="1">
      <alignment horizontal="center" vertical="center" wrapText="1"/>
    </xf>
    <xf numFmtId="0" fontId="49" fillId="52" borderId="152" xfId="0" applyFont="1" applyFill="1" applyBorder="1" applyAlignment="1">
      <alignment horizontal="center" vertical="center" wrapText="1"/>
    </xf>
    <xf numFmtId="0" fontId="0" fillId="56" borderId="156" xfId="0" applyFill="1" applyBorder="1" applyAlignment="1">
      <alignment horizontal="center" vertical="center"/>
    </xf>
    <xf numFmtId="0" fontId="0" fillId="56" borderId="152" xfId="0" applyFill="1" applyBorder="1" applyAlignment="1">
      <alignment vertical="center" wrapText="1"/>
    </xf>
    <xf numFmtId="9" fontId="33" fillId="56" borderId="156" xfId="1495" applyFont="1" applyFill="1" applyBorder="1" applyAlignment="1">
      <alignment horizontal="center" vertical="center"/>
    </xf>
    <xf numFmtId="0" fontId="0" fillId="56" borderId="152" xfId="0" applyFill="1" applyBorder="1" applyAlignment="1">
      <alignment horizontal="center" vertical="center" wrapText="1"/>
    </xf>
    <xf numFmtId="17" fontId="0" fillId="56" borderId="152" xfId="0" applyNumberFormat="1" applyFill="1" applyBorder="1" applyAlignment="1">
      <alignment vertical="center"/>
    </xf>
    <xf numFmtId="9" fontId="33" fillId="56" borderId="152" xfId="1495" applyFont="1" applyFill="1" applyBorder="1" applyAlignment="1">
      <alignment horizontal="center" vertical="center"/>
    </xf>
    <xf numFmtId="17" fontId="0" fillId="56" borderId="152" xfId="0" applyNumberFormat="1" applyFill="1" applyBorder="1" applyAlignment="1">
      <alignment horizontal="center" vertical="center"/>
    </xf>
    <xf numFmtId="0" fontId="0" fillId="56" borderId="156" xfId="0" applyFill="1" applyBorder="1" applyAlignment="1">
      <alignment horizontal="justify" vertical="center" wrapText="1"/>
    </xf>
    <xf numFmtId="0" fontId="0" fillId="56" borderId="152" xfId="0" applyFill="1" applyBorder="1" applyAlignment="1">
      <alignment horizontal="center" wrapText="1"/>
    </xf>
    <xf numFmtId="0" fontId="0" fillId="56" borderId="152" xfId="0" applyFill="1" applyBorder="1" applyAlignment="1">
      <alignment wrapText="1"/>
    </xf>
    <xf numFmtId="0" fontId="0" fillId="56" borderId="161" xfId="0" applyFill="1" applyBorder="1" applyAlignment="1">
      <alignment vertical="center" wrapText="1"/>
    </xf>
    <xf numFmtId="17" fontId="0" fillId="56" borderId="126" xfId="0" applyNumberFormat="1" applyFill="1" applyBorder="1" applyAlignment="1">
      <alignment vertical="center"/>
    </xf>
    <xf numFmtId="9" fontId="33" fillId="56" borderId="152" xfId="1495" applyFont="1" applyFill="1" applyBorder="1" applyAlignment="1">
      <alignment vertical="center" wrapText="1"/>
    </xf>
    <xf numFmtId="0" fontId="0" fillId="56" borderId="152" xfId="0" applyFill="1" applyBorder="1"/>
    <xf numFmtId="9" fontId="64" fillId="56" borderId="152" xfId="1495" applyFont="1" applyFill="1" applyBorder="1" applyAlignment="1">
      <alignment horizontal="center" vertical="center" wrapText="1"/>
    </xf>
    <xf numFmtId="9" fontId="64" fillId="56" borderId="126" xfId="1495" applyFont="1" applyFill="1" applyBorder="1" applyAlignment="1">
      <alignment horizontal="center" vertical="center" wrapText="1"/>
    </xf>
    <xf numFmtId="9" fontId="49" fillId="56" borderId="152" xfId="0" applyNumberFormat="1" applyFont="1" applyFill="1" applyBorder="1" applyAlignment="1">
      <alignment vertical="center" wrapText="1"/>
    </xf>
    <xf numFmtId="0" fontId="49" fillId="56" borderId="152" xfId="0" applyFont="1" applyFill="1" applyBorder="1" applyAlignment="1">
      <alignment vertical="center" wrapText="1"/>
    </xf>
    <xf numFmtId="0" fontId="0" fillId="59" borderId="152" xfId="0" applyFill="1" applyBorder="1"/>
    <xf numFmtId="0" fontId="0" fillId="58" borderId="152" xfId="0" applyFill="1" applyBorder="1"/>
    <xf numFmtId="0" fontId="0" fillId="57" borderId="152" xfId="0" applyFill="1" applyBorder="1"/>
    <xf numFmtId="0" fontId="59" fillId="0" borderId="152" xfId="0" applyFont="1" applyBorder="1" applyAlignment="1" applyProtection="1">
      <alignment horizontal="center" vertical="center"/>
      <protection hidden="1"/>
    </xf>
    <xf numFmtId="0" fontId="83" fillId="0" borderId="155" xfId="0" applyFont="1" applyBorder="1" applyAlignment="1">
      <alignment horizontal="justify" vertical="center" wrapText="1"/>
    </xf>
    <xf numFmtId="0" fontId="0" fillId="0" borderId="113" xfId="0" applyBorder="1" applyAlignment="1">
      <alignment horizontal="justify" vertical="center" wrapText="1"/>
    </xf>
    <xf numFmtId="0" fontId="83" fillId="0" borderId="159" xfId="0" applyFont="1" applyBorder="1" applyAlignment="1">
      <alignment horizontal="justify" vertical="center" wrapText="1"/>
    </xf>
    <xf numFmtId="0" fontId="0" fillId="0" borderId="0" xfId="0" applyAlignment="1">
      <alignment horizontal="justify" vertical="center" wrapText="1"/>
    </xf>
    <xf numFmtId="0" fontId="83" fillId="0" borderId="13" xfId="0" applyFont="1" applyBorder="1" applyAlignment="1">
      <alignment horizontal="justify" vertical="center" wrapText="1"/>
    </xf>
    <xf numFmtId="0" fontId="83" fillId="0" borderId="0" xfId="0" applyFont="1" applyAlignment="1">
      <alignment horizontal="justify" vertical="center" wrapText="1"/>
    </xf>
    <xf numFmtId="0" fontId="83" fillId="0" borderId="32" xfId="0" applyFont="1" applyBorder="1" applyAlignment="1">
      <alignment horizontal="justify" vertical="center" wrapText="1"/>
    </xf>
    <xf numFmtId="0" fontId="83" fillId="0" borderId="18" xfId="0" applyFont="1" applyBorder="1" applyAlignment="1">
      <alignment horizontal="justify" vertical="center" wrapText="1"/>
    </xf>
    <xf numFmtId="0" fontId="83" fillId="0" borderId="152" xfId="0" applyFont="1" applyBorder="1" applyAlignment="1">
      <alignment horizontal="center" vertical="center" wrapText="1"/>
    </xf>
    <xf numFmtId="0" fontId="83" fillId="66" borderId="152" xfId="0" applyFont="1" applyFill="1" applyBorder="1" applyAlignment="1">
      <alignment horizontal="center" vertical="center" wrapText="1"/>
    </xf>
    <xf numFmtId="0" fontId="12" fillId="65" borderId="152" xfId="0" applyFont="1" applyFill="1" applyBorder="1" applyAlignment="1">
      <alignment horizontal="center" vertical="center" wrapText="1"/>
    </xf>
    <xf numFmtId="43" fontId="51" fillId="0" borderId="0" xfId="0" applyNumberFormat="1" applyFont="1" applyProtection="1">
      <protection hidden="1"/>
    </xf>
    <xf numFmtId="0" fontId="83" fillId="50" borderId="152" xfId="0" applyFont="1" applyFill="1" applyBorder="1" applyAlignment="1">
      <alignment horizontal="center" vertical="center" wrapText="1"/>
    </xf>
    <xf numFmtId="0" fontId="83" fillId="50" borderId="152" xfId="0" applyFont="1" applyFill="1" applyBorder="1" applyAlignment="1">
      <alignment horizontal="center" vertical="center"/>
    </xf>
    <xf numFmtId="3" fontId="59" fillId="0" borderId="152" xfId="0" applyNumberFormat="1" applyFont="1" applyBorder="1" applyAlignment="1" applyProtection="1">
      <alignment horizontal="center" vertical="center"/>
      <protection hidden="1"/>
    </xf>
    <xf numFmtId="0" fontId="5" fillId="0" borderId="156"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170" fontId="5" fillId="50" borderId="155" xfId="0" applyNumberFormat="1" applyFont="1" applyFill="1" applyBorder="1" applyAlignment="1" applyProtection="1">
      <alignment horizontal="center" vertical="center" wrapText="1"/>
      <protection hidden="1"/>
    </xf>
    <xf numFmtId="170" fontId="5" fillId="50" borderId="159" xfId="0" applyNumberFormat="1" applyFont="1" applyFill="1" applyBorder="1" applyAlignment="1" applyProtection="1">
      <alignment horizontal="center" vertical="center" wrapText="1"/>
      <protection hidden="1"/>
    </xf>
    <xf numFmtId="170" fontId="5" fillId="50" borderId="17" xfId="0" applyNumberFormat="1" applyFont="1" applyFill="1" applyBorder="1" applyAlignment="1" applyProtection="1">
      <alignment horizontal="center" vertical="center" wrapText="1"/>
      <protection hidden="1"/>
    </xf>
    <xf numFmtId="170" fontId="5" fillId="50" borderId="18" xfId="0" applyNumberFormat="1" applyFont="1" applyFill="1" applyBorder="1" applyAlignment="1" applyProtection="1">
      <alignment horizontal="center" vertical="center" wrapText="1"/>
      <protection hidden="1"/>
    </xf>
    <xf numFmtId="0" fontId="5" fillId="0" borderId="152" xfId="0" applyFont="1" applyBorder="1" applyAlignment="1" applyProtection="1">
      <alignment horizontal="center" vertical="center" wrapText="1"/>
      <protection hidden="1"/>
    </xf>
    <xf numFmtId="0" fontId="5" fillId="50" borderId="152" xfId="0" applyFont="1" applyFill="1" applyBorder="1" applyAlignment="1" applyProtection="1">
      <alignment horizontal="center" vertical="center" wrapText="1"/>
      <protection hidden="1"/>
    </xf>
    <xf numFmtId="170" fontId="5" fillId="50" borderId="156" xfId="0" applyNumberFormat="1" applyFont="1" applyFill="1" applyBorder="1" applyAlignment="1" applyProtection="1">
      <alignment vertical="center" wrapText="1"/>
      <protection hidden="1"/>
    </xf>
    <xf numFmtId="170" fontId="5" fillId="50" borderId="15" xfId="0" applyNumberFormat="1" applyFont="1" applyFill="1" applyBorder="1" applyAlignment="1" applyProtection="1">
      <alignment vertical="center" wrapText="1"/>
      <protection hidden="1"/>
    </xf>
    <xf numFmtId="0" fontId="15" fillId="0" borderId="152" xfId="0" applyFont="1" applyBorder="1" applyAlignment="1" applyProtection="1">
      <alignment horizontal="center" vertical="center" wrapText="1"/>
      <protection hidden="1"/>
    </xf>
    <xf numFmtId="170" fontId="15" fillId="50" borderId="156" xfId="0" applyNumberFormat="1" applyFont="1" applyFill="1" applyBorder="1" applyAlignment="1" applyProtection="1">
      <alignment vertical="center" wrapText="1"/>
      <protection hidden="1"/>
    </xf>
    <xf numFmtId="170" fontId="15" fillId="50" borderId="15" xfId="0" applyNumberFormat="1" applyFont="1" applyFill="1" applyBorder="1" applyAlignment="1" applyProtection="1">
      <alignment vertical="center" wrapText="1"/>
      <protection hidden="1"/>
    </xf>
    <xf numFmtId="170" fontId="5" fillId="0" borderId="152" xfId="0" applyNumberFormat="1" applyFont="1" applyBorder="1" applyAlignment="1" applyProtection="1">
      <alignment horizontal="center" vertical="center" wrapText="1"/>
      <protection hidden="1"/>
    </xf>
    <xf numFmtId="9" fontId="15" fillId="0" borderId="152" xfId="0" applyNumberFormat="1" applyFont="1" applyBorder="1" applyAlignment="1" applyProtection="1">
      <alignment vertical="center" wrapText="1"/>
      <protection hidden="1"/>
    </xf>
    <xf numFmtId="0" fontId="15" fillId="0" borderId="152" xfId="0" applyFont="1" applyBorder="1" applyAlignment="1" applyProtection="1">
      <alignment vertical="center" wrapText="1"/>
      <protection hidden="1"/>
    </xf>
    <xf numFmtId="9" fontId="5" fillId="50" borderId="155" xfId="0" applyNumberFormat="1" applyFont="1" applyFill="1" applyBorder="1" applyAlignment="1" applyProtection="1">
      <alignment horizontal="center" vertical="center" wrapText="1"/>
      <protection hidden="1"/>
    </xf>
    <xf numFmtId="9" fontId="5" fillId="50" borderId="159" xfId="0" applyNumberFormat="1" applyFont="1" applyFill="1" applyBorder="1" applyAlignment="1" applyProtection="1">
      <alignment horizontal="center" vertical="center" wrapText="1"/>
      <protection hidden="1"/>
    </xf>
    <xf numFmtId="9" fontId="5" fillId="50" borderId="17" xfId="0" applyNumberFormat="1" applyFont="1" applyFill="1" applyBorder="1" applyAlignment="1" applyProtection="1">
      <alignment horizontal="center" vertical="center" wrapText="1"/>
      <protection hidden="1"/>
    </xf>
    <xf numFmtId="9" fontId="5" fillId="50" borderId="18" xfId="0" applyNumberFormat="1" applyFont="1" applyFill="1" applyBorder="1" applyAlignment="1" applyProtection="1">
      <alignment horizontal="center" vertical="center" wrapText="1"/>
      <protection hidden="1"/>
    </xf>
    <xf numFmtId="9" fontId="70" fillId="50" borderId="155" xfId="0" applyNumberFormat="1" applyFont="1" applyFill="1" applyBorder="1" applyAlignment="1" applyProtection="1">
      <alignment horizontal="center" vertical="center" wrapText="1"/>
      <protection hidden="1"/>
    </xf>
    <xf numFmtId="9" fontId="70" fillId="50" borderId="159" xfId="0" applyNumberFormat="1" applyFont="1" applyFill="1" applyBorder="1" applyAlignment="1" applyProtection="1">
      <alignment horizontal="center" vertical="center" wrapText="1"/>
      <protection hidden="1"/>
    </xf>
    <xf numFmtId="9" fontId="70" fillId="50" borderId="17" xfId="0" applyNumberFormat="1" applyFont="1" applyFill="1" applyBorder="1" applyAlignment="1" applyProtection="1">
      <alignment horizontal="center" vertical="center" wrapText="1"/>
      <protection hidden="1"/>
    </xf>
    <xf numFmtId="9" fontId="70" fillId="50" borderId="18" xfId="0" applyNumberFormat="1" applyFont="1" applyFill="1" applyBorder="1" applyAlignment="1" applyProtection="1">
      <alignment horizontal="center" vertical="center" wrapText="1"/>
      <protection hidden="1"/>
    </xf>
    <xf numFmtId="170" fontId="5" fillId="51" borderId="156" xfId="0" applyNumberFormat="1" applyFont="1" applyFill="1" applyBorder="1" applyAlignment="1" applyProtection="1">
      <alignment vertical="center" wrapText="1"/>
      <protection hidden="1"/>
    </xf>
    <xf numFmtId="170" fontId="5" fillId="51" borderId="15" xfId="0" applyNumberFormat="1" applyFont="1" applyFill="1" applyBorder="1" applyAlignment="1" applyProtection="1">
      <alignment vertical="center" wrapText="1"/>
      <protection hidden="1"/>
    </xf>
    <xf numFmtId="0" fontId="5" fillId="50" borderId="156" xfId="0" applyFont="1" applyFill="1" applyBorder="1" applyAlignment="1" applyProtection="1">
      <alignment horizontal="justify" vertical="center" wrapText="1"/>
      <protection locked="0"/>
    </xf>
    <xf numFmtId="0" fontId="5" fillId="50" borderId="15" xfId="0" applyFont="1" applyFill="1" applyBorder="1" applyAlignment="1" applyProtection="1">
      <alignment horizontal="justify" vertical="center" wrapText="1"/>
      <protection locked="0"/>
    </xf>
    <xf numFmtId="170" fontId="15" fillId="55" borderId="156" xfId="0" applyNumberFormat="1" applyFont="1" applyFill="1" applyBorder="1" applyAlignment="1" applyProtection="1">
      <alignment horizontal="center" vertical="center" wrapText="1"/>
      <protection hidden="1"/>
    </xf>
    <xf numFmtId="170" fontId="15" fillId="55" borderId="15" xfId="0" applyNumberFormat="1" applyFont="1" applyFill="1" applyBorder="1" applyAlignment="1" applyProtection="1">
      <alignment horizontal="center" vertical="center" wrapText="1"/>
      <protection hidden="1"/>
    </xf>
    <xf numFmtId="170" fontId="70" fillId="50" borderId="155" xfId="0" applyNumberFormat="1" applyFont="1" applyFill="1" applyBorder="1" applyAlignment="1" applyProtection="1">
      <alignment horizontal="center" vertical="center" wrapText="1"/>
      <protection hidden="1"/>
    </xf>
    <xf numFmtId="170" fontId="70" fillId="50" borderId="159" xfId="0" applyNumberFormat="1" applyFont="1" applyFill="1" applyBorder="1" applyAlignment="1" applyProtection="1">
      <alignment horizontal="center" vertical="center" wrapText="1"/>
      <protection hidden="1"/>
    </xf>
    <xf numFmtId="170" fontId="70" fillId="50" borderId="17" xfId="0" applyNumberFormat="1" applyFont="1" applyFill="1" applyBorder="1" applyAlignment="1" applyProtection="1">
      <alignment horizontal="center" vertical="center" wrapText="1"/>
      <protection hidden="1"/>
    </xf>
    <xf numFmtId="170" fontId="70" fillId="50" borderId="18" xfId="0" applyNumberFormat="1" applyFont="1" applyFill="1" applyBorder="1" applyAlignment="1" applyProtection="1">
      <alignment horizontal="center" vertical="center" wrapText="1"/>
      <protection hidden="1"/>
    </xf>
    <xf numFmtId="170" fontId="71" fillId="55" borderId="156" xfId="0" applyNumberFormat="1" applyFont="1" applyFill="1" applyBorder="1" applyAlignment="1" applyProtection="1">
      <alignment horizontal="center" vertical="center" wrapText="1"/>
      <protection hidden="1"/>
    </xf>
    <xf numFmtId="170" fontId="71" fillId="55" borderId="15" xfId="0" applyNumberFormat="1" applyFont="1" applyFill="1" applyBorder="1" applyAlignment="1" applyProtection="1">
      <alignment horizontal="center" vertical="center" wrapText="1"/>
      <protection hidden="1"/>
    </xf>
    <xf numFmtId="171" fontId="15" fillId="0" borderId="156" xfId="1250" applyNumberFormat="1" applyFont="1" applyFill="1" applyBorder="1" applyAlignment="1" applyProtection="1">
      <alignment vertical="center" wrapText="1"/>
      <protection hidden="1"/>
    </xf>
    <xf numFmtId="171" fontId="15" fillId="0" borderId="15" xfId="1250" applyNumberFormat="1" applyFont="1" applyFill="1" applyBorder="1" applyAlignment="1" applyProtection="1">
      <alignment vertical="center" wrapText="1"/>
      <protection hidden="1"/>
    </xf>
    <xf numFmtId="165" fontId="5" fillId="0" borderId="156" xfId="1250" applyFont="1" applyFill="1" applyBorder="1" applyAlignment="1" applyProtection="1">
      <alignment horizontal="center" vertical="center" wrapText="1"/>
      <protection hidden="1"/>
    </xf>
    <xf numFmtId="165" fontId="5" fillId="0" borderId="15" xfId="1250" applyFont="1" applyFill="1" applyBorder="1" applyAlignment="1" applyProtection="1">
      <alignment horizontal="center" vertical="center" wrapText="1"/>
      <protection hidden="1"/>
    </xf>
    <xf numFmtId="0" fontId="11" fillId="62" borderId="126" xfId="0" applyFont="1" applyFill="1" applyBorder="1" applyAlignment="1" applyProtection="1">
      <alignment horizontal="center" vertical="center" wrapText="1"/>
      <protection locked="0"/>
    </xf>
    <xf numFmtId="0" fontId="11" fillId="62" borderId="127" xfId="0" applyFont="1" applyFill="1" applyBorder="1" applyAlignment="1" applyProtection="1">
      <alignment horizontal="center" vertical="center" wrapText="1"/>
      <protection locked="0"/>
    </xf>
    <xf numFmtId="0" fontId="11" fillId="62" borderId="161" xfId="0" applyFont="1" applyFill="1" applyBorder="1" applyAlignment="1" applyProtection="1">
      <alignment horizontal="center" vertical="center" wrapText="1"/>
      <protection locked="0"/>
    </xf>
    <xf numFmtId="165" fontId="15" fillId="0" borderId="156" xfId="1250" applyFont="1" applyFill="1" applyBorder="1" applyAlignment="1" applyProtection="1">
      <alignment vertical="center" wrapText="1"/>
      <protection hidden="1"/>
    </xf>
    <xf numFmtId="165" fontId="15" fillId="0" borderId="15" xfId="1250" applyFont="1" applyFill="1" applyBorder="1" applyAlignment="1" applyProtection="1">
      <alignment vertical="center" wrapText="1"/>
      <protection hidden="1"/>
    </xf>
    <xf numFmtId="165" fontId="15" fillId="50" borderId="156" xfId="1250" applyFont="1" applyFill="1" applyBorder="1" applyAlignment="1" applyProtection="1">
      <alignment vertical="center" wrapText="1"/>
      <protection hidden="1"/>
    </xf>
    <xf numFmtId="165" fontId="15" fillId="50" borderId="15" xfId="1250" applyFont="1" applyFill="1" applyBorder="1" applyAlignment="1" applyProtection="1">
      <alignment vertical="center" wrapText="1"/>
      <protection hidden="1"/>
    </xf>
    <xf numFmtId="0" fontId="5" fillId="0" borderId="156" xfId="0" applyFont="1" applyBorder="1" applyAlignment="1" applyProtection="1">
      <alignment horizontal="justify" vertical="center" wrapText="1"/>
      <protection locked="0"/>
    </xf>
    <xf numFmtId="0" fontId="5" fillId="0" borderId="15" xfId="0" applyFont="1" applyBorder="1" applyAlignment="1" applyProtection="1">
      <alignment horizontal="justify" vertical="center" wrapText="1"/>
      <protection locked="0"/>
    </xf>
    <xf numFmtId="172" fontId="15" fillId="55" borderId="156" xfId="1251" applyNumberFormat="1" applyFont="1" applyFill="1" applyBorder="1" applyAlignment="1" applyProtection="1">
      <alignment horizontal="center" vertical="center" wrapText="1"/>
      <protection hidden="1"/>
    </xf>
    <xf numFmtId="172" fontId="15" fillId="55" borderId="15" xfId="1251" applyNumberFormat="1" applyFont="1" applyFill="1" applyBorder="1" applyAlignment="1" applyProtection="1">
      <alignment horizontal="center" vertical="center" wrapText="1"/>
      <protection hidden="1"/>
    </xf>
    <xf numFmtId="0" fontId="71" fillId="0" borderId="152" xfId="0" applyFont="1" applyBorder="1" applyAlignment="1" applyProtection="1">
      <alignment horizontal="center" vertical="center" wrapText="1"/>
      <protection locked="0"/>
    </xf>
    <xf numFmtId="171" fontId="15" fillId="50" borderId="156" xfId="1250" applyNumberFormat="1" applyFont="1" applyFill="1" applyBorder="1" applyAlignment="1" applyProtection="1">
      <alignment vertical="center" wrapText="1"/>
      <protection hidden="1"/>
    </xf>
    <xf numFmtId="171" fontId="15" fillId="50" borderId="15" xfId="1250" applyNumberFormat="1" applyFont="1" applyFill="1" applyBorder="1" applyAlignment="1" applyProtection="1">
      <alignment vertical="center" wrapText="1"/>
      <protection hidden="1"/>
    </xf>
    <xf numFmtId="171" fontId="15" fillId="51" borderId="156" xfId="1250" applyNumberFormat="1" applyFont="1" applyFill="1" applyBorder="1" applyAlignment="1" applyProtection="1">
      <alignment vertical="center" wrapText="1"/>
      <protection hidden="1"/>
    </xf>
    <xf numFmtId="171" fontId="15" fillId="51" borderId="15" xfId="1250" applyNumberFormat="1" applyFont="1" applyFill="1" applyBorder="1" applyAlignment="1" applyProtection="1">
      <alignment vertical="center" wrapText="1"/>
      <protection hidden="1"/>
    </xf>
    <xf numFmtId="0" fontId="71" fillId="50" borderId="152" xfId="0" applyFont="1" applyFill="1" applyBorder="1" applyAlignment="1" applyProtection="1">
      <alignment horizontal="center" vertical="center"/>
      <protection locked="0"/>
    </xf>
    <xf numFmtId="0" fontId="11" fillId="62" borderId="152" xfId="0" applyFont="1" applyFill="1" applyBorder="1" applyAlignment="1" applyProtection="1">
      <alignment horizontal="center" vertical="center" wrapText="1"/>
      <protection locked="0"/>
    </xf>
    <xf numFmtId="0" fontId="68" fillId="0" borderId="160" xfId="0" applyFont="1" applyBorder="1" applyAlignment="1" applyProtection="1">
      <alignment horizontal="center"/>
      <protection locked="0"/>
    </xf>
    <xf numFmtId="0" fontId="68" fillId="0" borderId="16" xfId="0" applyFont="1" applyBorder="1" applyAlignment="1" applyProtection="1">
      <alignment horizontal="center"/>
      <protection locked="0"/>
    </xf>
    <xf numFmtId="0" fontId="68" fillId="0" borderId="19" xfId="0" applyFont="1" applyBorder="1" applyAlignment="1" applyProtection="1">
      <alignment horizontal="center"/>
      <protection locked="0"/>
    </xf>
    <xf numFmtId="171" fontId="15" fillId="0" borderId="152" xfId="1250" applyNumberFormat="1" applyFont="1" applyFill="1" applyBorder="1" applyAlignment="1" applyProtection="1">
      <alignment vertical="center" wrapText="1"/>
      <protection hidden="1"/>
    </xf>
    <xf numFmtId="0" fontId="3" fillId="62" borderId="155" xfId="0" applyFont="1" applyFill="1" applyBorder="1" applyAlignment="1" applyProtection="1">
      <alignment horizontal="center" vertical="center" wrapText="1"/>
      <protection locked="0"/>
    </xf>
    <xf numFmtId="0" fontId="3" fillId="62" borderId="159" xfId="0" applyFont="1" applyFill="1" applyBorder="1" applyAlignment="1" applyProtection="1">
      <alignment horizontal="center" vertical="center" wrapText="1"/>
      <protection locked="0"/>
    </xf>
    <xf numFmtId="0" fontId="3" fillId="62" borderId="160" xfId="0" applyFont="1" applyFill="1" applyBorder="1" applyAlignment="1" applyProtection="1">
      <alignment horizontal="center" vertical="center" wrapText="1"/>
      <protection locked="0"/>
    </xf>
    <xf numFmtId="0" fontId="15" fillId="0" borderId="152" xfId="0" applyFont="1" applyBorder="1" applyAlignment="1" applyProtection="1">
      <alignment horizontal="center" vertical="center" wrapText="1"/>
      <protection locked="0"/>
    </xf>
    <xf numFmtId="0" fontId="68" fillId="0" borderId="152" xfId="0" applyFont="1" applyBorder="1" applyAlignment="1" applyProtection="1">
      <alignment horizontal="center"/>
      <protection locked="0"/>
    </xf>
    <xf numFmtId="165" fontId="15" fillId="51" borderId="156" xfId="1250" applyFont="1" applyFill="1" applyBorder="1" applyAlignment="1" applyProtection="1">
      <alignment vertical="center" wrapText="1"/>
      <protection hidden="1"/>
    </xf>
    <xf numFmtId="165" fontId="15" fillId="51" borderId="15" xfId="1250" applyFont="1" applyFill="1" applyBorder="1" applyAlignment="1" applyProtection="1">
      <alignment vertical="center" wrapText="1"/>
      <protection hidden="1"/>
    </xf>
    <xf numFmtId="0" fontId="71" fillId="0" borderId="152" xfId="0" applyFont="1" applyBorder="1" applyAlignment="1" applyProtection="1">
      <alignment horizontal="center" vertical="center"/>
      <protection locked="0"/>
    </xf>
    <xf numFmtId="0" fontId="9" fillId="50" borderId="152" xfId="1371" applyFont="1" applyFill="1" applyBorder="1" applyAlignment="1" applyProtection="1">
      <alignment horizontal="center" vertical="center" wrapText="1"/>
      <protection locked="0"/>
    </xf>
    <xf numFmtId="0" fontId="8" fillId="52" borderId="155" xfId="1371" applyFont="1" applyFill="1" applyBorder="1" applyAlignment="1" applyProtection="1">
      <alignment horizontal="left" vertical="center" wrapText="1"/>
      <protection locked="0"/>
    </xf>
    <xf numFmtId="0" fontId="8" fillId="52" borderId="160" xfId="1371" applyFont="1" applyFill="1" applyBorder="1" applyAlignment="1" applyProtection="1">
      <alignment horizontal="left" vertical="center" wrapText="1"/>
      <protection locked="0"/>
    </xf>
    <xf numFmtId="0" fontId="8" fillId="52" borderId="30" xfId="1371" applyFont="1" applyFill="1" applyBorder="1" applyAlignment="1" applyProtection="1">
      <alignment horizontal="left" vertical="center" wrapText="1"/>
      <protection locked="0"/>
    </xf>
    <xf numFmtId="0" fontId="8" fillId="52" borderId="31" xfId="1371" applyFont="1" applyFill="1" applyBorder="1" applyAlignment="1" applyProtection="1">
      <alignment horizontal="left" vertical="center" wrapText="1"/>
      <protection locked="0"/>
    </xf>
    <xf numFmtId="0" fontId="9" fillId="24" borderId="155" xfId="1371" applyFont="1" applyFill="1" applyBorder="1" applyAlignment="1" applyProtection="1">
      <alignment horizontal="center" vertical="center" wrapText="1"/>
      <protection locked="0"/>
    </xf>
    <xf numFmtId="0" fontId="9" fillId="24" borderId="159" xfId="1371" applyFont="1" applyFill="1" applyBorder="1" applyAlignment="1" applyProtection="1">
      <alignment horizontal="center" vertical="center" wrapText="1"/>
      <protection locked="0"/>
    </xf>
    <xf numFmtId="0" fontId="9" fillId="24" borderId="163" xfId="1371" applyFont="1" applyFill="1" applyBorder="1" applyAlignment="1" applyProtection="1">
      <alignment horizontal="center" vertical="center" wrapText="1"/>
      <protection locked="0"/>
    </xf>
    <xf numFmtId="0" fontId="9" fillId="24" borderId="30" xfId="1371" applyFont="1" applyFill="1" applyBorder="1" applyAlignment="1" applyProtection="1">
      <alignment horizontal="center" vertical="center" wrapText="1"/>
      <protection locked="0"/>
    </xf>
    <xf numFmtId="0" fontId="9" fillId="24" borderId="27" xfId="1371" applyFont="1" applyFill="1" applyBorder="1" applyAlignment="1" applyProtection="1">
      <alignment horizontal="center" vertical="center" wrapText="1"/>
      <protection locked="0"/>
    </xf>
    <xf numFmtId="0" fontId="9" fillId="24" borderId="28" xfId="1371" applyFont="1" applyFill="1" applyBorder="1" applyAlignment="1" applyProtection="1">
      <alignment horizontal="center" vertical="center" wrapText="1"/>
      <protection locked="0"/>
    </xf>
    <xf numFmtId="0" fontId="9" fillId="50" borderId="50" xfId="1371" applyFont="1" applyFill="1" applyBorder="1" applyAlignment="1" applyProtection="1">
      <alignment horizontal="center" vertical="center" wrapText="1"/>
      <protection locked="0"/>
    </xf>
    <xf numFmtId="0" fontId="9" fillId="50" borderId="152" xfId="1371" applyFont="1" applyFill="1" applyBorder="1" applyAlignment="1" applyProtection="1">
      <alignment horizontal="center" vertical="center"/>
      <protection locked="0"/>
    </xf>
    <xf numFmtId="0" fontId="8" fillId="52" borderId="152" xfId="1371" applyFont="1" applyFill="1" applyBorder="1" applyAlignment="1">
      <alignment horizontal="justify" vertical="center"/>
    </xf>
    <xf numFmtId="0" fontId="9" fillId="50" borderId="153" xfId="1371" applyFont="1" applyFill="1" applyBorder="1" applyAlignment="1" applyProtection="1">
      <alignment horizontal="center" vertical="center"/>
      <protection locked="0"/>
    </xf>
    <xf numFmtId="0" fontId="8" fillId="52" borderId="152" xfId="1371" applyFont="1" applyFill="1" applyBorder="1" applyAlignment="1" applyProtection="1">
      <alignment horizontal="justify" vertical="center" wrapText="1"/>
      <protection locked="0"/>
    </xf>
    <xf numFmtId="0" fontId="9" fillId="50" borderId="152" xfId="1371" applyFont="1" applyFill="1" applyBorder="1" applyAlignment="1" applyProtection="1">
      <alignment horizontal="left" vertical="center" wrapText="1"/>
      <protection locked="0"/>
    </xf>
    <xf numFmtId="0" fontId="9" fillId="50" borderId="153" xfId="1371" applyFont="1" applyFill="1" applyBorder="1" applyAlignment="1" applyProtection="1">
      <alignment horizontal="left" vertical="center" wrapText="1"/>
      <protection locked="0"/>
    </xf>
    <xf numFmtId="0" fontId="9" fillId="50" borderId="153" xfId="1371" applyFont="1" applyFill="1" applyBorder="1" applyAlignment="1" applyProtection="1">
      <alignment horizontal="center" vertical="center" wrapText="1"/>
      <protection locked="0"/>
    </xf>
    <xf numFmtId="0" fontId="51" fillId="50" borderId="126" xfId="0" applyFont="1" applyFill="1" applyBorder="1" applyAlignment="1">
      <alignment horizontal="center" vertical="center" wrapText="1"/>
    </xf>
    <xf numFmtId="0" fontId="51" fillId="50" borderId="127" xfId="0" applyFont="1" applyFill="1" applyBorder="1" applyAlignment="1">
      <alignment horizontal="center" vertical="center" wrapText="1"/>
    </xf>
    <xf numFmtId="0" fontId="51" fillId="50" borderId="162" xfId="0" applyFont="1" applyFill="1" applyBorder="1" applyAlignment="1">
      <alignment horizontal="center" vertical="center" wrapText="1"/>
    </xf>
    <xf numFmtId="0" fontId="50" fillId="63" borderId="52" xfId="1371" applyFont="1" applyFill="1" applyBorder="1" applyAlignment="1">
      <alignment horizontal="center" vertical="center"/>
    </xf>
    <xf numFmtId="0" fontId="50" fillId="63" borderId="152" xfId="1371" applyFont="1" applyFill="1" applyBorder="1" applyAlignment="1">
      <alignment horizontal="center" vertical="center"/>
    </xf>
    <xf numFmtId="0" fontId="50" fillId="63" borderId="153" xfId="1371" applyFont="1" applyFill="1" applyBorder="1" applyAlignment="1">
      <alignment horizontal="center" vertical="center"/>
    </xf>
    <xf numFmtId="0" fontId="8" fillId="52" borderId="52" xfId="1371" applyFont="1" applyFill="1" applyBorder="1" applyAlignment="1">
      <alignment horizontal="justify" vertical="center" wrapText="1"/>
    </xf>
    <xf numFmtId="0" fontId="8" fillId="52" borderId="152" xfId="1371" applyFont="1" applyFill="1" applyBorder="1" applyAlignment="1" applyProtection="1">
      <alignment horizontal="center" vertical="center" wrapText="1"/>
      <protection locked="0"/>
    </xf>
    <xf numFmtId="0" fontId="8" fillId="52" borderId="153" xfId="1371" applyFont="1" applyFill="1" applyBorder="1" applyAlignment="1" applyProtection="1">
      <alignment horizontal="center" vertical="center" wrapText="1"/>
      <protection locked="0"/>
    </xf>
    <xf numFmtId="0" fontId="8" fillId="24" borderId="152" xfId="1371" applyFont="1" applyFill="1" applyBorder="1" applyAlignment="1" applyProtection="1">
      <alignment horizontal="center" vertical="center" wrapText="1"/>
      <protection locked="0"/>
    </xf>
    <xf numFmtId="0" fontId="8" fillId="24" borderId="153" xfId="1371" applyFont="1" applyFill="1" applyBorder="1" applyAlignment="1" applyProtection="1">
      <alignment horizontal="center" vertical="center" wrapText="1"/>
      <protection locked="0"/>
    </xf>
    <xf numFmtId="0" fontId="50" fillId="0" borderId="158" xfId="1371" applyFont="1" applyBorder="1" applyAlignment="1">
      <alignment horizontal="center" vertical="center"/>
    </xf>
    <xf numFmtId="0" fontId="50" fillId="0" borderId="159" xfId="1371" applyFont="1" applyBorder="1" applyAlignment="1">
      <alignment horizontal="center" vertical="center"/>
    </xf>
    <xf numFmtId="0" fontId="50" fillId="0" borderId="163" xfId="1371" applyFont="1" applyBorder="1" applyAlignment="1">
      <alignment horizontal="center" vertical="center"/>
    </xf>
    <xf numFmtId="0" fontId="50" fillId="0" borderId="13" xfId="1371" applyFont="1" applyBorder="1" applyAlignment="1">
      <alignment horizontal="center" vertical="center"/>
    </xf>
    <xf numFmtId="0" fontId="50" fillId="0" borderId="0" xfId="1371" applyFont="1" applyAlignment="1">
      <alignment horizontal="center" vertical="center"/>
    </xf>
    <xf numFmtId="0" fontId="50" fillId="0" borderId="14" xfId="1371" applyFont="1" applyBorder="1" applyAlignment="1">
      <alignment horizontal="center" vertical="center"/>
    </xf>
    <xf numFmtId="0" fontId="50" fillId="0" borderId="32" xfId="1371" applyFont="1" applyBorder="1" applyAlignment="1">
      <alignment horizontal="center" vertical="center"/>
    </xf>
    <xf numFmtId="0" fontId="50" fillId="0" borderId="18" xfId="1371" applyFont="1" applyBorder="1" applyAlignment="1">
      <alignment horizontal="center" vertical="center"/>
    </xf>
    <xf numFmtId="0" fontId="50" fillId="0" borderId="33" xfId="1371" applyFont="1" applyBorder="1" applyAlignment="1">
      <alignment horizontal="center" vertical="center"/>
    </xf>
    <xf numFmtId="0" fontId="9" fillId="50" borderId="126" xfId="1371" applyFont="1" applyFill="1" applyBorder="1" applyAlignment="1">
      <alignment horizontal="justify" vertical="center" wrapText="1"/>
    </xf>
    <xf numFmtId="0" fontId="9" fillId="50" borderId="127" xfId="1371" applyFont="1" applyFill="1" applyBorder="1" applyAlignment="1">
      <alignment horizontal="justify" vertical="center" wrapText="1"/>
    </xf>
    <xf numFmtId="0" fontId="9" fillId="50" borderId="161" xfId="1371" applyFont="1" applyFill="1" applyBorder="1" applyAlignment="1">
      <alignment horizontal="justify" vertical="center" wrapText="1"/>
    </xf>
    <xf numFmtId="0" fontId="9" fillId="50" borderId="126" xfId="1371" applyFont="1" applyFill="1" applyBorder="1" applyAlignment="1">
      <alignment horizontal="center" vertical="center" wrapText="1"/>
    </xf>
    <xf numFmtId="0" fontId="9" fillId="50" borderId="127" xfId="1371" applyFont="1" applyFill="1" applyBorder="1" applyAlignment="1">
      <alignment horizontal="center" vertical="center" wrapText="1"/>
    </xf>
    <xf numFmtId="0" fontId="9" fillId="50" borderId="162" xfId="1371" applyFont="1" applyFill="1" applyBorder="1" applyAlignment="1">
      <alignment horizontal="center" vertical="center" wrapText="1"/>
    </xf>
    <xf numFmtId="17" fontId="9" fillId="24" borderId="126" xfId="1371" applyNumberFormat="1" applyFont="1" applyFill="1" applyBorder="1" applyAlignment="1">
      <alignment horizontal="center" vertical="center" wrapText="1"/>
    </xf>
    <xf numFmtId="17" fontId="9" fillId="24" borderId="127" xfId="1371" applyNumberFormat="1" applyFont="1" applyFill="1" applyBorder="1" applyAlignment="1">
      <alignment horizontal="center" vertical="center" wrapText="1"/>
    </xf>
    <xf numFmtId="17" fontId="9" fillId="24" borderId="161" xfId="1371" applyNumberFormat="1" applyFont="1" applyFill="1" applyBorder="1" applyAlignment="1">
      <alignment horizontal="center" vertical="center" wrapText="1"/>
    </xf>
    <xf numFmtId="170" fontId="9" fillId="0" borderId="126" xfId="1496" applyNumberFormat="1" applyFont="1" applyFill="1" applyBorder="1" applyAlignment="1">
      <alignment horizontal="center" vertical="center" wrapText="1"/>
    </xf>
    <xf numFmtId="170" fontId="9" fillId="0" borderId="127" xfId="1496" applyNumberFormat="1" applyFont="1" applyFill="1" applyBorder="1" applyAlignment="1">
      <alignment horizontal="center" vertical="center" wrapText="1"/>
    </xf>
    <xf numFmtId="170" fontId="9" fillId="0" borderId="162" xfId="1496" applyNumberFormat="1" applyFont="1" applyFill="1" applyBorder="1" applyAlignment="1">
      <alignment horizontal="center" vertical="center" wrapText="1"/>
    </xf>
    <xf numFmtId="0" fontId="9" fillId="24" borderId="161" xfId="1371" applyFont="1" applyFill="1" applyBorder="1" applyAlignment="1">
      <alignment horizontal="center" vertical="center" wrapText="1"/>
    </xf>
    <xf numFmtId="9" fontId="9" fillId="50" borderId="126" xfId="1496" applyFont="1" applyFill="1" applyBorder="1" applyAlignment="1">
      <alignment horizontal="center" vertical="center" wrapText="1"/>
    </xf>
    <xf numFmtId="9" fontId="9" fillId="50" borderId="127" xfId="1496" applyFont="1" applyFill="1" applyBorder="1" applyAlignment="1">
      <alignment horizontal="center" vertical="center" wrapText="1"/>
    </xf>
    <xf numFmtId="9" fontId="9" fillId="50" borderId="162" xfId="1496" applyFont="1" applyFill="1" applyBorder="1" applyAlignment="1">
      <alignment horizontal="center" vertical="center" wrapText="1"/>
    </xf>
    <xf numFmtId="0" fontId="9" fillId="50" borderId="155" xfId="1371" applyFont="1" applyFill="1" applyBorder="1" applyAlignment="1">
      <alignment horizontal="center" vertical="center"/>
    </xf>
    <xf numFmtId="0" fontId="9" fillId="50" borderId="159" xfId="1371" applyFont="1" applyFill="1" applyBorder="1" applyAlignment="1">
      <alignment horizontal="center" vertical="center"/>
    </xf>
    <xf numFmtId="0" fontId="9" fillId="50" borderId="160" xfId="1371" applyFont="1" applyFill="1" applyBorder="1" applyAlignment="1">
      <alignment horizontal="center" vertical="center"/>
    </xf>
    <xf numFmtId="0" fontId="8" fillId="52" borderId="157" xfId="1371" applyFont="1" applyFill="1" applyBorder="1" applyAlignment="1">
      <alignment horizontal="left" vertical="center" wrapText="1"/>
    </xf>
    <xf numFmtId="0" fontId="8" fillId="52" borderId="22" xfId="1371" applyFont="1" applyFill="1" applyBorder="1" applyAlignment="1">
      <alignment horizontal="left" vertical="center" wrapText="1"/>
    </xf>
    <xf numFmtId="0" fontId="8" fillId="52" borderId="152" xfId="1371" applyFont="1" applyFill="1" applyBorder="1" applyAlignment="1">
      <alignment horizontal="center" vertical="center"/>
    </xf>
    <xf numFmtId="9" fontId="8" fillId="52" borderId="152" xfId="1496" applyFont="1" applyFill="1" applyBorder="1" applyAlignment="1">
      <alignment horizontal="center" vertical="center"/>
    </xf>
    <xf numFmtId="9" fontId="8" fillId="52" borderId="153" xfId="1496" applyFont="1" applyFill="1" applyBorder="1" applyAlignment="1">
      <alignment horizontal="center" vertical="center"/>
    </xf>
    <xf numFmtId="0" fontId="9" fillId="50" borderId="152" xfId="1371" applyFont="1" applyFill="1" applyBorder="1" applyAlignment="1">
      <alignment horizontal="center" vertical="center" wrapText="1"/>
    </xf>
    <xf numFmtId="0" fontId="9" fillId="50" borderId="153" xfId="1371" applyFont="1" applyFill="1" applyBorder="1" applyAlignment="1">
      <alignment horizontal="center" vertical="center" wrapText="1"/>
    </xf>
    <xf numFmtId="0" fontId="9" fillId="50" borderId="152" xfId="1371" applyFont="1" applyFill="1" applyBorder="1" applyAlignment="1">
      <alignment horizontal="center" vertical="center"/>
    </xf>
    <xf numFmtId="0" fontId="9" fillId="50" borderId="153" xfId="1371" applyFont="1" applyFill="1" applyBorder="1" applyAlignment="1">
      <alignment horizontal="center" vertical="center"/>
    </xf>
    <xf numFmtId="49" fontId="9" fillId="24" borderId="126" xfId="1371" applyNumberFormat="1" applyFont="1" applyFill="1" applyBorder="1" applyAlignment="1">
      <alignment horizontal="center" vertical="center"/>
    </xf>
    <xf numFmtId="49" fontId="9" fillId="24" borderId="127" xfId="1371" applyNumberFormat="1" applyFont="1" applyFill="1" applyBorder="1" applyAlignment="1">
      <alignment horizontal="center" vertical="center"/>
    </xf>
    <xf numFmtId="0" fontId="9" fillId="50" borderId="152" xfId="1371" applyFont="1" applyFill="1" applyBorder="1" applyAlignment="1">
      <alignment horizontal="left" vertical="center" wrapText="1"/>
    </xf>
    <xf numFmtId="0" fontId="9" fillId="50" borderId="153" xfId="1371" applyFont="1" applyFill="1" applyBorder="1" applyAlignment="1">
      <alignment horizontal="left" vertical="center" wrapText="1"/>
    </xf>
    <xf numFmtId="0" fontId="14" fillId="50" borderId="152" xfId="1371" applyFont="1" applyFill="1" applyBorder="1" applyAlignment="1">
      <alignment horizontal="center" vertical="center"/>
    </xf>
    <xf numFmtId="0" fontId="14" fillId="50" borderId="153" xfId="1371" applyFont="1" applyFill="1" applyBorder="1" applyAlignment="1">
      <alignment horizontal="center" vertical="center"/>
    </xf>
    <xf numFmtId="9" fontId="9" fillId="24" borderId="152" xfId="1496" applyFont="1" applyFill="1" applyBorder="1" applyAlignment="1">
      <alignment horizontal="center" vertical="center"/>
    </xf>
    <xf numFmtId="0" fontId="8" fillId="50" borderId="152" xfId="1496" applyNumberFormat="1" applyFont="1" applyFill="1" applyBorder="1" applyAlignment="1">
      <alignment horizontal="center" vertical="center" wrapText="1"/>
    </xf>
    <xf numFmtId="0" fontId="8" fillId="50" borderId="153" xfId="1496" applyNumberFormat="1" applyFont="1" applyFill="1" applyBorder="1" applyAlignment="1">
      <alignment horizontal="center" vertical="center" wrapText="1"/>
    </xf>
    <xf numFmtId="0" fontId="9" fillId="50" borderId="126" xfId="1371" applyFont="1" applyFill="1" applyBorder="1" applyAlignment="1">
      <alignment horizontal="center" vertical="center"/>
    </xf>
    <xf numFmtId="0" fontId="9" fillId="50" borderId="127" xfId="1371" applyFont="1" applyFill="1" applyBorder="1" applyAlignment="1">
      <alignment horizontal="center" vertical="center"/>
    </xf>
    <xf numFmtId="0" fontId="9" fillId="50" borderId="162" xfId="1371" applyFont="1" applyFill="1" applyBorder="1" applyAlignment="1">
      <alignment horizontal="center" vertical="center"/>
    </xf>
    <xf numFmtId="0" fontId="11" fillId="24" borderId="13" xfId="1371" applyFont="1" applyFill="1" applyBorder="1" applyAlignment="1">
      <alignment horizontal="center" vertical="center"/>
    </xf>
    <xf numFmtId="0" fontId="11" fillId="24" borderId="0" xfId="1371" applyFont="1" applyFill="1" applyAlignment="1">
      <alignment horizontal="center" vertical="center"/>
    </xf>
    <xf numFmtId="0" fontId="11" fillId="24" borderId="14" xfId="1371" applyFont="1" applyFill="1" applyBorder="1" applyAlignment="1">
      <alignment horizontal="center" vertical="center"/>
    </xf>
    <xf numFmtId="0" fontId="57" fillId="0" borderId="158" xfId="1371" applyFont="1" applyBorder="1" applyAlignment="1">
      <alignment horizontal="center" vertical="center"/>
    </xf>
    <xf numFmtId="0" fontId="57" fillId="0" borderId="159" xfId="1371" applyFont="1" applyBorder="1" applyAlignment="1">
      <alignment horizontal="center" vertical="center"/>
    </xf>
    <xf numFmtId="0" fontId="57" fillId="0" borderId="163" xfId="1371" applyFont="1" applyBorder="1" applyAlignment="1">
      <alignment horizontal="center" vertical="center"/>
    </xf>
    <xf numFmtId="0" fontId="57" fillId="63" borderId="52" xfId="1371" applyFont="1" applyFill="1" applyBorder="1" applyAlignment="1">
      <alignment horizontal="center" vertical="center"/>
    </xf>
    <xf numFmtId="0" fontId="57" fillId="63" borderId="152" xfId="1371" applyFont="1" applyFill="1" applyBorder="1" applyAlignment="1">
      <alignment horizontal="center" vertical="center"/>
    </xf>
    <xf numFmtId="0" fontId="57" fillId="63" borderId="153" xfId="1371" applyFont="1" applyFill="1" applyBorder="1" applyAlignment="1">
      <alignment horizontal="center" vertical="center"/>
    </xf>
    <xf numFmtId="0" fontId="9" fillId="0" borderId="152" xfId="1371" applyFont="1" applyBorder="1" applyAlignment="1">
      <alignment horizontal="left" vertical="center" wrapText="1"/>
    </xf>
    <xf numFmtId="1" fontId="8" fillId="50" borderId="152" xfId="1273" applyNumberFormat="1" applyFont="1" applyFill="1" applyBorder="1" applyAlignment="1">
      <alignment horizontal="center" vertical="center" wrapText="1"/>
    </xf>
    <xf numFmtId="1" fontId="8" fillId="50" borderId="153" xfId="1273" applyNumberFormat="1" applyFont="1" applyFill="1" applyBorder="1" applyAlignment="1">
      <alignment horizontal="center" vertical="center" wrapText="1"/>
    </xf>
    <xf numFmtId="0" fontId="8" fillId="52" borderId="15" xfId="1371" applyFont="1" applyFill="1" applyBorder="1" applyAlignment="1">
      <alignment horizontal="center" vertical="center" wrapText="1"/>
    </xf>
    <xf numFmtId="0" fontId="8" fillId="52" borderId="126" xfId="1371" applyFont="1" applyFill="1" applyBorder="1" applyAlignment="1">
      <alignment horizontal="center" vertical="center" wrapText="1"/>
    </xf>
    <xf numFmtId="0" fontId="8" fillId="52" borderId="161" xfId="1371" applyFont="1" applyFill="1" applyBorder="1" applyAlignment="1">
      <alignment horizontal="center" vertical="center" wrapText="1"/>
    </xf>
    <xf numFmtId="0" fontId="57" fillId="0" borderId="20" xfId="0" applyFont="1" applyBorder="1" applyAlignment="1" applyProtection="1">
      <alignment horizontal="center" vertical="center" wrapText="1"/>
      <protection locked="0"/>
    </xf>
    <xf numFmtId="0" fontId="57" fillId="0" borderId="152" xfId="0" applyFont="1" applyBorder="1" applyAlignment="1" applyProtection="1">
      <alignment horizontal="center" vertical="center" wrapText="1"/>
      <protection locked="0"/>
    </xf>
    <xf numFmtId="0" fontId="54" fillId="0" borderId="29" xfId="0" applyFont="1" applyBorder="1" applyAlignment="1" applyProtection="1">
      <alignment horizontal="center"/>
      <protection locked="0"/>
    </xf>
    <xf numFmtId="0" fontId="54" fillId="0" borderId="52" xfId="0" applyFont="1" applyBorder="1" applyAlignment="1" applyProtection="1">
      <alignment horizontal="center"/>
      <protection locked="0"/>
    </xf>
    <xf numFmtId="0" fontId="55" fillId="0" borderId="21"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wrapText="1"/>
      <protection locked="0"/>
    </xf>
    <xf numFmtId="0" fontId="57" fillId="50" borderId="152" xfId="0" applyFont="1" applyFill="1" applyBorder="1" applyAlignment="1" applyProtection="1">
      <alignment horizontal="center" vertical="center" wrapText="1"/>
      <protection locked="0"/>
    </xf>
    <xf numFmtId="0" fontId="49" fillId="52" borderId="152" xfId="0" applyFont="1" applyFill="1" applyBorder="1" applyAlignment="1">
      <alignment horizontal="center" vertical="center" wrapText="1"/>
    </xf>
    <xf numFmtId="0" fontId="37" fillId="64" borderId="17" xfId="0" applyFont="1" applyFill="1" applyBorder="1" applyAlignment="1">
      <alignment horizontal="center"/>
    </xf>
    <xf numFmtId="0" fontId="37" fillId="64" borderId="18" xfId="0" applyFont="1" applyFill="1" applyBorder="1" applyAlignment="1">
      <alignment horizontal="center"/>
    </xf>
    <xf numFmtId="0" fontId="49" fillId="53" borderId="156" xfId="0" applyFont="1" applyFill="1" applyBorder="1" applyAlignment="1">
      <alignment horizontal="center" vertical="center" wrapText="1"/>
    </xf>
    <xf numFmtId="0" fontId="49" fillId="53" borderId="15" xfId="0" applyFont="1" applyFill="1" applyBorder="1" applyAlignment="1">
      <alignment horizontal="center" vertical="center" wrapText="1"/>
    </xf>
    <xf numFmtId="0" fontId="49" fillId="52" borderId="156" xfId="0" applyFont="1" applyFill="1" applyBorder="1" applyAlignment="1">
      <alignment horizontal="center" vertical="center" wrapText="1"/>
    </xf>
    <xf numFmtId="0" fontId="49" fillId="52" borderId="15" xfId="0" applyFont="1" applyFill="1" applyBorder="1" applyAlignment="1">
      <alignment horizontal="center" vertical="center" wrapText="1"/>
    </xf>
    <xf numFmtId="0" fontId="49" fillId="52" borderId="155" xfId="0" applyFont="1" applyFill="1" applyBorder="1" applyAlignment="1">
      <alignment horizontal="center" vertical="center" wrapText="1"/>
    </xf>
    <xf numFmtId="0" fontId="49" fillId="52" borderId="17" xfId="0" applyFont="1" applyFill="1" applyBorder="1" applyAlignment="1">
      <alignment horizontal="center" vertical="center" wrapText="1"/>
    </xf>
    <xf numFmtId="0" fontId="72" fillId="59" borderId="126" xfId="0" applyFont="1" applyFill="1" applyBorder="1" applyAlignment="1">
      <alignment horizontal="center" vertical="center"/>
    </xf>
    <xf numFmtId="0" fontId="72" fillId="59" borderId="127" xfId="0" applyFont="1" applyFill="1" applyBorder="1" applyAlignment="1">
      <alignment horizontal="center" vertical="center"/>
    </xf>
    <xf numFmtId="0" fontId="72" fillId="59" borderId="161" xfId="0" applyFont="1" applyFill="1" applyBorder="1" applyAlignment="1">
      <alignment horizontal="center" vertical="center"/>
    </xf>
    <xf numFmtId="0" fontId="49" fillId="53" borderId="126" xfId="0" applyFont="1" applyFill="1" applyBorder="1" applyAlignment="1">
      <alignment horizontal="center" vertical="center" wrapText="1"/>
    </xf>
    <xf numFmtId="0" fontId="49" fillId="53" borderId="161" xfId="0" applyFont="1" applyFill="1" applyBorder="1" applyAlignment="1">
      <alignment horizontal="center" vertical="center" wrapText="1"/>
    </xf>
    <xf numFmtId="9" fontId="64" fillId="53" borderId="126" xfId="1495" applyFont="1" applyFill="1" applyBorder="1" applyAlignment="1">
      <alignment horizontal="center" vertical="center" wrapText="1"/>
    </xf>
    <xf numFmtId="9" fontId="64" fillId="53" borderId="161" xfId="1495" applyFont="1" applyFill="1" applyBorder="1" applyAlignment="1">
      <alignment horizontal="center" vertical="center" wrapText="1"/>
    </xf>
    <xf numFmtId="0" fontId="54" fillId="0" borderId="34" xfId="0" applyFont="1" applyBorder="1" applyAlignment="1" applyProtection="1">
      <alignment horizontal="center"/>
      <protection locked="0"/>
    </xf>
    <xf numFmtId="0" fontId="54" fillId="0" borderId="12" xfId="0" applyFont="1" applyBorder="1" applyAlignment="1" applyProtection="1">
      <alignment horizontal="center"/>
      <protection locked="0"/>
    </xf>
    <xf numFmtId="0" fontId="54" fillId="0" borderId="35" xfId="0" applyFont="1" applyBorder="1" applyAlignment="1" applyProtection="1">
      <alignment horizontal="center"/>
      <protection locked="0"/>
    </xf>
    <xf numFmtId="0" fontId="55" fillId="0" borderId="10" xfId="0" applyFont="1" applyBorder="1" applyAlignment="1" applyProtection="1">
      <alignment horizontal="center" vertical="center" wrapText="1"/>
      <protection locked="0"/>
    </xf>
    <xf numFmtId="0" fontId="55" fillId="0" borderId="24"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0" borderId="36" xfId="0" applyFont="1" applyBorder="1" applyAlignment="1" applyProtection="1">
      <alignment horizontal="center" vertical="center" wrapText="1"/>
      <protection locked="0"/>
    </xf>
    <xf numFmtId="0" fontId="55" fillId="0" borderId="37"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14" xfId="0" applyFont="1" applyBorder="1" applyAlignment="1" applyProtection="1">
      <alignment horizontal="center" vertical="center" wrapText="1"/>
      <protection locked="0"/>
    </xf>
    <xf numFmtId="0" fontId="55" fillId="0" borderId="26" xfId="0" applyFont="1" applyBorder="1" applyAlignment="1" applyProtection="1">
      <alignment horizontal="center" vertical="center" wrapText="1"/>
      <protection locked="0"/>
    </xf>
    <xf numFmtId="0" fontId="55" fillId="0" borderId="28" xfId="0" applyFont="1" applyBorder="1" applyAlignment="1" applyProtection="1">
      <alignment horizontal="center" vertical="center" wrapText="1"/>
      <protection locked="0"/>
    </xf>
    <xf numFmtId="0" fontId="49" fillId="50" borderId="10" xfId="0" applyFont="1" applyFill="1" applyBorder="1" applyAlignment="1">
      <alignment horizontal="center"/>
    </xf>
    <xf numFmtId="0" fontId="49" fillId="50" borderId="25" xfId="0" applyFont="1" applyFill="1" applyBorder="1" applyAlignment="1">
      <alignment horizontal="center"/>
    </xf>
    <xf numFmtId="0" fontId="50" fillId="0" borderId="10" xfId="0" applyFont="1" applyBorder="1" applyAlignment="1">
      <alignment horizontal="center" vertical="center" wrapText="1"/>
    </xf>
    <xf numFmtId="0" fontId="50" fillId="0" borderId="24" xfId="0" applyFont="1" applyBorder="1" applyAlignment="1">
      <alignment horizontal="center" vertical="center" wrapText="1"/>
    </xf>
    <xf numFmtId="0" fontId="50" fillId="0" borderId="25" xfId="0" applyFont="1" applyBorder="1" applyAlignment="1">
      <alignment horizontal="center" vertical="center" wrapText="1"/>
    </xf>
    <xf numFmtId="0" fontId="70" fillId="0" borderId="126" xfId="1371" applyFont="1" applyBorder="1" applyAlignment="1" applyProtection="1">
      <alignment horizontal="justify" vertical="center" wrapText="1"/>
      <protection locked="0" hidden="1"/>
    </xf>
    <xf numFmtId="0" fontId="70" fillId="0" borderId="127" xfId="1371" applyFont="1" applyBorder="1" applyAlignment="1" applyProtection="1">
      <alignment horizontal="justify" vertical="center" wrapText="1"/>
      <protection locked="0" hidden="1"/>
    </xf>
    <xf numFmtId="0" fontId="70" fillId="0" borderId="162" xfId="1371" applyFont="1" applyBorder="1" applyAlignment="1" applyProtection="1">
      <alignment horizontal="justify" vertical="center" wrapText="1"/>
      <protection locked="0" hidden="1"/>
    </xf>
    <xf numFmtId="0" fontId="12" fillId="0" borderId="152" xfId="1371" applyFont="1" applyBorder="1" applyAlignment="1" applyProtection="1">
      <alignment horizontal="center" vertical="center" wrapText="1"/>
      <protection locked="0" hidden="1"/>
    </xf>
    <xf numFmtId="0" fontId="12" fillId="0" borderId="153" xfId="1371" applyFont="1" applyBorder="1" applyAlignment="1" applyProtection="1">
      <alignment horizontal="center" vertical="center" wrapText="1"/>
      <protection locked="0" hidden="1"/>
    </xf>
    <xf numFmtId="0" fontId="12" fillId="0" borderId="50" xfId="1371" applyFont="1" applyBorder="1" applyAlignment="1" applyProtection="1">
      <alignment horizontal="center" vertical="center" wrapText="1"/>
      <protection locked="0" hidden="1"/>
    </xf>
    <xf numFmtId="0" fontId="12" fillId="0" borderId="51" xfId="1371" applyFont="1" applyBorder="1" applyAlignment="1" applyProtection="1">
      <alignment horizontal="center" vertical="center" wrapText="1"/>
      <protection locked="0" hidden="1"/>
    </xf>
    <xf numFmtId="0" fontId="8" fillId="61" borderId="157" xfId="1371" applyFont="1" applyFill="1" applyBorder="1" applyAlignment="1" applyProtection="1">
      <alignment horizontal="left" vertical="center" wrapText="1"/>
      <protection hidden="1"/>
    </xf>
    <xf numFmtId="0" fontId="8" fillId="61" borderId="22" xfId="1371" applyFont="1" applyFill="1" applyBorder="1" applyAlignment="1" applyProtection="1">
      <alignment horizontal="left" vertical="center" wrapText="1"/>
      <protection hidden="1"/>
    </xf>
    <xf numFmtId="0" fontId="8" fillId="61" borderId="152" xfId="1371" applyFont="1" applyFill="1" applyBorder="1" applyAlignment="1" applyProtection="1">
      <alignment horizontal="center" vertical="center" wrapText="1"/>
      <protection locked="0" hidden="1"/>
    </xf>
    <xf numFmtId="0" fontId="8" fillId="61" borderId="153" xfId="1371" applyFont="1" applyFill="1" applyBorder="1" applyAlignment="1" applyProtection="1">
      <alignment horizontal="center" vertical="center" wrapText="1"/>
      <protection locked="0" hidden="1"/>
    </xf>
    <xf numFmtId="0" fontId="57" fillId="61" borderId="52" xfId="1371" applyFont="1" applyFill="1" applyBorder="1" applyAlignment="1" applyProtection="1">
      <alignment horizontal="center" vertical="center"/>
      <protection hidden="1"/>
    </xf>
    <xf numFmtId="0" fontId="57" fillId="61" borderId="152" xfId="1371" applyFont="1" applyFill="1" applyBorder="1" applyAlignment="1" applyProtection="1">
      <alignment horizontal="center" vertical="center"/>
      <protection hidden="1"/>
    </xf>
    <xf numFmtId="0" fontId="57" fillId="61" borderId="153" xfId="1371" applyFont="1" applyFill="1" applyBorder="1" applyAlignment="1" applyProtection="1">
      <alignment horizontal="center" vertical="center"/>
      <protection hidden="1"/>
    </xf>
    <xf numFmtId="0" fontId="70" fillId="50" borderId="126" xfId="1371" applyFont="1" applyFill="1" applyBorder="1" applyAlignment="1" applyProtection="1">
      <alignment horizontal="justify" vertical="center" wrapText="1"/>
      <protection locked="0" hidden="1"/>
    </xf>
    <xf numFmtId="0" fontId="70" fillId="50" borderId="127" xfId="1371" applyFont="1" applyFill="1" applyBorder="1" applyAlignment="1" applyProtection="1">
      <alignment horizontal="justify" vertical="center" wrapText="1"/>
      <protection locked="0" hidden="1"/>
    </xf>
    <xf numFmtId="0" fontId="70" fillId="50" borderId="162" xfId="1371" applyFont="1" applyFill="1" applyBorder="1" applyAlignment="1" applyProtection="1">
      <alignment horizontal="justify" vertical="center" wrapText="1"/>
      <protection locked="0" hidden="1"/>
    </xf>
    <xf numFmtId="0" fontId="5" fillId="50" borderId="126" xfId="1371" applyFont="1" applyFill="1" applyBorder="1" applyAlignment="1" applyProtection="1">
      <alignment horizontal="justify" vertical="center" wrapText="1"/>
      <protection locked="0" hidden="1"/>
    </xf>
    <xf numFmtId="0" fontId="5" fillId="50" borderId="127" xfId="1371" applyFont="1" applyFill="1" applyBorder="1" applyAlignment="1" applyProtection="1">
      <alignment horizontal="justify" vertical="center" wrapText="1"/>
      <protection locked="0" hidden="1"/>
    </xf>
    <xf numFmtId="0" fontId="5" fillId="50" borderId="162" xfId="1371" applyFont="1" applyFill="1" applyBorder="1" applyAlignment="1" applyProtection="1">
      <alignment horizontal="justify" vertical="center" wrapText="1"/>
      <protection locked="0" hidden="1"/>
    </xf>
    <xf numFmtId="0" fontId="5" fillId="0" borderId="155" xfId="1371" applyFont="1" applyBorder="1" applyAlignment="1" applyProtection="1">
      <alignment horizontal="center" vertical="center"/>
      <protection hidden="1"/>
    </xf>
    <xf numFmtId="0" fontId="5" fillId="0" borderId="159" xfId="1371" applyFont="1" applyBorder="1" applyAlignment="1" applyProtection="1">
      <alignment horizontal="center" vertical="center"/>
      <protection hidden="1"/>
    </xf>
    <xf numFmtId="0" fontId="5" fillId="0" borderId="160" xfId="1371" applyFont="1" applyBorder="1" applyAlignment="1" applyProtection="1">
      <alignment horizontal="center" vertical="center"/>
      <protection hidden="1"/>
    </xf>
    <xf numFmtId="0" fontId="5" fillId="0" borderId="126" xfId="1371" applyFont="1" applyBorder="1" applyAlignment="1" applyProtection="1">
      <alignment horizontal="center" vertical="center" wrapText="1"/>
      <protection hidden="1"/>
    </xf>
    <xf numFmtId="0" fontId="5" fillId="0" borderId="127" xfId="1371" applyFont="1" applyBorder="1" applyAlignment="1" applyProtection="1">
      <alignment horizontal="center" vertical="center" wrapText="1"/>
      <protection hidden="1"/>
    </xf>
    <xf numFmtId="0" fontId="5" fillId="0" borderId="162" xfId="1371" applyFont="1" applyBorder="1" applyAlignment="1" applyProtection="1">
      <alignment horizontal="center" vertical="center" wrapText="1"/>
      <protection hidden="1"/>
    </xf>
    <xf numFmtId="0" fontId="59" fillId="50" borderId="126" xfId="1371" applyFont="1" applyFill="1" applyBorder="1" applyAlignment="1" applyProtection="1">
      <alignment horizontal="left" vertical="center" wrapText="1"/>
      <protection locked="0" hidden="1"/>
    </xf>
    <xf numFmtId="0" fontId="59" fillId="50" borderId="127" xfId="1371" applyFont="1" applyFill="1" applyBorder="1" applyAlignment="1" applyProtection="1">
      <alignment horizontal="left" vertical="center" wrapText="1"/>
      <protection locked="0" hidden="1"/>
    </xf>
    <xf numFmtId="0" fontId="59" fillId="50" borderId="162" xfId="1371" applyFont="1" applyFill="1" applyBorder="1" applyAlignment="1" applyProtection="1">
      <alignment horizontal="left" vertical="center" wrapText="1"/>
      <protection locked="0" hidden="1"/>
    </xf>
    <xf numFmtId="0" fontId="50" fillId="0" borderId="158" xfId="1371" applyFont="1" applyBorder="1" applyAlignment="1" applyProtection="1">
      <alignment horizontal="center" vertical="center"/>
      <protection hidden="1"/>
    </xf>
    <xf numFmtId="0" fontId="50" fillId="0" borderId="159" xfId="1371" applyFont="1" applyBorder="1" applyAlignment="1" applyProtection="1">
      <alignment horizontal="center" vertical="center"/>
      <protection hidden="1"/>
    </xf>
    <xf numFmtId="0" fontId="50" fillId="0" borderId="163" xfId="1371" applyFont="1" applyBorder="1" applyAlignment="1" applyProtection="1">
      <alignment horizontal="center" vertical="center"/>
      <protection hidden="1"/>
    </xf>
    <xf numFmtId="0" fontId="50" fillId="0" borderId="13" xfId="1371" applyFont="1" applyBorder="1" applyAlignment="1" applyProtection="1">
      <alignment horizontal="center" vertical="center"/>
      <protection hidden="1"/>
    </xf>
    <xf numFmtId="0" fontId="50" fillId="0" borderId="0" xfId="1371" applyFont="1" applyAlignment="1" applyProtection="1">
      <alignment horizontal="center" vertical="center"/>
      <protection hidden="1"/>
    </xf>
    <xf numFmtId="0" fontId="50" fillId="0" borderId="14" xfId="1371" applyFont="1" applyBorder="1" applyAlignment="1" applyProtection="1">
      <alignment horizontal="center" vertical="center"/>
      <protection hidden="1"/>
    </xf>
    <xf numFmtId="0" fontId="50" fillId="0" borderId="32" xfId="1371" applyFont="1" applyBorder="1" applyAlignment="1" applyProtection="1">
      <alignment horizontal="center" vertical="center"/>
      <protection hidden="1"/>
    </xf>
    <xf numFmtId="0" fontId="50" fillId="0" borderId="18" xfId="1371" applyFont="1" applyBorder="1" applyAlignment="1" applyProtection="1">
      <alignment horizontal="center" vertical="center"/>
      <protection hidden="1"/>
    </xf>
    <xf numFmtId="0" fontId="50" fillId="0" borderId="33" xfId="1371" applyFont="1" applyBorder="1" applyAlignment="1" applyProtection="1">
      <alignment horizontal="center" vertical="center"/>
      <protection hidden="1"/>
    </xf>
    <xf numFmtId="2" fontId="5" fillId="50" borderId="154" xfId="1495" applyNumberFormat="1" applyFont="1" applyFill="1" applyBorder="1" applyAlignment="1" applyProtection="1">
      <alignment horizontal="center" vertical="center" wrapText="1"/>
      <protection locked="0" hidden="1"/>
    </xf>
    <xf numFmtId="2" fontId="5" fillId="50" borderId="47" xfId="1495" applyNumberFormat="1" applyFont="1" applyFill="1" applyBorder="1" applyAlignment="1" applyProtection="1">
      <alignment horizontal="center" vertical="center" wrapText="1"/>
      <protection locked="0" hidden="1"/>
    </xf>
    <xf numFmtId="2" fontId="5" fillId="50" borderId="48" xfId="1495" applyNumberFormat="1" applyFont="1" applyFill="1" applyBorder="1" applyAlignment="1" applyProtection="1">
      <alignment horizontal="center" vertical="center" wrapText="1"/>
      <protection locked="0" hidden="1"/>
    </xf>
    <xf numFmtId="165" fontId="5" fillId="50" borderId="156" xfId="1250" applyFont="1" applyFill="1" applyBorder="1" applyAlignment="1" applyProtection="1">
      <alignment horizontal="center" vertical="center" wrapText="1"/>
      <protection locked="0" hidden="1"/>
    </xf>
    <xf numFmtId="165" fontId="5" fillId="50" borderId="23" xfId="1250" applyFont="1" applyFill="1" applyBorder="1" applyAlignment="1" applyProtection="1">
      <alignment horizontal="center" vertical="center" wrapText="1"/>
      <protection locked="0" hidden="1"/>
    </xf>
    <xf numFmtId="165" fontId="5" fillId="50" borderId="15" xfId="1250" applyFont="1" applyFill="1" applyBorder="1" applyAlignment="1" applyProtection="1">
      <alignment horizontal="center" vertical="center" wrapText="1"/>
      <protection locked="0" hidden="1"/>
    </xf>
    <xf numFmtId="14" fontId="5" fillId="0" borderId="126" xfId="1371" applyNumberFormat="1" applyFont="1" applyBorder="1" applyAlignment="1" applyProtection="1">
      <alignment horizontal="center" vertical="center" wrapText="1"/>
      <protection hidden="1"/>
    </xf>
    <xf numFmtId="0" fontId="5" fillId="0" borderId="161" xfId="1371" applyFont="1" applyBorder="1" applyAlignment="1" applyProtection="1">
      <alignment horizontal="center" vertical="center" wrapText="1"/>
      <protection hidden="1"/>
    </xf>
    <xf numFmtId="175" fontId="5" fillId="0" borderId="126" xfId="1496" applyNumberFormat="1" applyFont="1" applyFill="1" applyBorder="1" applyAlignment="1" applyProtection="1">
      <alignment horizontal="center" vertical="center" wrapText="1"/>
      <protection hidden="1"/>
    </xf>
    <xf numFmtId="175" fontId="5" fillId="0" borderId="127" xfId="1496" applyNumberFormat="1" applyFont="1" applyFill="1" applyBorder="1" applyAlignment="1" applyProtection="1">
      <alignment horizontal="center" vertical="center" wrapText="1"/>
      <protection hidden="1"/>
    </xf>
    <xf numFmtId="175" fontId="5" fillId="0" borderId="162" xfId="1496" applyNumberFormat="1" applyFont="1" applyFill="1" applyBorder="1" applyAlignment="1" applyProtection="1">
      <alignment horizontal="center" vertical="center" wrapText="1"/>
      <protection hidden="1"/>
    </xf>
    <xf numFmtId="0" fontId="5" fillId="50" borderId="152" xfId="1371" applyFont="1" applyFill="1" applyBorder="1" applyAlignment="1" applyProtection="1">
      <alignment horizontal="center" vertical="center" wrapText="1"/>
      <protection hidden="1"/>
    </xf>
    <xf numFmtId="0" fontId="5" fillId="50" borderId="153" xfId="1371" applyFont="1" applyFill="1" applyBorder="1" applyAlignment="1" applyProtection="1">
      <alignment horizontal="center" vertical="center" wrapText="1"/>
      <protection hidden="1"/>
    </xf>
    <xf numFmtId="0" fontId="5" fillId="0" borderId="152" xfId="1371" applyFont="1" applyBorder="1" applyAlignment="1" applyProtection="1">
      <alignment horizontal="center" vertical="center"/>
      <protection hidden="1"/>
    </xf>
    <xf numFmtId="0" fontId="76" fillId="0" borderId="152" xfId="1371" applyFont="1" applyBorder="1" applyAlignment="1" applyProtection="1">
      <alignment horizontal="center" vertical="center"/>
      <protection hidden="1"/>
    </xf>
    <xf numFmtId="0" fontId="76" fillId="0" borderId="153" xfId="1371" applyFont="1" applyBorder="1" applyAlignment="1" applyProtection="1">
      <alignment horizontal="center" vertical="center"/>
      <protection hidden="1"/>
    </xf>
    <xf numFmtId="0" fontId="8" fillId="61" borderId="52" xfId="1371" applyFont="1" applyFill="1" applyBorder="1" applyAlignment="1" applyProtection="1">
      <alignment horizontal="left" vertical="center" wrapText="1"/>
      <protection hidden="1"/>
    </xf>
    <xf numFmtId="0" fontId="8" fillId="61" borderId="152" xfId="1371" applyFont="1" applyFill="1" applyBorder="1" applyAlignment="1" applyProtection="1">
      <alignment horizontal="center" vertical="center"/>
      <protection hidden="1"/>
    </xf>
    <xf numFmtId="9" fontId="8" fillId="61" borderId="152" xfId="1496" applyFont="1" applyFill="1" applyBorder="1" applyAlignment="1" applyProtection="1">
      <alignment horizontal="center" vertical="center"/>
      <protection hidden="1"/>
    </xf>
    <xf numFmtId="9" fontId="8" fillId="61" borderId="153" xfId="1496" applyFont="1" applyFill="1" applyBorder="1" applyAlignment="1" applyProtection="1">
      <alignment horizontal="center" vertical="center"/>
      <protection hidden="1"/>
    </xf>
    <xf numFmtId="0" fontId="5" fillId="0" borderId="152" xfId="1371" applyFont="1" applyBorder="1" applyAlignment="1" applyProtection="1">
      <alignment horizontal="center" vertical="center" wrapText="1"/>
      <protection hidden="1"/>
    </xf>
    <xf numFmtId="0" fontId="5" fillId="0" borderId="153" xfId="1371" applyFont="1" applyBorder="1" applyAlignment="1" applyProtection="1">
      <alignment horizontal="center" vertical="center" wrapText="1"/>
      <protection hidden="1"/>
    </xf>
    <xf numFmtId="0" fontId="5" fillId="0" borderId="126" xfId="1371" applyFont="1" applyBorder="1" applyAlignment="1" applyProtection="1">
      <alignment horizontal="center" vertical="center"/>
      <protection hidden="1"/>
    </xf>
    <xf numFmtId="0" fontId="5" fillId="0" borderId="127" xfId="1371" applyFont="1" applyBorder="1" applyAlignment="1" applyProtection="1">
      <alignment horizontal="center" vertical="center"/>
      <protection hidden="1"/>
    </xf>
    <xf numFmtId="0" fontId="5" fillId="0" borderId="161" xfId="1371" applyFont="1" applyBorder="1" applyAlignment="1" applyProtection="1">
      <alignment horizontal="center" vertical="center"/>
      <protection hidden="1"/>
    </xf>
    <xf numFmtId="0" fontId="5" fillId="50" borderId="152" xfId="1371" applyFont="1" applyFill="1" applyBorder="1" applyAlignment="1" applyProtection="1">
      <alignment horizontal="center" vertical="center"/>
      <protection hidden="1"/>
    </xf>
    <xf numFmtId="0" fontId="5" fillId="50" borderId="153" xfId="1371" applyFont="1" applyFill="1" applyBorder="1" applyAlignment="1" applyProtection="1">
      <alignment horizontal="center" vertical="center"/>
      <protection hidden="1"/>
    </xf>
    <xf numFmtId="0" fontId="5" fillId="0" borderId="126" xfId="1371" applyFont="1" applyBorder="1" applyAlignment="1" applyProtection="1">
      <alignment horizontal="justify" vertical="center" wrapText="1"/>
      <protection hidden="1"/>
    </xf>
    <xf numFmtId="0" fontId="5" fillId="0" borderId="127" xfId="1371" applyFont="1" applyBorder="1" applyAlignment="1" applyProtection="1">
      <alignment horizontal="justify" vertical="center" wrapText="1"/>
      <protection hidden="1"/>
    </xf>
    <xf numFmtId="0" fontId="5" fillId="0" borderId="161" xfId="1371" applyFont="1" applyBorder="1" applyAlignment="1" applyProtection="1">
      <alignment horizontal="justify" vertical="center" wrapText="1"/>
      <protection hidden="1"/>
    </xf>
    <xf numFmtId="14" fontId="5" fillId="0" borderId="127" xfId="1371" applyNumberFormat="1" applyFont="1" applyBorder="1" applyAlignment="1" applyProtection="1">
      <alignment horizontal="center" vertical="center" wrapText="1"/>
      <protection hidden="1"/>
    </xf>
    <xf numFmtId="14" fontId="5" fillId="0" borderId="161" xfId="1371" applyNumberFormat="1" applyFont="1" applyBorder="1" applyAlignment="1" applyProtection="1">
      <alignment horizontal="center" vertical="center" wrapText="1"/>
      <protection hidden="1"/>
    </xf>
    <xf numFmtId="1" fontId="5" fillId="0" borderId="152" xfId="1273" applyNumberFormat="1" applyFont="1" applyFill="1" applyBorder="1" applyAlignment="1" applyProtection="1">
      <alignment horizontal="center" vertical="center" wrapText="1"/>
      <protection hidden="1"/>
    </xf>
    <xf numFmtId="1" fontId="5" fillId="0" borderId="153" xfId="1273" applyNumberFormat="1" applyFont="1" applyFill="1" applyBorder="1" applyAlignment="1" applyProtection="1">
      <alignment horizontal="center" vertical="center" wrapText="1"/>
      <protection hidden="1"/>
    </xf>
    <xf numFmtId="9" fontId="5" fillId="0" borderId="152" xfId="1496" applyFont="1" applyFill="1" applyBorder="1" applyAlignment="1" applyProtection="1">
      <alignment horizontal="center" vertical="center"/>
      <protection hidden="1"/>
    </xf>
    <xf numFmtId="0" fontId="5" fillId="0" borderId="152" xfId="1496" applyNumberFormat="1" applyFont="1" applyFill="1" applyBorder="1" applyAlignment="1" applyProtection="1">
      <alignment horizontal="center" vertical="center" wrapText="1"/>
      <protection hidden="1"/>
    </xf>
    <xf numFmtId="0" fontId="5" fillId="0" borderId="153" xfId="1496" applyNumberFormat="1" applyFont="1" applyFill="1" applyBorder="1" applyAlignment="1" applyProtection="1">
      <alignment horizontal="center" vertical="center" wrapText="1"/>
      <protection hidden="1"/>
    </xf>
    <xf numFmtId="0" fontId="5" fillId="0" borderId="153" xfId="1371" applyFont="1" applyBorder="1" applyAlignment="1" applyProtection="1">
      <alignment horizontal="center" vertical="center"/>
      <protection hidden="1"/>
    </xf>
    <xf numFmtId="49" fontId="5" fillId="0" borderId="152" xfId="1371" applyNumberFormat="1" applyFont="1" applyBorder="1" applyAlignment="1" applyProtection="1">
      <alignment horizontal="center" vertical="center"/>
      <protection hidden="1"/>
    </xf>
    <xf numFmtId="0" fontId="66" fillId="24" borderId="22" xfId="1371" applyFont="1" applyFill="1" applyBorder="1" applyAlignment="1" applyProtection="1">
      <alignment horizontal="center" vertical="center"/>
      <protection hidden="1"/>
    </xf>
    <xf numFmtId="0" fontId="66" fillId="24" borderId="15" xfId="1371" applyFont="1" applyFill="1" applyBorder="1" applyAlignment="1" applyProtection="1">
      <alignment horizontal="center" vertical="center"/>
      <protection hidden="1"/>
    </xf>
    <xf numFmtId="0" fontId="66" fillId="24" borderId="48" xfId="1371" applyFont="1" applyFill="1" applyBorder="1" applyAlignment="1" applyProtection="1">
      <alignment horizontal="center" vertical="center"/>
      <protection hidden="1"/>
    </xf>
    <xf numFmtId="0" fontId="8" fillId="61" borderId="152" xfId="1371" applyFont="1" applyFill="1" applyBorder="1" applyAlignment="1" applyProtection="1">
      <alignment horizontal="center" vertical="center" wrapText="1"/>
      <protection hidden="1"/>
    </xf>
    <xf numFmtId="0" fontId="73" fillId="0" borderId="29" xfId="0" applyFont="1" applyBorder="1" applyAlignment="1" applyProtection="1">
      <alignment horizontal="center" wrapText="1"/>
      <protection locked="0" hidden="1"/>
    </xf>
    <xf numFmtId="0" fontId="73" fillId="0" borderId="52" xfId="0" applyFont="1" applyBorder="1" applyAlignment="1" applyProtection="1">
      <alignment horizontal="center" wrapText="1"/>
      <protection locked="0" hidden="1"/>
    </xf>
    <xf numFmtId="0" fontId="73" fillId="0" borderId="49" xfId="0" applyFont="1" applyBorder="1" applyAlignment="1" applyProtection="1">
      <alignment horizontal="center" wrapText="1"/>
      <protection locked="0" hidden="1"/>
    </xf>
    <xf numFmtId="0" fontId="57" fillId="0" borderId="20" xfId="0" applyFont="1" applyBorder="1" applyAlignment="1" applyProtection="1">
      <alignment horizontal="center" vertical="center" wrapText="1"/>
      <protection locked="0" hidden="1"/>
    </xf>
    <xf numFmtId="0" fontId="55" fillId="0" borderId="21" xfId="0" applyFont="1" applyBorder="1" applyAlignment="1" applyProtection="1">
      <alignment horizontal="center" vertical="center" wrapText="1"/>
      <protection locked="0" hidden="1"/>
    </xf>
    <xf numFmtId="0" fontId="55" fillId="0" borderId="153" xfId="0" applyFont="1" applyBorder="1" applyAlignment="1" applyProtection="1">
      <alignment horizontal="center" vertical="center" wrapText="1"/>
      <protection locked="0" hidden="1"/>
    </xf>
    <xf numFmtId="0" fontId="55" fillId="0" borderId="51" xfId="0" applyFont="1" applyBorder="1" applyAlignment="1" applyProtection="1">
      <alignment horizontal="center" vertical="center" wrapText="1"/>
      <protection locked="0" hidden="1"/>
    </xf>
    <xf numFmtId="0" fontId="75" fillId="0" borderId="152" xfId="0" applyFont="1" applyBorder="1" applyAlignment="1" applyProtection="1">
      <alignment horizontal="center" vertical="center" wrapText="1"/>
      <protection locked="0" hidden="1"/>
    </xf>
    <xf numFmtId="0" fontId="75" fillId="0" borderId="50" xfId="0" applyFont="1" applyBorder="1" applyAlignment="1" applyProtection="1">
      <alignment horizontal="center" vertical="center" wrapText="1"/>
      <protection locked="0" hidden="1"/>
    </xf>
    <xf numFmtId="0" fontId="9" fillId="0" borderId="152" xfId="1371" applyFont="1" applyBorder="1" applyAlignment="1" applyProtection="1">
      <alignment horizontal="center" vertical="center" wrapText="1"/>
      <protection locked="0" hidden="1"/>
    </xf>
    <xf numFmtId="0" fontId="9" fillId="0" borderId="153" xfId="1371" applyFont="1" applyBorder="1" applyAlignment="1" applyProtection="1">
      <alignment horizontal="center" vertical="center" wrapText="1"/>
      <protection locked="0" hidden="1"/>
    </xf>
    <xf numFmtId="0" fontId="5" fillId="50" borderId="155" xfId="1371" applyFont="1" applyFill="1" applyBorder="1" applyAlignment="1" applyProtection="1">
      <alignment horizontal="center" vertical="center"/>
      <protection hidden="1"/>
    </xf>
    <xf numFmtId="0" fontId="5" fillId="50" borderId="159" xfId="1371" applyFont="1" applyFill="1" applyBorder="1" applyAlignment="1" applyProtection="1">
      <alignment horizontal="center" vertical="center"/>
      <protection hidden="1"/>
    </xf>
    <xf numFmtId="0" fontId="5" fillId="50" borderId="160" xfId="1371" applyFont="1" applyFill="1" applyBorder="1" applyAlignment="1" applyProtection="1">
      <alignment horizontal="center" vertical="center"/>
      <protection hidden="1"/>
    </xf>
    <xf numFmtId="165" fontId="9" fillId="50" borderId="156" xfId="1250" applyFont="1" applyFill="1" applyBorder="1" applyAlignment="1" applyProtection="1">
      <alignment horizontal="center" vertical="center" wrapText="1"/>
      <protection locked="0" hidden="1"/>
    </xf>
    <xf numFmtId="165" fontId="9" fillId="50" borderId="23" xfId="1250" applyFont="1" applyFill="1" applyBorder="1" applyAlignment="1" applyProtection="1">
      <alignment horizontal="center" vertical="center" wrapText="1"/>
      <protection locked="0" hidden="1"/>
    </xf>
    <xf numFmtId="165" fontId="9" fillId="50" borderId="15" xfId="1250" applyFont="1" applyFill="1" applyBorder="1" applyAlignment="1" applyProtection="1">
      <alignment horizontal="center" vertical="center" wrapText="1"/>
      <protection locked="0" hidden="1"/>
    </xf>
    <xf numFmtId="2" fontId="9" fillId="50" borderId="154" xfId="1495" applyNumberFormat="1" applyFont="1" applyFill="1" applyBorder="1" applyAlignment="1" applyProtection="1">
      <alignment horizontal="center" vertical="center" wrapText="1"/>
      <protection locked="0" hidden="1"/>
    </xf>
    <xf numFmtId="2" fontId="9" fillId="50" borderId="47" xfId="1495" applyNumberFormat="1" applyFont="1" applyFill="1" applyBorder="1" applyAlignment="1" applyProtection="1">
      <alignment horizontal="center" vertical="center" wrapText="1"/>
      <protection locked="0" hidden="1"/>
    </xf>
    <xf numFmtId="2" fontId="9" fillId="50" borderId="48" xfId="1495" applyNumberFormat="1" applyFont="1" applyFill="1" applyBorder="1" applyAlignment="1" applyProtection="1">
      <alignment horizontal="center" vertical="center" wrapText="1"/>
      <protection locked="0" hidden="1"/>
    </xf>
    <xf numFmtId="0" fontId="70" fillId="50" borderId="126" xfId="1371" applyFont="1" applyFill="1" applyBorder="1" applyAlignment="1" applyProtection="1">
      <alignment horizontal="center" vertical="center" wrapText="1"/>
      <protection locked="0" hidden="1"/>
    </xf>
    <xf numFmtId="0" fontId="70" fillId="50" borderId="127" xfId="1371" applyFont="1" applyFill="1" applyBorder="1" applyAlignment="1" applyProtection="1">
      <alignment horizontal="center" vertical="center" wrapText="1"/>
      <protection locked="0" hidden="1"/>
    </xf>
    <xf numFmtId="0" fontId="70" fillId="50" borderId="162" xfId="1371" applyFont="1" applyFill="1" applyBorder="1" applyAlignment="1" applyProtection="1">
      <alignment horizontal="center" vertical="center" wrapText="1"/>
      <protection locked="0" hidden="1"/>
    </xf>
    <xf numFmtId="0" fontId="8" fillId="61" borderId="157" xfId="1371" applyFont="1" applyFill="1" applyBorder="1" applyAlignment="1" applyProtection="1">
      <alignment horizontal="center" vertical="center" wrapText="1"/>
      <protection hidden="1"/>
    </xf>
    <xf numFmtId="0" fontId="8" fillId="61" borderId="69" xfId="1371" applyFont="1" applyFill="1" applyBorder="1" applyAlignment="1" applyProtection="1">
      <alignment horizontal="center" vertical="center" wrapText="1"/>
      <protection hidden="1"/>
    </xf>
    <xf numFmtId="0" fontId="8" fillId="61" borderId="22" xfId="1371" applyFont="1" applyFill="1" applyBorder="1" applyAlignment="1" applyProtection="1">
      <alignment horizontal="center" vertical="center" wrapText="1"/>
      <protection hidden="1"/>
    </xf>
    <xf numFmtId="0" fontId="82" fillId="65" borderId="155" xfId="0" applyFont="1" applyFill="1" applyBorder="1" applyAlignment="1">
      <alignment horizontal="center" vertical="center" wrapText="1"/>
    </xf>
    <xf numFmtId="0" fontId="82" fillId="65" borderId="159" xfId="0" applyFont="1" applyFill="1" applyBorder="1" applyAlignment="1">
      <alignment horizontal="center" vertical="center" wrapText="1"/>
    </xf>
    <xf numFmtId="0" fontId="82" fillId="65" borderId="160" xfId="0" applyFont="1" applyFill="1" applyBorder="1" applyAlignment="1">
      <alignment horizontal="center" vertical="center" wrapText="1"/>
    </xf>
    <xf numFmtId="0" fontId="82" fillId="65" borderId="113" xfId="0" applyFont="1" applyFill="1" applyBorder="1" applyAlignment="1">
      <alignment horizontal="center" vertical="center" wrapText="1"/>
    </xf>
    <xf numFmtId="0" fontId="82" fillId="65" borderId="0" xfId="0" applyFont="1" applyFill="1" applyAlignment="1">
      <alignment horizontal="center" vertical="center" wrapText="1"/>
    </xf>
    <xf numFmtId="0" fontId="82" fillId="65" borderId="16" xfId="0" applyFont="1" applyFill="1" applyBorder="1" applyAlignment="1">
      <alignment horizontal="center" vertical="center" wrapText="1"/>
    </xf>
    <xf numFmtId="0" fontId="82" fillId="65" borderId="17" xfId="0" applyFont="1" applyFill="1" applyBorder="1" applyAlignment="1">
      <alignment horizontal="center" vertical="center" wrapText="1"/>
    </xf>
    <xf numFmtId="0" fontId="82" fillId="65" borderId="18" xfId="0" applyFont="1" applyFill="1" applyBorder="1" applyAlignment="1">
      <alignment horizontal="center" vertical="center" wrapText="1"/>
    </xf>
    <xf numFmtId="0" fontId="82" fillId="65" borderId="19" xfId="0" applyFont="1" applyFill="1" applyBorder="1" applyAlignment="1">
      <alignment horizontal="center" vertical="center" wrapText="1"/>
    </xf>
    <xf numFmtId="14" fontId="5" fillId="50" borderId="126" xfId="1371" applyNumberFormat="1" applyFont="1" applyFill="1" applyBorder="1" applyAlignment="1" applyProtection="1">
      <alignment horizontal="center" vertical="center" wrapText="1"/>
      <protection hidden="1"/>
    </xf>
    <xf numFmtId="0" fontId="5" fillId="50" borderId="127" xfId="1371" applyFont="1" applyFill="1" applyBorder="1" applyAlignment="1" applyProtection="1">
      <alignment horizontal="center" vertical="center" wrapText="1"/>
      <protection hidden="1"/>
    </xf>
    <xf numFmtId="0" fontId="5" fillId="50" borderId="161" xfId="1371" applyFont="1" applyFill="1" applyBorder="1" applyAlignment="1" applyProtection="1">
      <alignment horizontal="center" vertical="center" wrapText="1"/>
      <protection hidden="1"/>
    </xf>
    <xf numFmtId="4" fontId="5" fillId="50" borderId="126" xfId="1496" applyNumberFormat="1" applyFont="1" applyFill="1" applyBorder="1" applyAlignment="1" applyProtection="1">
      <alignment horizontal="center" vertical="center" wrapText="1"/>
      <protection hidden="1"/>
    </xf>
    <xf numFmtId="4" fontId="5" fillId="50" borderId="127" xfId="1496" applyNumberFormat="1" applyFont="1" applyFill="1" applyBorder="1" applyAlignment="1" applyProtection="1">
      <alignment horizontal="center" vertical="center" wrapText="1"/>
      <protection hidden="1"/>
    </xf>
    <xf numFmtId="4" fontId="5" fillId="50" borderId="162" xfId="1496" applyNumberFormat="1" applyFont="1" applyFill="1" applyBorder="1" applyAlignment="1" applyProtection="1">
      <alignment horizontal="center" vertical="center" wrapText="1"/>
      <protection hidden="1"/>
    </xf>
    <xf numFmtId="0" fontId="5" fillId="50" borderId="126" xfId="1371" applyFont="1" applyFill="1" applyBorder="1" applyAlignment="1" applyProtection="1">
      <alignment horizontal="justify" vertical="center" wrapText="1"/>
      <protection hidden="1"/>
    </xf>
    <xf numFmtId="0" fontId="5" fillId="50" borderId="127" xfId="1371" applyFont="1" applyFill="1" applyBorder="1" applyAlignment="1" applyProtection="1">
      <alignment horizontal="justify" vertical="center" wrapText="1"/>
      <protection hidden="1"/>
    </xf>
    <xf numFmtId="0" fontId="5" fillId="50" borderId="161" xfId="1371" applyFont="1" applyFill="1" applyBorder="1" applyAlignment="1" applyProtection="1">
      <alignment horizontal="justify" vertical="center" wrapText="1"/>
      <protection hidden="1"/>
    </xf>
    <xf numFmtId="0" fontId="5" fillId="50" borderId="126" xfId="1371" applyFont="1" applyFill="1" applyBorder="1" applyAlignment="1" applyProtection="1">
      <alignment horizontal="center" vertical="center" wrapText="1"/>
      <protection hidden="1"/>
    </xf>
    <xf numFmtId="0" fontId="5" fillId="50" borderId="162" xfId="1371" applyFont="1" applyFill="1" applyBorder="1" applyAlignment="1" applyProtection="1">
      <alignment horizontal="center" vertical="center" wrapText="1"/>
      <protection hidden="1"/>
    </xf>
    <xf numFmtId="14" fontId="5" fillId="50" borderId="127" xfId="1371" applyNumberFormat="1" applyFont="1" applyFill="1" applyBorder="1" applyAlignment="1" applyProtection="1">
      <alignment horizontal="center" vertical="center" wrapText="1"/>
      <protection hidden="1"/>
    </xf>
    <xf numFmtId="14" fontId="5" fillId="50" borderId="161" xfId="1371" applyNumberFormat="1" applyFont="1" applyFill="1" applyBorder="1" applyAlignment="1" applyProtection="1">
      <alignment horizontal="center" vertical="center" wrapText="1"/>
      <protection hidden="1"/>
    </xf>
    <xf numFmtId="0" fontId="75" fillId="0" borderId="20" xfId="0" applyFont="1" applyBorder="1" applyAlignment="1" applyProtection="1">
      <alignment horizontal="center" vertical="center" wrapText="1"/>
      <protection locked="0" hidden="1"/>
    </xf>
    <xf numFmtId="0" fontId="59" fillId="50" borderId="126" xfId="1371" applyFont="1" applyFill="1" applyBorder="1" applyAlignment="1" applyProtection="1">
      <alignment horizontal="justify" vertical="center" wrapText="1"/>
      <protection locked="0"/>
    </xf>
    <xf numFmtId="0" fontId="59" fillId="50" borderId="127" xfId="1371" applyFont="1" applyFill="1" applyBorder="1" applyAlignment="1" applyProtection="1">
      <alignment horizontal="justify" vertical="center" wrapText="1"/>
      <protection locked="0"/>
    </xf>
    <xf numFmtId="0" fontId="59" fillId="50" borderId="161" xfId="1371" applyFont="1" applyFill="1" applyBorder="1" applyAlignment="1" applyProtection="1">
      <alignment horizontal="justify" vertical="center" wrapText="1"/>
      <protection locked="0"/>
    </xf>
    <xf numFmtId="0" fontId="54" fillId="50" borderId="126" xfId="1371" applyFont="1" applyFill="1" applyBorder="1" applyAlignment="1" applyProtection="1">
      <alignment horizontal="justify" vertical="center" wrapText="1"/>
      <protection locked="0"/>
    </xf>
    <xf numFmtId="0" fontId="54" fillId="50" borderId="127" xfId="1371" applyFont="1" applyFill="1" applyBorder="1" applyAlignment="1" applyProtection="1">
      <alignment horizontal="justify" vertical="center" wrapText="1"/>
      <protection locked="0"/>
    </xf>
    <xf numFmtId="0" fontId="54" fillId="50" borderId="161" xfId="1371" applyFont="1" applyFill="1" applyBorder="1" applyAlignment="1" applyProtection="1">
      <alignment horizontal="justify" vertical="center" wrapText="1"/>
      <protection locked="0"/>
    </xf>
    <xf numFmtId="0" fontId="51" fillId="0" borderId="126" xfId="1371" applyFont="1" applyBorder="1" applyAlignment="1" applyProtection="1">
      <alignment horizontal="justify" vertical="center" wrapText="1"/>
      <protection locked="0"/>
    </xf>
    <xf numFmtId="0" fontId="51" fillId="0" borderId="127" xfId="1371" applyFont="1" applyBorder="1" applyAlignment="1" applyProtection="1">
      <alignment horizontal="justify" vertical="center" wrapText="1"/>
      <protection locked="0"/>
    </xf>
    <xf numFmtId="0" fontId="51" fillId="0" borderId="161" xfId="1371" applyFont="1" applyBorder="1" applyAlignment="1" applyProtection="1">
      <alignment horizontal="justify" vertical="center" wrapText="1"/>
      <protection locked="0"/>
    </xf>
    <xf numFmtId="0" fontId="9" fillId="0" borderId="126" xfId="1371" applyFont="1" applyBorder="1" applyAlignment="1" applyProtection="1">
      <alignment horizontal="justify" vertical="center" wrapText="1"/>
      <protection locked="0"/>
    </xf>
    <xf numFmtId="0" fontId="9" fillId="0" borderId="127" xfId="1371" applyFont="1" applyBorder="1" applyAlignment="1" applyProtection="1">
      <alignment horizontal="justify" vertical="center" wrapText="1"/>
      <protection locked="0"/>
    </xf>
    <xf numFmtId="0" fontId="9" fillId="0" borderId="162" xfId="1371" applyFont="1" applyBorder="1" applyAlignment="1" applyProtection="1">
      <alignment horizontal="justify" vertical="center" wrapText="1"/>
      <protection locked="0"/>
    </xf>
    <xf numFmtId="0" fontId="12" fillId="0" borderId="152" xfId="1371" applyFont="1" applyBorder="1" applyAlignment="1" applyProtection="1">
      <alignment horizontal="center" vertical="center" wrapText="1"/>
      <protection locked="0"/>
    </xf>
    <xf numFmtId="0" fontId="12" fillId="0" borderId="153" xfId="1371" applyFont="1" applyBorder="1" applyAlignment="1" applyProtection="1">
      <alignment horizontal="center" vertical="center" wrapText="1"/>
      <protection locked="0"/>
    </xf>
    <xf numFmtId="0" fontId="12" fillId="0" borderId="126" xfId="1371" applyFont="1" applyBorder="1" applyAlignment="1" applyProtection="1">
      <alignment horizontal="center" vertical="center" wrapText="1"/>
      <protection locked="0"/>
    </xf>
    <xf numFmtId="0" fontId="12" fillId="0" borderId="127" xfId="1371" applyFont="1" applyBorder="1" applyAlignment="1" applyProtection="1">
      <alignment horizontal="center" vertical="center" wrapText="1"/>
      <protection locked="0"/>
    </xf>
    <xf numFmtId="0" fontId="12" fillId="0" borderId="162" xfId="1371" applyFont="1" applyBorder="1" applyAlignment="1" applyProtection="1">
      <alignment horizontal="center" vertical="center" wrapText="1"/>
      <protection locked="0"/>
    </xf>
    <xf numFmtId="0" fontId="5" fillId="50" borderId="155" xfId="1371" applyFont="1" applyFill="1" applyBorder="1" applyAlignment="1" applyProtection="1">
      <alignment horizontal="center" vertical="center" wrapText="1"/>
      <protection hidden="1"/>
    </xf>
    <xf numFmtId="0" fontId="5" fillId="50" borderId="159" xfId="1371" applyFont="1" applyFill="1" applyBorder="1" applyAlignment="1" applyProtection="1">
      <alignment horizontal="center" vertical="center" wrapText="1"/>
      <protection hidden="1"/>
    </xf>
    <xf numFmtId="0" fontId="5" fillId="50" borderId="160" xfId="1371" applyFont="1" applyFill="1" applyBorder="1" applyAlignment="1" applyProtection="1">
      <alignment horizontal="center" vertical="center" wrapText="1"/>
      <protection hidden="1"/>
    </xf>
    <xf numFmtId="0" fontId="50" fillId="61" borderId="52" xfId="1371" applyFont="1" applyFill="1" applyBorder="1" applyAlignment="1" applyProtection="1">
      <alignment horizontal="center" vertical="center"/>
      <protection hidden="1"/>
    </xf>
    <xf numFmtId="0" fontId="50" fillId="61" borderId="152" xfId="1371" applyFont="1" applyFill="1" applyBorder="1" applyAlignment="1" applyProtection="1">
      <alignment horizontal="center" vertical="center"/>
      <protection hidden="1"/>
    </xf>
    <xf numFmtId="0" fontId="50" fillId="61" borderId="153" xfId="1371" applyFont="1" applyFill="1" applyBorder="1" applyAlignment="1" applyProtection="1">
      <alignment horizontal="center" vertical="center"/>
      <protection hidden="1"/>
    </xf>
    <xf numFmtId="176" fontId="5" fillId="24" borderId="126" xfId="1250" applyNumberFormat="1" applyFont="1" applyFill="1" applyBorder="1" applyAlignment="1" applyProtection="1">
      <alignment horizontal="center" vertical="center" wrapText="1"/>
      <protection hidden="1"/>
    </xf>
    <xf numFmtId="176" fontId="5" fillId="24" borderId="127" xfId="1250" applyNumberFormat="1" applyFont="1" applyFill="1" applyBorder="1" applyAlignment="1" applyProtection="1">
      <alignment horizontal="center" vertical="center" wrapText="1"/>
      <protection hidden="1"/>
    </xf>
    <xf numFmtId="176" fontId="5" fillId="24" borderId="162" xfId="1250" applyNumberFormat="1" applyFont="1" applyFill="1" applyBorder="1" applyAlignment="1" applyProtection="1">
      <alignment horizontal="center" vertical="center" wrapText="1"/>
      <protection hidden="1"/>
    </xf>
    <xf numFmtId="0" fontId="76" fillId="0" borderId="152" xfId="1371" applyFont="1" applyBorder="1" applyAlignment="1" applyProtection="1">
      <alignment horizontal="center" vertical="center" wrapText="1"/>
      <protection hidden="1"/>
    </xf>
    <xf numFmtId="0" fontId="76" fillId="0" borderId="153" xfId="1371" applyFont="1" applyBorder="1" applyAlignment="1" applyProtection="1">
      <alignment horizontal="center" vertical="center" wrapText="1"/>
      <protection hidden="1"/>
    </xf>
    <xf numFmtId="9" fontId="5" fillId="0" borderId="152" xfId="1496" applyFont="1" applyFill="1" applyBorder="1" applyAlignment="1" applyProtection="1">
      <alignment horizontal="center" vertical="center" wrapText="1"/>
      <protection hidden="1"/>
    </xf>
    <xf numFmtId="49" fontId="5" fillId="0" borderId="152" xfId="1371" applyNumberFormat="1" applyFont="1" applyBorder="1" applyAlignment="1" applyProtection="1">
      <alignment horizontal="center" vertical="center" wrapText="1"/>
      <protection hidden="1"/>
    </xf>
    <xf numFmtId="0" fontId="5" fillId="50" borderId="152" xfId="1371" applyFont="1" applyFill="1" applyBorder="1" applyAlignment="1" applyProtection="1">
      <alignment horizontal="left" vertical="center" wrapText="1"/>
      <protection hidden="1"/>
    </xf>
    <xf numFmtId="0" fontId="5" fillId="50" borderId="153" xfId="1371" applyFont="1" applyFill="1" applyBorder="1" applyAlignment="1" applyProtection="1">
      <alignment horizontal="left" vertical="center" wrapText="1"/>
      <protection hidden="1"/>
    </xf>
    <xf numFmtId="0" fontId="57" fillId="0" borderId="152" xfId="0" applyFont="1" applyBorder="1" applyAlignment="1" applyProtection="1">
      <alignment horizontal="center" vertical="center" wrapText="1"/>
      <protection locked="0" hidden="1"/>
    </xf>
    <xf numFmtId="0" fontId="59" fillId="0" borderId="126" xfId="1371" applyFont="1" applyBorder="1" applyAlignment="1" applyProtection="1">
      <alignment horizontal="center" vertical="center" wrapText="1"/>
      <protection locked="0" hidden="1"/>
    </xf>
    <xf numFmtId="0" fontId="59" fillId="0" borderId="127" xfId="1371" applyFont="1" applyBorder="1" applyAlignment="1" applyProtection="1">
      <alignment horizontal="center" vertical="center" wrapText="1"/>
      <protection locked="0" hidden="1"/>
    </xf>
    <xf numFmtId="0" fontId="59" fillId="0" borderId="162" xfId="1371" applyFont="1" applyBorder="1" applyAlignment="1" applyProtection="1">
      <alignment horizontal="center" vertical="center" wrapText="1"/>
      <protection locked="0" hidden="1"/>
    </xf>
    <xf numFmtId="0" fontId="12" fillId="0" borderId="126" xfId="1371" applyFont="1" applyBorder="1" applyAlignment="1" applyProtection="1">
      <alignment horizontal="center" vertical="center" wrapText="1"/>
      <protection locked="0" hidden="1"/>
    </xf>
    <xf numFmtId="0" fontId="12" fillId="0" borderId="127" xfId="1371" applyFont="1" applyBorder="1" applyAlignment="1" applyProtection="1">
      <alignment horizontal="center" vertical="center" wrapText="1"/>
      <protection locked="0" hidden="1"/>
    </xf>
    <xf numFmtId="0" fontId="12" fillId="0" borderId="162" xfId="1371" applyFont="1" applyBorder="1" applyAlignment="1" applyProtection="1">
      <alignment horizontal="center" vertical="center" wrapText="1"/>
      <protection locked="0" hidden="1"/>
    </xf>
    <xf numFmtId="0" fontId="8" fillId="61" borderId="158" xfId="1371" applyFont="1" applyFill="1" applyBorder="1" applyAlignment="1" applyProtection="1">
      <alignment horizontal="center" vertical="center" wrapText="1"/>
      <protection hidden="1"/>
    </xf>
    <xf numFmtId="0" fontId="8" fillId="61" borderId="13" xfId="1371" applyFont="1" applyFill="1" applyBorder="1" applyAlignment="1" applyProtection="1">
      <alignment horizontal="center" vertical="center" wrapText="1"/>
      <protection hidden="1"/>
    </xf>
    <xf numFmtId="0" fontId="8" fillId="61" borderId="32" xfId="1371" applyFont="1" applyFill="1" applyBorder="1" applyAlignment="1" applyProtection="1">
      <alignment horizontal="center" vertical="center" wrapText="1"/>
      <protection hidden="1"/>
    </xf>
    <xf numFmtId="0" fontId="59" fillId="0" borderId="159" xfId="1371" applyFont="1" applyBorder="1" applyAlignment="1" applyProtection="1">
      <alignment horizontal="center" vertical="center" wrapText="1"/>
      <protection hidden="1"/>
    </xf>
    <xf numFmtId="0" fontId="59" fillId="0" borderId="160" xfId="1371" applyFont="1" applyBorder="1" applyAlignment="1" applyProtection="1">
      <alignment horizontal="center" vertical="center" wrapText="1"/>
      <protection hidden="1"/>
    </xf>
    <xf numFmtId="0" fontId="59" fillId="0" borderId="0" xfId="1371" applyFont="1" applyAlignment="1" applyProtection="1">
      <alignment horizontal="center" vertical="center" wrapText="1"/>
      <protection hidden="1"/>
    </xf>
    <xf numFmtId="0" fontId="59" fillId="0" borderId="16" xfId="1371" applyFont="1" applyBorder="1" applyAlignment="1" applyProtection="1">
      <alignment horizontal="center" vertical="center" wrapText="1"/>
      <protection hidden="1"/>
    </xf>
    <xf numFmtId="0" fontId="59" fillId="0" borderId="18" xfId="1371" applyFont="1" applyBorder="1" applyAlignment="1" applyProtection="1">
      <alignment horizontal="center" vertical="center" wrapText="1"/>
      <protection hidden="1"/>
    </xf>
    <xf numFmtId="0" fontId="59" fillId="0" borderId="19" xfId="1371" applyFont="1" applyBorder="1" applyAlignment="1" applyProtection="1">
      <alignment horizontal="center" vertical="center" wrapText="1"/>
      <protection hidden="1"/>
    </xf>
    <xf numFmtId="0" fontId="9" fillId="0" borderId="126" xfId="1371" applyFont="1" applyBorder="1" applyAlignment="1" applyProtection="1">
      <alignment horizontal="center" vertical="center" wrapText="1"/>
      <protection locked="0" hidden="1"/>
    </xf>
    <xf numFmtId="0" fontId="9" fillId="0" borderId="127" xfId="1371" applyFont="1" applyBorder="1" applyAlignment="1" applyProtection="1">
      <alignment horizontal="center" vertical="center" wrapText="1"/>
      <protection locked="0" hidden="1"/>
    </xf>
    <xf numFmtId="0" fontId="9" fillId="0" borderId="162" xfId="1371" applyFont="1" applyBorder="1" applyAlignment="1" applyProtection="1">
      <alignment horizontal="center" vertical="center" wrapText="1"/>
      <protection locked="0" hidden="1"/>
    </xf>
    <xf numFmtId="0" fontId="59" fillId="50" borderId="126" xfId="1371" applyFont="1" applyFill="1" applyBorder="1" applyAlignment="1" applyProtection="1">
      <alignment horizontal="justify" vertical="top" wrapText="1"/>
      <protection locked="0" hidden="1"/>
    </xf>
    <xf numFmtId="0" fontId="59" fillId="50" borderId="127" xfId="1371" applyFont="1" applyFill="1" applyBorder="1" applyAlignment="1" applyProtection="1">
      <alignment horizontal="justify" vertical="top" wrapText="1"/>
      <protection locked="0" hidden="1"/>
    </xf>
    <xf numFmtId="0" fontId="59" fillId="50" borderId="162" xfId="1371" applyFont="1" applyFill="1" applyBorder="1" applyAlignment="1" applyProtection="1">
      <alignment horizontal="justify" vertical="top" wrapText="1"/>
      <protection locked="0" hidden="1"/>
    </xf>
    <xf numFmtId="0" fontId="9" fillId="50" borderId="155" xfId="1371" applyFont="1" applyFill="1" applyBorder="1" applyAlignment="1" applyProtection="1">
      <alignment horizontal="center" vertical="center"/>
      <protection hidden="1"/>
    </xf>
    <xf numFmtId="0" fontId="9" fillId="50" borderId="159" xfId="1371" applyFont="1" applyFill="1" applyBorder="1" applyAlignment="1" applyProtection="1">
      <alignment horizontal="center" vertical="center"/>
      <protection hidden="1"/>
    </xf>
    <xf numFmtId="0" fontId="9" fillId="50" borderId="160" xfId="1371" applyFont="1" applyFill="1" applyBorder="1" applyAlignment="1" applyProtection="1">
      <alignment horizontal="center" vertical="center"/>
      <protection hidden="1"/>
    </xf>
    <xf numFmtId="0" fontId="9" fillId="0" borderId="126" xfId="1371" applyFont="1" applyBorder="1" applyAlignment="1" applyProtection="1">
      <alignment horizontal="center" vertical="center" wrapText="1"/>
      <protection hidden="1"/>
    </xf>
    <xf numFmtId="0" fontId="9" fillId="0" borderId="127" xfId="1371" applyFont="1" applyBorder="1" applyAlignment="1" applyProtection="1">
      <alignment horizontal="center" vertical="center" wrapText="1"/>
      <protection hidden="1"/>
    </xf>
    <xf numFmtId="0" fontId="9" fillId="0" borderId="162" xfId="1371" applyFont="1" applyBorder="1" applyAlignment="1" applyProtection="1">
      <alignment horizontal="center" vertical="center" wrapText="1"/>
      <protection hidden="1"/>
    </xf>
    <xf numFmtId="9" fontId="4" fillId="50" borderId="156" xfId="1495" applyFont="1" applyFill="1" applyBorder="1" applyAlignment="1" applyProtection="1">
      <alignment horizontal="center" vertical="center" wrapText="1"/>
      <protection locked="0" hidden="1"/>
    </xf>
    <xf numFmtId="9" fontId="4" fillId="50" borderId="23" xfId="1495" applyFont="1" applyFill="1" applyBorder="1" applyAlignment="1" applyProtection="1">
      <alignment horizontal="center" vertical="center" wrapText="1"/>
      <protection locked="0" hidden="1"/>
    </xf>
    <xf numFmtId="9" fontId="4" fillId="50" borderId="15" xfId="1495" applyFont="1" applyFill="1" applyBorder="1" applyAlignment="1" applyProtection="1">
      <alignment horizontal="center" vertical="center" wrapText="1"/>
      <protection locked="0" hidden="1"/>
    </xf>
    <xf numFmtId="165" fontId="4" fillId="50" borderId="154" xfId="1250" applyFont="1" applyFill="1" applyBorder="1" applyAlignment="1" applyProtection="1">
      <alignment horizontal="center" vertical="center" wrapText="1"/>
      <protection locked="0" hidden="1"/>
    </xf>
    <xf numFmtId="165" fontId="4" fillId="50" borderId="47" xfId="1250" applyFont="1" applyFill="1" applyBorder="1" applyAlignment="1" applyProtection="1">
      <alignment horizontal="center" vertical="center" wrapText="1"/>
      <protection locked="0" hidden="1"/>
    </xf>
    <xf numFmtId="165" fontId="4" fillId="50" borderId="48" xfId="1250" applyFont="1" applyFill="1" applyBorder="1" applyAlignment="1" applyProtection="1">
      <alignment horizontal="center" vertical="center" wrapText="1"/>
      <protection locked="0" hidden="1"/>
    </xf>
    <xf numFmtId="14" fontId="9" fillId="0" borderId="126" xfId="1371" applyNumberFormat="1" applyFont="1" applyBorder="1" applyAlignment="1" applyProtection="1">
      <alignment horizontal="center" vertical="center" wrapText="1"/>
      <protection hidden="1"/>
    </xf>
    <xf numFmtId="0" fontId="9" fillId="0" borderId="161" xfId="1371" applyFont="1" applyBorder="1" applyAlignment="1" applyProtection="1">
      <alignment horizontal="center" vertical="center" wrapText="1"/>
      <protection hidden="1"/>
    </xf>
    <xf numFmtId="9" fontId="9" fillId="24" borderId="126" xfId="1495" applyFont="1" applyFill="1" applyBorder="1" applyAlignment="1" applyProtection="1">
      <alignment horizontal="center" vertical="center" wrapText="1"/>
      <protection hidden="1"/>
    </xf>
    <xf numFmtId="9" fontId="9" fillId="24" borderId="127" xfId="1495" applyFont="1" applyFill="1" applyBorder="1" applyAlignment="1" applyProtection="1">
      <alignment horizontal="center" vertical="center" wrapText="1"/>
      <protection hidden="1"/>
    </xf>
    <xf numFmtId="9" fontId="9" fillId="24" borderId="162" xfId="1495" applyFont="1" applyFill="1" applyBorder="1" applyAlignment="1" applyProtection="1">
      <alignment horizontal="center" vertical="center" wrapText="1"/>
      <protection hidden="1"/>
    </xf>
    <xf numFmtId="0" fontId="9" fillId="0" borderId="152" xfId="1371" applyFont="1" applyBorder="1" applyAlignment="1" applyProtection="1">
      <alignment horizontal="center" vertical="center" wrapText="1"/>
      <protection hidden="1"/>
    </xf>
    <xf numFmtId="0" fontId="9" fillId="0" borderId="153" xfId="1371" applyFont="1" applyBorder="1" applyAlignment="1" applyProtection="1">
      <alignment horizontal="center" vertical="center" wrapText="1"/>
      <protection hidden="1"/>
    </xf>
    <xf numFmtId="0" fontId="9" fillId="0" borderId="152" xfId="1371" applyFont="1" applyBorder="1" applyAlignment="1" applyProtection="1">
      <alignment horizontal="center" vertical="center"/>
      <protection hidden="1"/>
    </xf>
    <xf numFmtId="0" fontId="14" fillId="0" borderId="152" xfId="1371" applyFont="1" applyBorder="1" applyAlignment="1" applyProtection="1">
      <alignment horizontal="center" vertical="center"/>
      <protection hidden="1"/>
    </xf>
    <xf numFmtId="0" fontId="14" fillId="0" borderId="153" xfId="1371" applyFont="1" applyBorder="1" applyAlignment="1" applyProtection="1">
      <alignment horizontal="center" vertical="center"/>
      <protection hidden="1"/>
    </xf>
    <xf numFmtId="0" fontId="9" fillId="0" borderId="126" xfId="1371" applyFont="1" applyBorder="1" applyAlignment="1" applyProtection="1">
      <alignment horizontal="center" vertical="center"/>
      <protection hidden="1"/>
    </xf>
    <xf numFmtId="0" fontId="9" fillId="0" borderId="127" xfId="1371" applyFont="1" applyBorder="1" applyAlignment="1" applyProtection="1">
      <alignment horizontal="center" vertical="center"/>
      <protection hidden="1"/>
    </xf>
    <xf numFmtId="0" fontId="9" fillId="0" borderId="161" xfId="1371" applyFont="1" applyBorder="1" applyAlignment="1" applyProtection="1">
      <alignment horizontal="center" vertical="center"/>
      <protection hidden="1"/>
    </xf>
    <xf numFmtId="0" fontId="9" fillId="50" borderId="152" xfId="1371" applyFont="1" applyFill="1" applyBorder="1" applyAlignment="1" applyProtection="1">
      <alignment horizontal="center" vertical="center"/>
      <protection hidden="1"/>
    </xf>
    <xf numFmtId="0" fontId="9" fillId="50" borderId="153" xfId="1371" applyFont="1" applyFill="1" applyBorder="1" applyAlignment="1" applyProtection="1">
      <alignment horizontal="center" vertical="center"/>
      <protection hidden="1"/>
    </xf>
    <xf numFmtId="0" fontId="9" fillId="0" borderId="126" xfId="1371" applyFont="1" applyBorder="1" applyAlignment="1" applyProtection="1">
      <alignment horizontal="justify" vertical="center" wrapText="1"/>
      <protection hidden="1"/>
    </xf>
    <xf numFmtId="0" fontId="9" fillId="0" borderId="127" xfId="1371" applyFont="1" applyBorder="1" applyAlignment="1" applyProtection="1">
      <alignment horizontal="justify" vertical="center" wrapText="1"/>
      <protection hidden="1"/>
    </xf>
    <xf numFmtId="0" fontId="9" fillId="0" borderId="161" xfId="1371" applyFont="1" applyBorder="1" applyAlignment="1" applyProtection="1">
      <alignment horizontal="justify" vertical="center" wrapText="1"/>
      <protection hidden="1"/>
    </xf>
    <xf numFmtId="14" fontId="9" fillId="0" borderId="127" xfId="1371" applyNumberFormat="1" applyFont="1" applyBorder="1" applyAlignment="1" applyProtection="1">
      <alignment horizontal="center" vertical="center" wrapText="1"/>
      <protection hidden="1"/>
    </xf>
    <xf numFmtId="14" fontId="9" fillId="0" borderId="161" xfId="1371" applyNumberFormat="1" applyFont="1" applyBorder="1" applyAlignment="1" applyProtection="1">
      <alignment horizontal="center" vertical="center" wrapText="1"/>
      <protection hidden="1"/>
    </xf>
    <xf numFmtId="0" fontId="9" fillId="50" borderId="152" xfId="1371" applyFont="1" applyFill="1" applyBorder="1" applyAlignment="1" applyProtection="1">
      <alignment horizontal="center" vertical="center" wrapText="1"/>
      <protection hidden="1"/>
    </xf>
    <xf numFmtId="0" fontId="9" fillId="50" borderId="153" xfId="1371" applyFont="1" applyFill="1" applyBorder="1" applyAlignment="1" applyProtection="1">
      <alignment horizontal="center" vertical="center" wrapText="1"/>
      <protection hidden="1"/>
    </xf>
    <xf numFmtId="1" fontId="9" fillId="0" borderId="152" xfId="1273" applyNumberFormat="1" applyFont="1" applyFill="1" applyBorder="1" applyAlignment="1" applyProtection="1">
      <alignment horizontal="center" vertical="center" wrapText="1"/>
      <protection hidden="1"/>
    </xf>
    <xf numFmtId="1" fontId="9" fillId="0" borderId="153" xfId="1273" applyNumberFormat="1" applyFont="1" applyFill="1" applyBorder="1" applyAlignment="1" applyProtection="1">
      <alignment horizontal="center" vertical="center" wrapText="1"/>
      <protection hidden="1"/>
    </xf>
    <xf numFmtId="9" fontId="9" fillId="0" borderId="152" xfId="1496" applyFont="1" applyFill="1" applyBorder="1" applyAlignment="1" applyProtection="1">
      <alignment horizontal="center" vertical="center"/>
      <protection hidden="1"/>
    </xf>
    <xf numFmtId="0" fontId="9" fillId="0" borderId="152" xfId="1496" applyNumberFormat="1" applyFont="1" applyFill="1" applyBorder="1" applyAlignment="1" applyProtection="1">
      <alignment horizontal="center" vertical="center" wrapText="1"/>
      <protection hidden="1"/>
    </xf>
    <xf numFmtId="0" fontId="9" fillId="0" borderId="153" xfId="1496" applyNumberFormat="1" applyFont="1" applyFill="1" applyBorder="1" applyAlignment="1" applyProtection="1">
      <alignment horizontal="center" vertical="center" wrapText="1"/>
      <protection hidden="1"/>
    </xf>
    <xf numFmtId="0" fontId="9" fillId="0" borderId="153" xfId="1371" applyFont="1" applyBorder="1" applyAlignment="1" applyProtection="1">
      <alignment horizontal="center" vertical="center"/>
      <protection hidden="1"/>
    </xf>
    <xf numFmtId="0" fontId="8" fillId="50" borderId="152" xfId="1371" applyFont="1" applyFill="1" applyBorder="1" applyAlignment="1" applyProtection="1">
      <alignment horizontal="center" vertical="center" wrapText="1"/>
      <protection hidden="1"/>
    </xf>
    <xf numFmtId="49" fontId="9" fillId="0" borderId="152" xfId="1371" applyNumberFormat="1" applyFont="1" applyBorder="1" applyAlignment="1" applyProtection="1">
      <alignment horizontal="center" vertical="center"/>
      <protection hidden="1"/>
    </xf>
    <xf numFmtId="0" fontId="9" fillId="0" borderId="152" xfId="1371" applyFont="1" applyBorder="1" applyAlignment="1" applyProtection="1">
      <alignment horizontal="left" vertical="center" wrapText="1"/>
      <protection hidden="1"/>
    </xf>
    <xf numFmtId="0" fontId="9" fillId="0" borderId="153" xfId="1371" applyFont="1" applyBorder="1" applyAlignment="1" applyProtection="1">
      <alignment horizontal="left" vertical="center" wrapText="1"/>
      <protection hidden="1"/>
    </xf>
    <xf numFmtId="0" fontId="59" fillId="50" borderId="155" xfId="1371" applyFont="1" applyFill="1" applyBorder="1" applyAlignment="1" applyProtection="1">
      <alignment horizontal="left" vertical="top" wrapText="1"/>
      <protection locked="0" hidden="1"/>
    </xf>
    <xf numFmtId="0" fontId="59" fillId="50" borderId="159" xfId="1371" applyFont="1" applyFill="1" applyBorder="1" applyAlignment="1" applyProtection="1">
      <alignment horizontal="left" vertical="top" wrapText="1"/>
      <protection locked="0" hidden="1"/>
    </xf>
    <xf numFmtId="0" fontId="59" fillId="50" borderId="160" xfId="1371" applyFont="1" applyFill="1" applyBorder="1" applyAlignment="1" applyProtection="1">
      <alignment horizontal="left" vertical="top" wrapText="1"/>
      <protection locked="0" hidden="1"/>
    </xf>
    <xf numFmtId="0" fontId="59" fillId="50" borderId="113" xfId="1371" applyFont="1" applyFill="1" applyBorder="1" applyAlignment="1" applyProtection="1">
      <alignment horizontal="left" vertical="top" wrapText="1"/>
      <protection locked="0" hidden="1"/>
    </xf>
    <xf numFmtId="0" fontId="59" fillId="50" borderId="0" xfId="1371" applyFont="1" applyFill="1" applyAlignment="1" applyProtection="1">
      <alignment horizontal="left" vertical="top" wrapText="1"/>
      <protection locked="0" hidden="1"/>
    </xf>
    <xf numFmtId="0" fontId="59" fillId="50" borderId="16" xfId="1371" applyFont="1" applyFill="1" applyBorder="1" applyAlignment="1" applyProtection="1">
      <alignment horizontal="left" vertical="top" wrapText="1"/>
      <protection locked="0" hidden="1"/>
    </xf>
    <xf numFmtId="0" fontId="59" fillId="50" borderId="17" xfId="1371" applyFont="1" applyFill="1" applyBorder="1" applyAlignment="1" applyProtection="1">
      <alignment horizontal="left" vertical="top" wrapText="1"/>
      <protection locked="0" hidden="1"/>
    </xf>
    <xf numFmtId="0" fontId="59" fillId="50" borderId="18" xfId="1371" applyFont="1" applyFill="1" applyBorder="1" applyAlignment="1" applyProtection="1">
      <alignment horizontal="left" vertical="top" wrapText="1"/>
      <protection locked="0" hidden="1"/>
    </xf>
    <xf numFmtId="0" fontId="59" fillId="50" borderId="19" xfId="1371" applyFont="1" applyFill="1" applyBorder="1" applyAlignment="1" applyProtection="1">
      <alignment horizontal="left" vertical="top" wrapText="1"/>
      <protection locked="0" hidden="1"/>
    </xf>
    <xf numFmtId="0" fontId="5" fillId="0" borderId="152" xfId="1371" applyFont="1" applyBorder="1" applyAlignment="1" applyProtection="1">
      <alignment horizontal="center" vertical="center" wrapText="1"/>
      <protection locked="0" hidden="1"/>
    </xf>
    <xf numFmtId="0" fontId="5" fillId="0" borderId="153" xfId="1371" applyFont="1" applyBorder="1" applyAlignment="1" applyProtection="1">
      <alignment horizontal="center" vertical="center" wrapText="1"/>
      <protection locked="0" hidden="1"/>
    </xf>
    <xf numFmtId="0" fontId="59" fillId="50" borderId="155" xfId="1371" applyFont="1" applyFill="1" applyBorder="1" applyAlignment="1" applyProtection="1">
      <alignment horizontal="left" vertical="center" wrapText="1"/>
      <protection locked="0" hidden="1"/>
    </xf>
    <xf numFmtId="0" fontId="59" fillId="50" borderId="159" xfId="1371" applyFont="1" applyFill="1" applyBorder="1" applyAlignment="1" applyProtection="1">
      <alignment horizontal="left" vertical="center" wrapText="1"/>
      <protection locked="0" hidden="1"/>
    </xf>
    <xf numFmtId="0" fontId="59" fillId="50" borderId="160" xfId="1371" applyFont="1" applyFill="1" applyBorder="1" applyAlignment="1" applyProtection="1">
      <alignment horizontal="left" vertical="center" wrapText="1"/>
      <protection locked="0" hidden="1"/>
    </xf>
    <xf numFmtId="0" fontId="59" fillId="50" borderId="113" xfId="1371" applyFont="1" applyFill="1" applyBorder="1" applyAlignment="1" applyProtection="1">
      <alignment horizontal="left" vertical="center" wrapText="1"/>
      <protection locked="0" hidden="1"/>
    </xf>
    <xf numFmtId="0" fontId="59" fillId="50" borderId="0" xfId="1371" applyFont="1" applyFill="1" applyAlignment="1" applyProtection="1">
      <alignment horizontal="left" vertical="center" wrapText="1"/>
      <protection locked="0" hidden="1"/>
    </xf>
    <xf numFmtId="0" fontId="59" fillId="50" borderId="16" xfId="1371" applyFont="1" applyFill="1" applyBorder="1" applyAlignment="1" applyProtection="1">
      <alignment horizontal="left" vertical="center" wrapText="1"/>
      <protection locked="0" hidden="1"/>
    </xf>
    <xf numFmtId="0" fontId="59" fillId="50" borderId="17" xfId="1371" applyFont="1" applyFill="1" applyBorder="1" applyAlignment="1" applyProtection="1">
      <alignment horizontal="left" vertical="center" wrapText="1"/>
      <protection locked="0" hidden="1"/>
    </xf>
    <xf numFmtId="0" fontId="59" fillId="50" borderId="18" xfId="1371" applyFont="1" applyFill="1" applyBorder="1" applyAlignment="1" applyProtection="1">
      <alignment horizontal="left" vertical="center" wrapText="1"/>
      <protection locked="0" hidden="1"/>
    </xf>
    <xf numFmtId="0" fontId="59" fillId="50" borderId="19" xfId="1371" applyFont="1" applyFill="1" applyBorder="1" applyAlignment="1" applyProtection="1">
      <alignment horizontal="left" vertical="center" wrapText="1"/>
      <protection locked="0" hidden="1"/>
    </xf>
    <xf numFmtId="0" fontId="59" fillId="0" borderId="126" xfId="1371" applyFont="1" applyBorder="1" applyAlignment="1" applyProtection="1">
      <alignment horizontal="justify" vertical="center" wrapText="1"/>
      <protection locked="0" hidden="1"/>
    </xf>
    <xf numFmtId="0" fontId="59" fillId="0" borderId="127" xfId="1371" applyFont="1" applyBorder="1" applyAlignment="1" applyProtection="1">
      <alignment horizontal="justify" vertical="center" wrapText="1"/>
      <protection locked="0" hidden="1"/>
    </xf>
    <xf numFmtId="0" fontId="59" fillId="0" borderId="162" xfId="1371" applyFont="1" applyBorder="1" applyAlignment="1" applyProtection="1">
      <alignment horizontal="justify" vertical="center" wrapText="1"/>
      <protection locked="0" hidden="1"/>
    </xf>
    <xf numFmtId="0" fontId="70" fillId="50" borderId="152" xfId="1371" applyFont="1" applyFill="1" applyBorder="1" applyAlignment="1" applyProtection="1">
      <alignment horizontal="justify" vertical="center" wrapText="1"/>
      <protection locked="0" hidden="1"/>
    </xf>
    <xf numFmtId="0" fontId="8" fillId="61" borderId="156" xfId="1371" applyFont="1" applyFill="1" applyBorder="1" applyAlignment="1" applyProtection="1">
      <alignment horizontal="center" vertical="center" wrapText="1"/>
      <protection hidden="1"/>
    </xf>
    <xf numFmtId="0" fontId="8" fillId="61" borderId="23" xfId="1371" applyFont="1" applyFill="1" applyBorder="1" applyAlignment="1" applyProtection="1">
      <alignment horizontal="center" vertical="center" wrapText="1"/>
      <protection hidden="1"/>
    </xf>
    <xf numFmtId="0" fontId="5" fillId="0" borderId="126" xfId="1371" applyFont="1" applyBorder="1" applyAlignment="1" applyProtection="1">
      <alignment horizontal="left" vertical="center" wrapText="1"/>
      <protection hidden="1"/>
    </xf>
    <xf numFmtId="0" fontId="5" fillId="0" borderId="127" xfId="1371" applyFont="1" applyBorder="1" applyAlignment="1" applyProtection="1">
      <alignment horizontal="left" vertical="center" wrapText="1"/>
      <protection hidden="1"/>
    </xf>
    <xf numFmtId="0" fontId="5" fillId="0" borderId="162" xfId="1371" applyFont="1" applyBorder="1" applyAlignment="1" applyProtection="1">
      <alignment horizontal="left" vertical="center" wrapText="1"/>
      <protection hidden="1"/>
    </xf>
    <xf numFmtId="0" fontId="70" fillId="0" borderId="152" xfId="1371" applyFont="1" applyBorder="1" applyAlignment="1" applyProtection="1">
      <alignment horizontal="left" vertical="center" wrapText="1"/>
      <protection hidden="1"/>
    </xf>
    <xf numFmtId="0" fontId="77" fillId="0" borderId="152" xfId="1371" applyFont="1" applyBorder="1" applyAlignment="1" applyProtection="1">
      <alignment horizontal="left" vertical="center" wrapText="1"/>
      <protection hidden="1"/>
    </xf>
    <xf numFmtId="0" fontId="77" fillId="0" borderId="153" xfId="1371" applyFont="1" applyBorder="1" applyAlignment="1" applyProtection="1">
      <alignment horizontal="left" vertical="center" wrapText="1"/>
      <protection hidden="1"/>
    </xf>
    <xf numFmtId="0" fontId="59" fillId="0" borderId="152" xfId="1371" applyFont="1" applyBorder="1" applyAlignment="1" applyProtection="1">
      <alignment horizontal="justify" vertical="center" wrapText="1"/>
      <protection locked="0" hidden="1"/>
    </xf>
    <xf numFmtId="0" fontId="59" fillId="0" borderId="153" xfId="1371" applyFont="1" applyBorder="1" applyAlignment="1" applyProtection="1">
      <alignment horizontal="justify" vertical="center" wrapText="1"/>
      <protection locked="0" hidden="1"/>
    </xf>
    <xf numFmtId="165" fontId="12" fillId="50" borderId="156" xfId="1250" applyFont="1" applyFill="1" applyBorder="1" applyAlignment="1" applyProtection="1">
      <alignment horizontal="center" vertical="center" wrapText="1"/>
      <protection locked="0" hidden="1"/>
    </xf>
    <xf numFmtId="165" fontId="12" fillId="50" borderId="23" xfId="1250" applyFont="1" applyFill="1" applyBorder="1" applyAlignment="1" applyProtection="1">
      <alignment horizontal="center" vertical="center" wrapText="1"/>
      <protection locked="0" hidden="1"/>
    </xf>
    <xf numFmtId="165" fontId="12" fillId="50" borderId="15" xfId="1250" applyFont="1" applyFill="1" applyBorder="1" applyAlignment="1" applyProtection="1">
      <alignment horizontal="center" vertical="center" wrapText="1"/>
      <protection locked="0" hidden="1"/>
    </xf>
    <xf numFmtId="165" fontId="12" fillId="50" borderId="154" xfId="1250" applyFont="1" applyFill="1" applyBorder="1" applyAlignment="1" applyProtection="1">
      <alignment horizontal="center" vertical="center" wrapText="1"/>
      <protection locked="0" hidden="1"/>
    </xf>
    <xf numFmtId="165" fontId="12" fillId="50" borderId="47" xfId="1250" applyFont="1" applyFill="1" applyBorder="1" applyAlignment="1" applyProtection="1">
      <alignment horizontal="center" vertical="center" wrapText="1"/>
      <protection locked="0" hidden="1"/>
    </xf>
    <xf numFmtId="165" fontId="12" fillId="50" borderId="48" xfId="1250" applyFont="1" applyFill="1" applyBorder="1" applyAlignment="1" applyProtection="1">
      <alignment horizontal="center" vertical="center" wrapText="1"/>
      <protection locked="0" hidden="1"/>
    </xf>
    <xf numFmtId="4" fontId="5" fillId="0" borderId="126" xfId="1496" applyNumberFormat="1" applyFont="1" applyFill="1" applyBorder="1" applyAlignment="1" applyProtection="1">
      <alignment horizontal="center" vertical="center" wrapText="1"/>
      <protection hidden="1"/>
    </xf>
    <xf numFmtId="4" fontId="5" fillId="0" borderId="127" xfId="1496" applyNumberFormat="1" applyFont="1" applyFill="1" applyBorder="1" applyAlignment="1" applyProtection="1">
      <alignment horizontal="center" vertical="center" wrapText="1"/>
      <protection hidden="1"/>
    </xf>
    <xf numFmtId="4" fontId="5" fillId="0" borderId="162" xfId="1496" applyNumberFormat="1" applyFont="1" applyFill="1" applyBorder="1" applyAlignment="1" applyProtection="1">
      <alignment horizontal="center" vertical="center" wrapText="1"/>
      <protection hidden="1"/>
    </xf>
    <xf numFmtId="0" fontId="81" fillId="65" borderId="113" xfId="0" applyFont="1" applyFill="1" applyBorder="1" applyAlignment="1">
      <alignment horizontal="justify" vertical="center" wrapText="1"/>
    </xf>
    <xf numFmtId="0" fontId="81" fillId="65" borderId="0" xfId="0" applyFont="1" applyFill="1" applyAlignment="1">
      <alignment horizontal="justify" vertical="center" wrapText="1"/>
    </xf>
    <xf numFmtId="0" fontId="81" fillId="65" borderId="17" xfId="0" applyFont="1" applyFill="1" applyBorder="1" applyAlignment="1">
      <alignment horizontal="justify" vertical="center" wrapText="1"/>
    </xf>
    <xf numFmtId="0" fontId="81" fillId="65" borderId="18" xfId="0" applyFont="1" applyFill="1" applyBorder="1" applyAlignment="1">
      <alignment horizontal="justify" vertical="center" wrapText="1"/>
    </xf>
    <xf numFmtId="0" fontId="80" fillId="24" borderId="0" xfId="1371" applyFont="1" applyFill="1" applyAlignment="1" applyProtection="1">
      <alignment horizontal="center" vertical="center"/>
      <protection hidden="1"/>
    </xf>
    <xf numFmtId="0" fontId="81" fillId="65" borderId="155" xfId="0" applyFont="1" applyFill="1" applyBorder="1" applyAlignment="1">
      <alignment horizontal="justify" vertical="center" wrapText="1"/>
    </xf>
    <xf numFmtId="0" fontId="81" fillId="65" borderId="159" xfId="0" applyFont="1" applyFill="1" applyBorder="1" applyAlignment="1">
      <alignment horizontal="justify" vertical="center" wrapText="1"/>
    </xf>
    <xf numFmtId="0" fontId="9" fillId="0" borderId="78" xfId="1371" applyFont="1" applyBorder="1" applyAlignment="1" applyProtection="1">
      <alignment horizontal="center" vertical="center" wrapText="1"/>
      <protection locked="0" hidden="1"/>
    </xf>
    <xf numFmtId="0" fontId="9" fillId="0" borderId="79" xfId="1371" applyFont="1" applyBorder="1" applyAlignment="1" applyProtection="1">
      <alignment horizontal="center" vertical="center" wrapText="1"/>
      <protection locked="0" hidden="1"/>
    </xf>
    <xf numFmtId="0" fontId="9" fillId="0" borderId="80" xfId="1371" applyFont="1" applyBorder="1" applyAlignment="1" applyProtection="1">
      <alignment horizontal="center" vertical="center" wrapText="1"/>
      <protection locked="0" hidden="1"/>
    </xf>
    <xf numFmtId="0" fontId="9" fillId="0" borderId="152" xfId="1371" applyFont="1" applyBorder="1" applyAlignment="1" applyProtection="1">
      <alignment horizontal="center" vertical="center" wrapText="1"/>
      <protection locked="0"/>
    </xf>
    <xf numFmtId="0" fontId="9" fillId="0" borderId="153" xfId="1371" applyFont="1" applyBorder="1" applyAlignment="1" applyProtection="1">
      <alignment horizontal="center" vertical="center" wrapText="1"/>
      <protection locked="0"/>
    </xf>
    <xf numFmtId="0" fontId="54" fillId="0" borderId="155" xfId="1371" applyFont="1" applyBorder="1" applyAlignment="1" applyProtection="1">
      <alignment horizontal="left" vertical="center" wrapText="1"/>
      <protection locked="0" hidden="1"/>
    </xf>
    <xf numFmtId="0" fontId="54" fillId="0" borderId="159" xfId="1371" applyFont="1" applyBorder="1" applyAlignment="1" applyProtection="1">
      <alignment horizontal="left" vertical="center" wrapText="1"/>
      <protection locked="0" hidden="1"/>
    </xf>
    <xf numFmtId="0" fontId="54" fillId="0" borderId="160" xfId="1371" applyFont="1" applyBorder="1" applyAlignment="1" applyProtection="1">
      <alignment horizontal="left" vertical="center" wrapText="1"/>
      <protection locked="0" hidden="1"/>
    </xf>
    <xf numFmtId="0" fontId="54" fillId="0" borderId="113" xfId="1371" applyFont="1" applyBorder="1" applyAlignment="1" applyProtection="1">
      <alignment horizontal="left" vertical="center" wrapText="1"/>
      <protection locked="0" hidden="1"/>
    </xf>
    <xf numFmtId="0" fontId="54" fillId="0" borderId="0" xfId="1371" applyFont="1" applyAlignment="1" applyProtection="1">
      <alignment horizontal="left" vertical="center" wrapText="1"/>
      <protection locked="0" hidden="1"/>
    </xf>
    <xf numFmtId="0" fontId="54" fillId="0" borderId="16" xfId="1371" applyFont="1" applyBorder="1" applyAlignment="1" applyProtection="1">
      <alignment horizontal="left" vertical="center" wrapText="1"/>
      <protection locked="0" hidden="1"/>
    </xf>
    <xf numFmtId="0" fontId="54" fillId="0" borderId="17" xfId="1371" applyFont="1" applyBorder="1" applyAlignment="1" applyProtection="1">
      <alignment horizontal="left" vertical="center" wrapText="1"/>
      <protection locked="0" hidden="1"/>
    </xf>
    <xf numFmtId="0" fontId="54" fillId="0" borderId="18" xfId="1371" applyFont="1" applyBorder="1" applyAlignment="1" applyProtection="1">
      <alignment horizontal="left" vertical="center" wrapText="1"/>
      <protection locked="0" hidden="1"/>
    </xf>
    <xf numFmtId="0" fontId="54" fillId="0" borderId="19" xfId="1371" applyFont="1" applyBorder="1" applyAlignment="1" applyProtection="1">
      <alignment horizontal="left" vertical="center" wrapText="1"/>
      <protection locked="0" hidden="1"/>
    </xf>
    <xf numFmtId="0" fontId="3" fillId="0" borderId="155" xfId="0" applyFont="1" applyBorder="1" applyAlignment="1">
      <alignment horizontal="left" vertical="top" wrapText="1"/>
    </xf>
    <xf numFmtId="0" fontId="3" fillId="0" borderId="159" xfId="0" applyFont="1" applyBorder="1" applyAlignment="1">
      <alignment horizontal="left" vertical="top" wrapText="1"/>
    </xf>
    <xf numFmtId="0" fontId="3" fillId="0" borderId="160" xfId="0" applyFont="1" applyBorder="1" applyAlignment="1">
      <alignment horizontal="left" vertical="top" wrapText="1"/>
    </xf>
    <xf numFmtId="0" fontId="3" fillId="0" borderId="113" xfId="0" applyFont="1" applyBorder="1" applyAlignment="1">
      <alignment horizontal="left" vertical="top" wrapText="1"/>
    </xf>
    <xf numFmtId="0" fontId="3" fillId="0" borderId="0" xfId="0" applyFont="1" applyAlignment="1">
      <alignment horizontal="left" vertical="top" wrapText="1"/>
    </xf>
    <xf numFmtId="0" fontId="3" fillId="0" borderId="16" xfId="0" applyFont="1" applyBorder="1" applyAlignment="1">
      <alignment horizontal="left" vertical="top" wrapText="1"/>
    </xf>
    <xf numFmtId="0" fontId="3" fillId="0" borderId="17" xfId="0" applyFont="1" applyBorder="1" applyAlignment="1">
      <alignment horizontal="left" vertical="top" wrapText="1"/>
    </xf>
    <xf numFmtId="0" fontId="3" fillId="0" borderId="18" xfId="0" applyFont="1" applyBorder="1" applyAlignment="1">
      <alignment horizontal="left" vertical="top" wrapText="1"/>
    </xf>
    <xf numFmtId="0" fontId="3" fillId="0" borderId="19" xfId="0" applyFont="1" applyBorder="1" applyAlignment="1">
      <alignment horizontal="left" vertical="top" wrapText="1"/>
    </xf>
    <xf numFmtId="0" fontId="50" fillId="0" borderId="152" xfId="1371" applyFont="1" applyBorder="1" applyAlignment="1" applyProtection="1">
      <alignment horizontal="center" vertical="center" wrapText="1"/>
      <protection hidden="1"/>
    </xf>
    <xf numFmtId="0" fontId="50" fillId="0" borderId="152" xfId="1371" applyFont="1" applyBorder="1" applyAlignment="1" applyProtection="1">
      <alignment horizontal="center" vertical="center"/>
      <protection hidden="1"/>
    </xf>
    <xf numFmtId="0" fontId="54" fillId="0" borderId="126" xfId="1371" applyFont="1" applyBorder="1" applyAlignment="1" applyProtection="1">
      <alignment horizontal="left" vertical="center" wrapText="1"/>
      <protection locked="0" hidden="1"/>
    </xf>
    <xf numFmtId="0" fontId="54" fillId="0" borderId="127" xfId="1371" applyFont="1" applyBorder="1" applyAlignment="1" applyProtection="1">
      <alignment horizontal="left" vertical="center" wrapText="1"/>
      <protection locked="0" hidden="1"/>
    </xf>
    <xf numFmtId="0" fontId="54" fillId="0" borderId="162" xfId="1371" applyFont="1" applyBorder="1" applyAlignment="1" applyProtection="1">
      <alignment horizontal="left" vertical="center" wrapText="1"/>
      <protection locked="0" hidden="1"/>
    </xf>
    <xf numFmtId="0" fontId="55" fillId="0" borderId="155" xfId="1371" applyFont="1" applyBorder="1" applyAlignment="1" applyProtection="1">
      <alignment horizontal="left" vertical="top" wrapText="1"/>
      <protection locked="0" hidden="1"/>
    </xf>
    <xf numFmtId="0" fontId="55" fillId="0" borderId="159" xfId="1371" applyFont="1" applyBorder="1" applyAlignment="1" applyProtection="1">
      <alignment horizontal="left" vertical="top" wrapText="1"/>
      <protection locked="0" hidden="1"/>
    </xf>
    <xf numFmtId="0" fontId="55" fillId="0" borderId="113" xfId="1371" applyFont="1" applyBorder="1" applyAlignment="1" applyProtection="1">
      <alignment horizontal="left" vertical="top" wrapText="1"/>
      <protection locked="0" hidden="1"/>
    </xf>
    <xf numFmtId="0" fontId="55" fillId="0" borderId="0" xfId="1371" applyFont="1" applyAlignment="1" applyProtection="1">
      <alignment horizontal="left" vertical="top" wrapText="1"/>
      <protection locked="0" hidden="1"/>
    </xf>
    <xf numFmtId="0" fontId="54" fillId="0" borderId="155" xfId="1371" applyFont="1" applyBorder="1" applyAlignment="1" applyProtection="1">
      <alignment horizontal="left" vertical="top" wrapText="1"/>
      <protection locked="0" hidden="1"/>
    </xf>
    <xf numFmtId="0" fontId="54" fillId="0" borderId="159" xfId="1371" applyFont="1" applyBorder="1" applyAlignment="1" applyProtection="1">
      <alignment horizontal="left" vertical="top" wrapText="1"/>
      <protection locked="0" hidden="1"/>
    </xf>
    <xf numFmtId="0" fontId="54" fillId="0" borderId="160" xfId="1371" applyFont="1" applyBorder="1" applyAlignment="1" applyProtection="1">
      <alignment horizontal="left" vertical="top" wrapText="1"/>
      <protection locked="0" hidden="1"/>
    </xf>
    <xf numFmtId="0" fontId="54" fillId="0" borderId="113" xfId="1371" applyFont="1" applyBorder="1" applyAlignment="1" applyProtection="1">
      <alignment horizontal="left" vertical="top" wrapText="1"/>
      <protection locked="0" hidden="1"/>
    </xf>
    <xf numFmtId="0" fontId="54" fillId="0" borderId="0" xfId="1371" applyFont="1" applyAlignment="1" applyProtection="1">
      <alignment horizontal="left" vertical="top" wrapText="1"/>
      <protection locked="0" hidden="1"/>
    </xf>
    <xf numFmtId="0" fontId="54" fillId="0" borderId="16" xfId="1371" applyFont="1" applyBorder="1" applyAlignment="1" applyProtection="1">
      <alignment horizontal="left" vertical="top" wrapText="1"/>
      <protection locked="0" hidden="1"/>
    </xf>
    <xf numFmtId="0" fontId="54" fillId="0" borderId="17" xfId="1371" applyFont="1" applyBorder="1" applyAlignment="1" applyProtection="1">
      <alignment horizontal="left" vertical="top" wrapText="1"/>
      <protection locked="0" hidden="1"/>
    </xf>
    <xf numFmtId="0" fontId="54" fillId="0" borderId="18" xfId="1371" applyFont="1" applyBorder="1" applyAlignment="1" applyProtection="1">
      <alignment horizontal="left" vertical="top" wrapText="1"/>
      <protection locked="0" hidden="1"/>
    </xf>
    <xf numFmtId="0" fontId="54" fillId="0" borderId="19" xfId="1371" applyFont="1" applyBorder="1" applyAlignment="1" applyProtection="1">
      <alignment horizontal="left" vertical="top" wrapText="1"/>
      <protection locked="0" hidden="1"/>
    </xf>
    <xf numFmtId="0" fontId="87" fillId="0" borderId="159" xfId="0" applyFont="1" applyBorder="1" applyAlignment="1">
      <alignment horizontal="left" vertical="center" wrapText="1"/>
    </xf>
    <xf numFmtId="0" fontId="87" fillId="0" borderId="160" xfId="0" applyFont="1" applyBorder="1" applyAlignment="1">
      <alignment horizontal="left" vertical="center" wrapText="1"/>
    </xf>
    <xf numFmtId="0" fontId="87" fillId="0" borderId="0" xfId="0" applyFont="1" applyAlignment="1">
      <alignment horizontal="left" vertical="center" wrapText="1"/>
    </xf>
    <xf numFmtId="0" fontId="87" fillId="0" borderId="16" xfId="0" applyFont="1" applyBorder="1" applyAlignment="1">
      <alignment horizontal="left" vertical="center" wrapText="1"/>
    </xf>
    <xf numFmtId="0" fontId="87" fillId="0" borderId="18" xfId="0" applyFont="1" applyBorder="1" applyAlignment="1">
      <alignment horizontal="left" vertical="center" wrapText="1"/>
    </xf>
    <xf numFmtId="0" fontId="87" fillId="0" borderId="19" xfId="0" applyFont="1" applyBorder="1" applyAlignment="1">
      <alignment horizontal="left" vertical="center" wrapText="1"/>
    </xf>
    <xf numFmtId="0" fontId="5" fillId="0" borderId="126" xfId="1371" applyFont="1" applyBorder="1" applyAlignment="1" applyProtection="1">
      <alignment horizontal="center" vertical="center" wrapText="1"/>
      <protection locked="0" hidden="1"/>
    </xf>
    <xf numFmtId="0" fontId="5" fillId="0" borderId="127" xfId="1371" applyFont="1" applyBorder="1" applyAlignment="1" applyProtection="1">
      <alignment horizontal="center" vertical="center" wrapText="1"/>
      <protection locked="0" hidden="1"/>
    </xf>
    <xf numFmtId="0" fontId="5" fillId="0" borderId="162" xfId="1371" applyFont="1" applyBorder="1" applyAlignment="1" applyProtection="1">
      <alignment horizontal="center" vertical="center" wrapText="1"/>
      <protection locked="0" hidden="1"/>
    </xf>
    <xf numFmtId="0" fontId="5" fillId="0" borderId="78" xfId="1371" applyFont="1" applyBorder="1" applyAlignment="1" applyProtection="1">
      <alignment horizontal="center" vertical="center" wrapText="1"/>
      <protection locked="0" hidden="1"/>
    </xf>
    <xf numFmtId="0" fontId="5" fillId="0" borderId="79" xfId="1371" applyFont="1" applyBorder="1" applyAlignment="1" applyProtection="1">
      <alignment horizontal="center" vertical="center" wrapText="1"/>
      <protection locked="0" hidden="1"/>
    </xf>
    <xf numFmtId="0" fontId="5" fillId="0" borderId="80" xfId="1371" applyFont="1" applyBorder="1" applyAlignment="1" applyProtection="1">
      <alignment horizontal="center" vertical="center" wrapText="1"/>
      <protection locked="0" hidden="1"/>
    </xf>
    <xf numFmtId="165" fontId="9" fillId="50" borderId="154" xfId="1250" applyFont="1" applyFill="1" applyBorder="1" applyAlignment="1" applyProtection="1">
      <alignment horizontal="center" vertical="center" wrapText="1"/>
      <protection locked="0" hidden="1"/>
    </xf>
    <xf numFmtId="165" fontId="9" fillId="50" borderId="47" xfId="1250" applyFont="1" applyFill="1" applyBorder="1" applyAlignment="1" applyProtection="1">
      <alignment horizontal="center" vertical="center" wrapText="1"/>
      <protection locked="0" hidden="1"/>
    </xf>
    <xf numFmtId="165" fontId="9" fillId="50" borderId="48" xfId="1250" applyFont="1" applyFill="1" applyBorder="1" applyAlignment="1" applyProtection="1">
      <alignment horizontal="center" vertical="center" wrapText="1"/>
      <protection locked="0" hidden="1"/>
    </xf>
    <xf numFmtId="0" fontId="54" fillId="50" borderId="126" xfId="1371" applyFont="1" applyFill="1" applyBorder="1" applyAlignment="1" applyProtection="1">
      <alignment horizontal="justify" vertical="center" wrapText="1"/>
      <protection locked="0" hidden="1"/>
    </xf>
    <xf numFmtId="0" fontId="54" fillId="50" borderId="127" xfId="1371" applyFont="1" applyFill="1" applyBorder="1" applyAlignment="1" applyProtection="1">
      <alignment horizontal="justify" vertical="center" wrapText="1"/>
      <protection locked="0" hidden="1"/>
    </xf>
    <xf numFmtId="0" fontId="54" fillId="50" borderId="162" xfId="1371" applyFont="1" applyFill="1" applyBorder="1" applyAlignment="1" applyProtection="1">
      <alignment horizontal="justify" vertical="center" wrapText="1"/>
      <protection locked="0" hidden="1"/>
    </xf>
    <xf numFmtId="0" fontId="59" fillId="50" borderId="126" xfId="1371" applyFont="1" applyFill="1" applyBorder="1" applyAlignment="1" applyProtection="1">
      <alignment horizontal="left" vertical="center" wrapText="1"/>
      <protection locked="0"/>
    </xf>
    <xf numFmtId="0" fontId="59" fillId="50" borderId="127" xfId="1371" applyFont="1" applyFill="1" applyBorder="1" applyAlignment="1" applyProtection="1">
      <alignment horizontal="left" vertical="center" wrapText="1"/>
      <protection locked="0"/>
    </xf>
    <xf numFmtId="0" fontId="59" fillId="50" borderId="162" xfId="1371" applyFont="1" applyFill="1" applyBorder="1" applyAlignment="1" applyProtection="1">
      <alignment horizontal="left" vertical="center" wrapText="1"/>
      <protection locked="0"/>
    </xf>
    <xf numFmtId="0" fontId="59" fillId="50" borderId="155" xfId="1371" applyFont="1" applyFill="1" applyBorder="1" applyAlignment="1" applyProtection="1">
      <alignment horizontal="left" vertical="center" wrapText="1"/>
      <protection locked="0"/>
    </xf>
    <xf numFmtId="0" fontId="59" fillId="50" borderId="159" xfId="1371" applyFont="1" applyFill="1" applyBorder="1" applyAlignment="1" applyProtection="1">
      <alignment horizontal="left" vertical="center" wrapText="1"/>
      <protection locked="0"/>
    </xf>
    <xf numFmtId="0" fontId="59" fillId="50" borderId="160" xfId="1371" applyFont="1" applyFill="1" applyBorder="1" applyAlignment="1" applyProtection="1">
      <alignment horizontal="left" vertical="center" wrapText="1"/>
      <protection locked="0"/>
    </xf>
    <xf numFmtId="0" fontId="59" fillId="50" borderId="113" xfId="1371" applyFont="1" applyFill="1" applyBorder="1" applyAlignment="1" applyProtection="1">
      <alignment horizontal="left" vertical="center" wrapText="1"/>
      <protection locked="0"/>
    </xf>
    <xf numFmtId="0" fontId="59" fillId="50" borderId="0" xfId="1371" applyFont="1" applyFill="1" applyAlignment="1" applyProtection="1">
      <alignment horizontal="left" vertical="center" wrapText="1"/>
      <protection locked="0"/>
    </xf>
    <xf numFmtId="0" fontId="59" fillId="50" borderId="16" xfId="1371" applyFont="1" applyFill="1" applyBorder="1" applyAlignment="1" applyProtection="1">
      <alignment horizontal="left" vertical="center" wrapText="1"/>
      <protection locked="0"/>
    </xf>
    <xf numFmtId="0" fontId="59" fillId="50" borderId="17" xfId="1371" applyFont="1" applyFill="1" applyBorder="1" applyAlignment="1" applyProtection="1">
      <alignment horizontal="left" vertical="center" wrapText="1"/>
      <protection locked="0"/>
    </xf>
    <xf numFmtId="0" fontId="59" fillId="50" borderId="18" xfId="1371" applyFont="1" applyFill="1" applyBorder="1" applyAlignment="1" applyProtection="1">
      <alignment horizontal="left" vertical="center" wrapText="1"/>
      <protection locked="0"/>
    </xf>
    <xf numFmtId="0" fontId="59" fillId="50" borderId="19" xfId="1371" applyFont="1" applyFill="1" applyBorder="1" applyAlignment="1" applyProtection="1">
      <alignment horizontal="left" vertical="center" wrapText="1"/>
      <protection locked="0"/>
    </xf>
    <xf numFmtId="0" fontId="8" fillId="50" borderId="126" xfId="1496" applyNumberFormat="1" applyFont="1" applyFill="1" applyBorder="1" applyAlignment="1">
      <alignment horizontal="center" vertical="center" wrapText="1"/>
    </xf>
    <xf numFmtId="0" fontId="8" fillId="50" borderId="162" xfId="1496" applyNumberFormat="1" applyFont="1" applyFill="1" applyBorder="1" applyAlignment="1">
      <alignment horizontal="center" vertical="center" wrapText="1"/>
    </xf>
    <xf numFmtId="0" fontId="9" fillId="50" borderId="161" xfId="1371" applyFont="1" applyFill="1" applyBorder="1" applyAlignment="1">
      <alignment horizontal="center" vertical="center" wrapText="1"/>
    </xf>
    <xf numFmtId="0" fontId="9" fillId="24" borderId="126" xfId="1371" applyFont="1" applyFill="1" applyBorder="1" applyAlignment="1">
      <alignment horizontal="left" vertical="center" wrapText="1"/>
    </xf>
    <xf numFmtId="0" fontId="9" fillId="24" borderId="127" xfId="1371" applyFont="1" applyFill="1" applyBorder="1" applyAlignment="1">
      <alignment horizontal="left" vertical="center" wrapText="1"/>
    </xf>
    <xf numFmtId="0" fontId="9" fillId="24" borderId="162" xfId="1371" applyFont="1" applyFill="1" applyBorder="1" applyAlignment="1">
      <alignment horizontal="left" vertical="center" wrapText="1"/>
    </xf>
    <xf numFmtId="0" fontId="9" fillId="0" borderId="126" xfId="1371" applyFont="1" applyBorder="1" applyAlignment="1">
      <alignment horizontal="center" vertical="center" wrapText="1"/>
    </xf>
    <xf numFmtId="0" fontId="9" fillId="0" borderId="127" xfId="1371" applyFont="1" applyBorder="1" applyAlignment="1">
      <alignment horizontal="center" vertical="center" wrapText="1"/>
    </xf>
    <xf numFmtId="0" fontId="9" fillId="0" borderId="162" xfId="1371" applyFont="1" applyBorder="1" applyAlignment="1">
      <alignment horizontal="center" vertical="center" wrapText="1"/>
    </xf>
    <xf numFmtId="0" fontId="14" fillId="24" borderId="126" xfId="1371" applyFont="1" applyFill="1" applyBorder="1" applyAlignment="1">
      <alignment horizontal="center" vertical="center"/>
    </xf>
    <xf numFmtId="0" fontId="14" fillId="24" borderId="127" xfId="1371" applyFont="1" applyFill="1" applyBorder="1" applyAlignment="1">
      <alignment horizontal="center" vertical="center"/>
    </xf>
    <xf numFmtId="0" fontId="14" fillId="24" borderId="162" xfId="1371" applyFont="1" applyFill="1" applyBorder="1" applyAlignment="1">
      <alignment horizontal="center" vertical="center"/>
    </xf>
    <xf numFmtId="0" fontId="9" fillId="0" borderId="161" xfId="1371" applyFont="1" applyBorder="1" applyAlignment="1">
      <alignment horizontal="center" vertical="center" wrapText="1"/>
    </xf>
    <xf numFmtId="0" fontId="9" fillId="50" borderId="161" xfId="1371" applyFont="1" applyFill="1" applyBorder="1" applyAlignment="1">
      <alignment horizontal="center" vertical="center"/>
    </xf>
    <xf numFmtId="0" fontId="9" fillId="0" borderId="126" xfId="1371" applyFont="1" applyBorder="1" applyAlignment="1">
      <alignment horizontal="justify" vertical="center" wrapText="1"/>
    </xf>
    <xf numFmtId="0" fontId="9" fillId="0" borderId="127" xfId="1371" applyFont="1" applyBorder="1" applyAlignment="1">
      <alignment horizontal="justify" vertical="center" wrapText="1"/>
    </xf>
    <xf numFmtId="0" fontId="9" fillId="0" borderId="161" xfId="1371" applyFont="1" applyBorder="1" applyAlignment="1">
      <alignment horizontal="justify" vertical="center" wrapText="1"/>
    </xf>
    <xf numFmtId="1" fontId="9" fillId="50" borderId="126" xfId="1495" applyNumberFormat="1" applyFont="1" applyFill="1" applyBorder="1" applyAlignment="1">
      <alignment horizontal="center" vertical="center" wrapText="1"/>
    </xf>
    <xf numFmtId="1" fontId="9" fillId="50" borderId="127" xfId="1495" applyNumberFormat="1" applyFont="1" applyFill="1" applyBorder="1" applyAlignment="1">
      <alignment horizontal="center" vertical="center" wrapText="1"/>
    </xf>
    <xf numFmtId="1" fontId="9" fillId="50" borderId="162" xfId="1495" applyNumberFormat="1" applyFont="1" applyFill="1" applyBorder="1" applyAlignment="1">
      <alignment horizontal="center" vertical="center" wrapText="1"/>
    </xf>
    <xf numFmtId="0" fontId="51" fillId="50" borderId="126" xfId="0" applyFont="1" applyFill="1" applyBorder="1" applyAlignment="1">
      <alignment horizontal="justify" vertical="center" wrapText="1"/>
    </xf>
    <xf numFmtId="0" fontId="51" fillId="50" borderId="127" xfId="0" applyFont="1" applyFill="1" applyBorder="1" applyAlignment="1">
      <alignment horizontal="justify" vertical="center" wrapText="1"/>
    </xf>
    <xf numFmtId="0" fontId="51" fillId="50" borderId="161" xfId="0" applyFont="1" applyFill="1" applyBorder="1" applyAlignment="1">
      <alignment horizontal="justify" vertical="center" wrapText="1"/>
    </xf>
    <xf numFmtId="0" fontId="54" fillId="50" borderId="126" xfId="0" applyFont="1" applyFill="1" applyBorder="1" applyAlignment="1">
      <alignment horizontal="justify" vertical="center" wrapText="1"/>
    </xf>
    <xf numFmtId="0" fontId="54" fillId="50" borderId="127" xfId="0" applyFont="1" applyFill="1" applyBorder="1" applyAlignment="1">
      <alignment horizontal="justify" vertical="center" wrapText="1"/>
    </xf>
    <xf numFmtId="0" fontId="54" fillId="50" borderId="162" xfId="0" applyFont="1" applyFill="1" applyBorder="1" applyAlignment="1">
      <alignment horizontal="justify" vertical="center" wrapText="1"/>
    </xf>
    <xf numFmtId="0" fontId="9" fillId="50" borderId="126" xfId="1371" applyFont="1" applyFill="1" applyBorder="1" applyAlignment="1" applyProtection="1">
      <alignment horizontal="center" vertical="center" wrapText="1"/>
      <protection locked="0"/>
    </xf>
    <xf numFmtId="0" fontId="9" fillId="50" borderId="161" xfId="1371" applyFont="1" applyFill="1" applyBorder="1" applyAlignment="1" applyProtection="1">
      <alignment horizontal="center" vertical="center" wrapText="1"/>
      <protection locked="0"/>
    </xf>
    <xf numFmtId="0" fontId="49" fillId="56" borderId="126" xfId="0" applyFont="1" applyFill="1" applyBorder="1" applyAlignment="1">
      <alignment horizontal="center" vertical="center" wrapText="1"/>
    </xf>
    <xf numFmtId="0" fontId="49" fillId="56" borderId="161" xfId="0" applyFont="1" applyFill="1" applyBorder="1" applyAlignment="1">
      <alignment horizontal="center" vertical="center" wrapText="1"/>
    </xf>
    <xf numFmtId="9" fontId="64" fillId="56" borderId="126" xfId="1495" applyFont="1" applyFill="1" applyBorder="1" applyAlignment="1">
      <alignment horizontal="center" vertical="center" wrapText="1"/>
    </xf>
    <xf numFmtId="9" fontId="64" fillId="56" borderId="161" xfId="1495" applyFont="1" applyFill="1" applyBorder="1" applyAlignment="1">
      <alignment horizontal="center" vertical="center" wrapText="1"/>
    </xf>
    <xf numFmtId="0" fontId="0" fillId="56" borderId="156" xfId="0" applyFill="1" applyBorder="1" applyAlignment="1">
      <alignment horizontal="center" vertical="center" wrapText="1"/>
    </xf>
    <xf numFmtId="0" fontId="0" fillId="56" borderId="15" xfId="0" applyFill="1" applyBorder="1" applyAlignment="1">
      <alignment horizontal="center" vertical="center" wrapText="1"/>
    </xf>
    <xf numFmtId="0" fontId="37" fillId="64" borderId="17" xfId="0" applyFont="1" applyFill="1" applyBorder="1" applyAlignment="1">
      <alignment horizontal="center" vertical="center"/>
    </xf>
    <xf numFmtId="0" fontId="37" fillId="64" borderId="18" xfId="0" applyFont="1" applyFill="1" applyBorder="1" applyAlignment="1">
      <alignment horizontal="center" vertical="center"/>
    </xf>
  </cellXfs>
  <cellStyles count="32118">
    <cellStyle name="20% - Énfasis1 10" xfId="1" xr:uid="{00000000-0005-0000-0000-000000000000}"/>
    <cellStyle name="20% - Énfasis1 11" xfId="2" xr:uid="{00000000-0005-0000-0000-000001000000}"/>
    <cellStyle name="20% - Énfasis1 12" xfId="3" xr:uid="{00000000-0005-0000-0000-000002000000}"/>
    <cellStyle name="20% - Énfasis1 13" xfId="4" xr:uid="{00000000-0005-0000-0000-000003000000}"/>
    <cellStyle name="20% - Énfasis1 14" xfId="5" xr:uid="{00000000-0005-0000-0000-000004000000}"/>
    <cellStyle name="20% - Énfasis1 15" xfId="6" xr:uid="{00000000-0005-0000-0000-000005000000}"/>
    <cellStyle name="20% - Énfasis1 16" xfId="7" xr:uid="{00000000-0005-0000-0000-000006000000}"/>
    <cellStyle name="20% - Énfasis1 17" xfId="8" xr:uid="{00000000-0005-0000-0000-000007000000}"/>
    <cellStyle name="20% - Énfasis1 18" xfId="9" xr:uid="{00000000-0005-0000-0000-000008000000}"/>
    <cellStyle name="20% - Énfasis1 19" xfId="10" xr:uid="{00000000-0005-0000-0000-000009000000}"/>
    <cellStyle name="20% - Énfasis1 2" xfId="11" xr:uid="{00000000-0005-0000-0000-00000A000000}"/>
    <cellStyle name="20% - Énfasis1 20" xfId="12" xr:uid="{00000000-0005-0000-0000-00000B000000}"/>
    <cellStyle name="20% - Énfasis1 3" xfId="13" xr:uid="{00000000-0005-0000-0000-00000C000000}"/>
    <cellStyle name="20% - Énfasis1 4" xfId="14" xr:uid="{00000000-0005-0000-0000-00000D000000}"/>
    <cellStyle name="20% - Énfasis1 5" xfId="15" xr:uid="{00000000-0005-0000-0000-00000E000000}"/>
    <cellStyle name="20% - Énfasis1 6" xfId="16" xr:uid="{00000000-0005-0000-0000-00000F000000}"/>
    <cellStyle name="20% - Énfasis1 7" xfId="17" xr:uid="{00000000-0005-0000-0000-000010000000}"/>
    <cellStyle name="20% - Énfasis1 8" xfId="18" xr:uid="{00000000-0005-0000-0000-000011000000}"/>
    <cellStyle name="20% - Énfasis1 9" xfId="19" xr:uid="{00000000-0005-0000-0000-000012000000}"/>
    <cellStyle name="20% - Énfasis1 9 10" xfId="20" xr:uid="{00000000-0005-0000-0000-000013000000}"/>
    <cellStyle name="20% - Énfasis1 9 11" xfId="21" xr:uid="{00000000-0005-0000-0000-000014000000}"/>
    <cellStyle name="20% - Énfasis1 9 12" xfId="22" xr:uid="{00000000-0005-0000-0000-000015000000}"/>
    <cellStyle name="20% - Énfasis1 9 13" xfId="23" xr:uid="{00000000-0005-0000-0000-000016000000}"/>
    <cellStyle name="20% - Énfasis1 9 14" xfId="24" xr:uid="{00000000-0005-0000-0000-000017000000}"/>
    <cellStyle name="20% - Énfasis1 9 15" xfId="25" xr:uid="{00000000-0005-0000-0000-000018000000}"/>
    <cellStyle name="20% - Énfasis1 9 16" xfId="26" xr:uid="{00000000-0005-0000-0000-000019000000}"/>
    <cellStyle name="20% - Énfasis1 9 17" xfId="27" xr:uid="{00000000-0005-0000-0000-00001A000000}"/>
    <cellStyle name="20% - Énfasis1 9 18" xfId="28" xr:uid="{00000000-0005-0000-0000-00001B000000}"/>
    <cellStyle name="20% - Énfasis1 9 19" xfId="29" xr:uid="{00000000-0005-0000-0000-00001C000000}"/>
    <cellStyle name="20% - Énfasis1 9 2" xfId="30" xr:uid="{00000000-0005-0000-0000-00001D000000}"/>
    <cellStyle name="20% - Énfasis1 9 20" xfId="31" xr:uid="{00000000-0005-0000-0000-00001E000000}"/>
    <cellStyle name="20% - Énfasis1 9 21" xfId="32" xr:uid="{00000000-0005-0000-0000-00001F000000}"/>
    <cellStyle name="20% - Énfasis1 9 22" xfId="33" xr:uid="{00000000-0005-0000-0000-000020000000}"/>
    <cellStyle name="20% - Énfasis1 9 3" xfId="34" xr:uid="{00000000-0005-0000-0000-000021000000}"/>
    <cellStyle name="20% - Énfasis1 9 4" xfId="35" xr:uid="{00000000-0005-0000-0000-000022000000}"/>
    <cellStyle name="20% - Énfasis1 9 5" xfId="36" xr:uid="{00000000-0005-0000-0000-000023000000}"/>
    <cellStyle name="20% - Énfasis1 9 6" xfId="37" xr:uid="{00000000-0005-0000-0000-000024000000}"/>
    <cellStyle name="20% - Énfasis1 9 7" xfId="38" xr:uid="{00000000-0005-0000-0000-000025000000}"/>
    <cellStyle name="20% - Énfasis1 9 8" xfId="39" xr:uid="{00000000-0005-0000-0000-000026000000}"/>
    <cellStyle name="20% - Énfasis1 9 9" xfId="40" xr:uid="{00000000-0005-0000-0000-000027000000}"/>
    <cellStyle name="20% - Énfasis2 10" xfId="41" xr:uid="{00000000-0005-0000-0000-000028000000}"/>
    <cellStyle name="20% - Énfasis2 11" xfId="42" xr:uid="{00000000-0005-0000-0000-000029000000}"/>
    <cellStyle name="20% - Énfasis2 12" xfId="43" xr:uid="{00000000-0005-0000-0000-00002A000000}"/>
    <cellStyle name="20% - Énfasis2 13" xfId="44" xr:uid="{00000000-0005-0000-0000-00002B000000}"/>
    <cellStyle name="20% - Énfasis2 14" xfId="45" xr:uid="{00000000-0005-0000-0000-00002C000000}"/>
    <cellStyle name="20% - Énfasis2 15" xfId="46" xr:uid="{00000000-0005-0000-0000-00002D000000}"/>
    <cellStyle name="20% - Énfasis2 16" xfId="47" xr:uid="{00000000-0005-0000-0000-00002E000000}"/>
    <cellStyle name="20% - Énfasis2 17" xfId="48" xr:uid="{00000000-0005-0000-0000-00002F000000}"/>
    <cellStyle name="20% - Énfasis2 18" xfId="49" xr:uid="{00000000-0005-0000-0000-000030000000}"/>
    <cellStyle name="20% - Énfasis2 19" xfId="50" xr:uid="{00000000-0005-0000-0000-000031000000}"/>
    <cellStyle name="20% - Énfasis2 2" xfId="51" xr:uid="{00000000-0005-0000-0000-000032000000}"/>
    <cellStyle name="20% - Énfasis2 20" xfId="52" xr:uid="{00000000-0005-0000-0000-000033000000}"/>
    <cellStyle name="20% - Énfasis2 3" xfId="53" xr:uid="{00000000-0005-0000-0000-000034000000}"/>
    <cellStyle name="20% - Énfasis2 4" xfId="54" xr:uid="{00000000-0005-0000-0000-000035000000}"/>
    <cellStyle name="20% - Énfasis2 5" xfId="55" xr:uid="{00000000-0005-0000-0000-000036000000}"/>
    <cellStyle name="20% - Énfasis2 6" xfId="56" xr:uid="{00000000-0005-0000-0000-000037000000}"/>
    <cellStyle name="20% - Énfasis2 7" xfId="57" xr:uid="{00000000-0005-0000-0000-000038000000}"/>
    <cellStyle name="20% - Énfasis2 8" xfId="58" xr:uid="{00000000-0005-0000-0000-000039000000}"/>
    <cellStyle name="20% - Énfasis2 9" xfId="59" xr:uid="{00000000-0005-0000-0000-00003A000000}"/>
    <cellStyle name="20% - Énfasis2 9 10" xfId="60" xr:uid="{00000000-0005-0000-0000-00003B000000}"/>
    <cellStyle name="20% - Énfasis2 9 11" xfId="61" xr:uid="{00000000-0005-0000-0000-00003C000000}"/>
    <cellStyle name="20% - Énfasis2 9 12" xfId="62" xr:uid="{00000000-0005-0000-0000-00003D000000}"/>
    <cellStyle name="20% - Énfasis2 9 13" xfId="63" xr:uid="{00000000-0005-0000-0000-00003E000000}"/>
    <cellStyle name="20% - Énfasis2 9 14" xfId="64" xr:uid="{00000000-0005-0000-0000-00003F000000}"/>
    <cellStyle name="20% - Énfasis2 9 15" xfId="65" xr:uid="{00000000-0005-0000-0000-000040000000}"/>
    <cellStyle name="20% - Énfasis2 9 16" xfId="66" xr:uid="{00000000-0005-0000-0000-000041000000}"/>
    <cellStyle name="20% - Énfasis2 9 17" xfId="67" xr:uid="{00000000-0005-0000-0000-000042000000}"/>
    <cellStyle name="20% - Énfasis2 9 18" xfId="68" xr:uid="{00000000-0005-0000-0000-000043000000}"/>
    <cellStyle name="20% - Énfasis2 9 19" xfId="69" xr:uid="{00000000-0005-0000-0000-000044000000}"/>
    <cellStyle name="20% - Énfasis2 9 2" xfId="70" xr:uid="{00000000-0005-0000-0000-000045000000}"/>
    <cellStyle name="20% - Énfasis2 9 20" xfId="71" xr:uid="{00000000-0005-0000-0000-000046000000}"/>
    <cellStyle name="20% - Énfasis2 9 21" xfId="72" xr:uid="{00000000-0005-0000-0000-000047000000}"/>
    <cellStyle name="20% - Énfasis2 9 22" xfId="73" xr:uid="{00000000-0005-0000-0000-000048000000}"/>
    <cellStyle name="20% - Énfasis2 9 3" xfId="74" xr:uid="{00000000-0005-0000-0000-000049000000}"/>
    <cellStyle name="20% - Énfasis2 9 4" xfId="75" xr:uid="{00000000-0005-0000-0000-00004A000000}"/>
    <cellStyle name="20% - Énfasis2 9 5" xfId="76" xr:uid="{00000000-0005-0000-0000-00004B000000}"/>
    <cellStyle name="20% - Énfasis2 9 6" xfId="77" xr:uid="{00000000-0005-0000-0000-00004C000000}"/>
    <cellStyle name="20% - Énfasis2 9 7" xfId="78" xr:uid="{00000000-0005-0000-0000-00004D000000}"/>
    <cellStyle name="20% - Énfasis2 9 8" xfId="79" xr:uid="{00000000-0005-0000-0000-00004E000000}"/>
    <cellStyle name="20% - Énfasis2 9 9" xfId="80" xr:uid="{00000000-0005-0000-0000-00004F000000}"/>
    <cellStyle name="20% - Énfasis3 10" xfId="81" xr:uid="{00000000-0005-0000-0000-000050000000}"/>
    <cellStyle name="20% - Énfasis3 11" xfId="82" xr:uid="{00000000-0005-0000-0000-000051000000}"/>
    <cellStyle name="20% - Énfasis3 12" xfId="83" xr:uid="{00000000-0005-0000-0000-000052000000}"/>
    <cellStyle name="20% - Énfasis3 13" xfId="84" xr:uid="{00000000-0005-0000-0000-000053000000}"/>
    <cellStyle name="20% - Énfasis3 14" xfId="85" xr:uid="{00000000-0005-0000-0000-000054000000}"/>
    <cellStyle name="20% - Énfasis3 15" xfId="86" xr:uid="{00000000-0005-0000-0000-000055000000}"/>
    <cellStyle name="20% - Énfasis3 16" xfId="87" xr:uid="{00000000-0005-0000-0000-000056000000}"/>
    <cellStyle name="20% - Énfasis3 17" xfId="88" xr:uid="{00000000-0005-0000-0000-000057000000}"/>
    <cellStyle name="20% - Énfasis3 18" xfId="89" xr:uid="{00000000-0005-0000-0000-000058000000}"/>
    <cellStyle name="20% - Énfasis3 19" xfId="90" xr:uid="{00000000-0005-0000-0000-000059000000}"/>
    <cellStyle name="20% - Énfasis3 2" xfId="91" xr:uid="{00000000-0005-0000-0000-00005A000000}"/>
    <cellStyle name="20% - Énfasis3 20" xfId="92" xr:uid="{00000000-0005-0000-0000-00005B000000}"/>
    <cellStyle name="20% - Énfasis3 3" xfId="93" xr:uid="{00000000-0005-0000-0000-00005C000000}"/>
    <cellStyle name="20% - Énfasis3 4" xfId="94" xr:uid="{00000000-0005-0000-0000-00005D000000}"/>
    <cellStyle name="20% - Énfasis3 5" xfId="95" xr:uid="{00000000-0005-0000-0000-00005E000000}"/>
    <cellStyle name="20% - Énfasis3 6" xfId="96" xr:uid="{00000000-0005-0000-0000-00005F000000}"/>
    <cellStyle name="20% - Énfasis3 7" xfId="97" xr:uid="{00000000-0005-0000-0000-000060000000}"/>
    <cellStyle name="20% - Énfasis3 8" xfId="98" xr:uid="{00000000-0005-0000-0000-000061000000}"/>
    <cellStyle name="20% - Énfasis3 9" xfId="99" xr:uid="{00000000-0005-0000-0000-000062000000}"/>
    <cellStyle name="20% - Énfasis3 9 10" xfId="100" xr:uid="{00000000-0005-0000-0000-000063000000}"/>
    <cellStyle name="20% - Énfasis3 9 11" xfId="101" xr:uid="{00000000-0005-0000-0000-000064000000}"/>
    <cellStyle name="20% - Énfasis3 9 12" xfId="102" xr:uid="{00000000-0005-0000-0000-000065000000}"/>
    <cellStyle name="20% - Énfasis3 9 13" xfId="103" xr:uid="{00000000-0005-0000-0000-000066000000}"/>
    <cellStyle name="20% - Énfasis3 9 14" xfId="104" xr:uid="{00000000-0005-0000-0000-000067000000}"/>
    <cellStyle name="20% - Énfasis3 9 15" xfId="105" xr:uid="{00000000-0005-0000-0000-000068000000}"/>
    <cellStyle name="20% - Énfasis3 9 16" xfId="106" xr:uid="{00000000-0005-0000-0000-000069000000}"/>
    <cellStyle name="20% - Énfasis3 9 17" xfId="107" xr:uid="{00000000-0005-0000-0000-00006A000000}"/>
    <cellStyle name="20% - Énfasis3 9 18" xfId="108" xr:uid="{00000000-0005-0000-0000-00006B000000}"/>
    <cellStyle name="20% - Énfasis3 9 19" xfId="109" xr:uid="{00000000-0005-0000-0000-00006C000000}"/>
    <cellStyle name="20% - Énfasis3 9 2" xfId="110" xr:uid="{00000000-0005-0000-0000-00006D000000}"/>
    <cellStyle name="20% - Énfasis3 9 20" xfId="111" xr:uid="{00000000-0005-0000-0000-00006E000000}"/>
    <cellStyle name="20% - Énfasis3 9 21" xfId="112" xr:uid="{00000000-0005-0000-0000-00006F000000}"/>
    <cellStyle name="20% - Énfasis3 9 22" xfId="113" xr:uid="{00000000-0005-0000-0000-000070000000}"/>
    <cellStyle name="20% - Énfasis3 9 3" xfId="114" xr:uid="{00000000-0005-0000-0000-000071000000}"/>
    <cellStyle name="20% - Énfasis3 9 4" xfId="115" xr:uid="{00000000-0005-0000-0000-000072000000}"/>
    <cellStyle name="20% - Énfasis3 9 5" xfId="116" xr:uid="{00000000-0005-0000-0000-000073000000}"/>
    <cellStyle name="20% - Énfasis3 9 6" xfId="117" xr:uid="{00000000-0005-0000-0000-000074000000}"/>
    <cellStyle name="20% - Énfasis3 9 7" xfId="118" xr:uid="{00000000-0005-0000-0000-000075000000}"/>
    <cellStyle name="20% - Énfasis3 9 8" xfId="119" xr:uid="{00000000-0005-0000-0000-000076000000}"/>
    <cellStyle name="20% - Énfasis3 9 9" xfId="120" xr:uid="{00000000-0005-0000-0000-000077000000}"/>
    <cellStyle name="20% - Énfasis4 10" xfId="121" xr:uid="{00000000-0005-0000-0000-000078000000}"/>
    <cellStyle name="20% - Énfasis4 11" xfId="122" xr:uid="{00000000-0005-0000-0000-000079000000}"/>
    <cellStyle name="20% - Énfasis4 12" xfId="123" xr:uid="{00000000-0005-0000-0000-00007A000000}"/>
    <cellStyle name="20% - Énfasis4 13" xfId="124" xr:uid="{00000000-0005-0000-0000-00007B000000}"/>
    <cellStyle name="20% - Énfasis4 14" xfId="125" xr:uid="{00000000-0005-0000-0000-00007C000000}"/>
    <cellStyle name="20% - Énfasis4 15" xfId="126" xr:uid="{00000000-0005-0000-0000-00007D000000}"/>
    <cellStyle name="20% - Énfasis4 16" xfId="127" xr:uid="{00000000-0005-0000-0000-00007E000000}"/>
    <cellStyle name="20% - Énfasis4 17" xfId="128" xr:uid="{00000000-0005-0000-0000-00007F000000}"/>
    <cellStyle name="20% - Énfasis4 18" xfId="129" xr:uid="{00000000-0005-0000-0000-000080000000}"/>
    <cellStyle name="20% - Énfasis4 19" xfId="130" xr:uid="{00000000-0005-0000-0000-000081000000}"/>
    <cellStyle name="20% - Énfasis4 2" xfId="131" xr:uid="{00000000-0005-0000-0000-000082000000}"/>
    <cellStyle name="20% - Énfasis4 20" xfId="132" xr:uid="{00000000-0005-0000-0000-000083000000}"/>
    <cellStyle name="20% - Énfasis4 3" xfId="133" xr:uid="{00000000-0005-0000-0000-000084000000}"/>
    <cellStyle name="20% - Énfasis4 4" xfId="134" xr:uid="{00000000-0005-0000-0000-000085000000}"/>
    <cellStyle name="20% - Énfasis4 5" xfId="135" xr:uid="{00000000-0005-0000-0000-000086000000}"/>
    <cellStyle name="20% - Énfasis4 6" xfId="136" xr:uid="{00000000-0005-0000-0000-000087000000}"/>
    <cellStyle name="20% - Énfasis4 7" xfId="137" xr:uid="{00000000-0005-0000-0000-000088000000}"/>
    <cellStyle name="20% - Énfasis4 8" xfId="138" xr:uid="{00000000-0005-0000-0000-000089000000}"/>
    <cellStyle name="20% - Énfasis4 9" xfId="139" xr:uid="{00000000-0005-0000-0000-00008A000000}"/>
    <cellStyle name="20% - Énfasis4 9 10" xfId="140" xr:uid="{00000000-0005-0000-0000-00008B000000}"/>
    <cellStyle name="20% - Énfasis4 9 11" xfId="141" xr:uid="{00000000-0005-0000-0000-00008C000000}"/>
    <cellStyle name="20% - Énfasis4 9 12" xfId="142" xr:uid="{00000000-0005-0000-0000-00008D000000}"/>
    <cellStyle name="20% - Énfasis4 9 13" xfId="143" xr:uid="{00000000-0005-0000-0000-00008E000000}"/>
    <cellStyle name="20% - Énfasis4 9 14" xfId="144" xr:uid="{00000000-0005-0000-0000-00008F000000}"/>
    <cellStyle name="20% - Énfasis4 9 15" xfId="145" xr:uid="{00000000-0005-0000-0000-000090000000}"/>
    <cellStyle name="20% - Énfasis4 9 16" xfId="146" xr:uid="{00000000-0005-0000-0000-000091000000}"/>
    <cellStyle name="20% - Énfasis4 9 17" xfId="147" xr:uid="{00000000-0005-0000-0000-000092000000}"/>
    <cellStyle name="20% - Énfasis4 9 18" xfId="148" xr:uid="{00000000-0005-0000-0000-000093000000}"/>
    <cellStyle name="20% - Énfasis4 9 19" xfId="149" xr:uid="{00000000-0005-0000-0000-000094000000}"/>
    <cellStyle name="20% - Énfasis4 9 2" xfId="150" xr:uid="{00000000-0005-0000-0000-000095000000}"/>
    <cellStyle name="20% - Énfasis4 9 20" xfId="151" xr:uid="{00000000-0005-0000-0000-000096000000}"/>
    <cellStyle name="20% - Énfasis4 9 21" xfId="152" xr:uid="{00000000-0005-0000-0000-000097000000}"/>
    <cellStyle name="20% - Énfasis4 9 22" xfId="153" xr:uid="{00000000-0005-0000-0000-000098000000}"/>
    <cellStyle name="20% - Énfasis4 9 3" xfId="154" xr:uid="{00000000-0005-0000-0000-000099000000}"/>
    <cellStyle name="20% - Énfasis4 9 4" xfId="155" xr:uid="{00000000-0005-0000-0000-00009A000000}"/>
    <cellStyle name="20% - Énfasis4 9 5" xfId="156" xr:uid="{00000000-0005-0000-0000-00009B000000}"/>
    <cellStyle name="20% - Énfasis4 9 6" xfId="157" xr:uid="{00000000-0005-0000-0000-00009C000000}"/>
    <cellStyle name="20% - Énfasis4 9 7" xfId="158" xr:uid="{00000000-0005-0000-0000-00009D000000}"/>
    <cellStyle name="20% - Énfasis4 9 8" xfId="159" xr:uid="{00000000-0005-0000-0000-00009E000000}"/>
    <cellStyle name="20% - Énfasis4 9 9" xfId="160" xr:uid="{00000000-0005-0000-0000-00009F000000}"/>
    <cellStyle name="20% - Énfasis5" xfId="161" builtinId="46" customBuiltin="1"/>
    <cellStyle name="20% - Énfasis5 10" xfId="162" xr:uid="{00000000-0005-0000-0000-0000A1000000}"/>
    <cellStyle name="20% - Énfasis5 11" xfId="163" xr:uid="{00000000-0005-0000-0000-0000A2000000}"/>
    <cellStyle name="20% - Énfasis5 12" xfId="164" xr:uid="{00000000-0005-0000-0000-0000A3000000}"/>
    <cellStyle name="20% - Énfasis5 13" xfId="165" xr:uid="{00000000-0005-0000-0000-0000A4000000}"/>
    <cellStyle name="20% - Énfasis5 14" xfId="166" xr:uid="{00000000-0005-0000-0000-0000A5000000}"/>
    <cellStyle name="20% - Énfasis5 15" xfId="167" xr:uid="{00000000-0005-0000-0000-0000A6000000}"/>
    <cellStyle name="20% - Énfasis5 16" xfId="168" xr:uid="{00000000-0005-0000-0000-0000A7000000}"/>
    <cellStyle name="20% - Énfasis5 17" xfId="169" xr:uid="{00000000-0005-0000-0000-0000A8000000}"/>
    <cellStyle name="20% - Énfasis5 18" xfId="170" xr:uid="{00000000-0005-0000-0000-0000A9000000}"/>
    <cellStyle name="20% - Énfasis5 2" xfId="171" xr:uid="{00000000-0005-0000-0000-0000AA000000}"/>
    <cellStyle name="20% - Énfasis5 3" xfId="172" xr:uid="{00000000-0005-0000-0000-0000AB000000}"/>
    <cellStyle name="20% - Énfasis5 4" xfId="173" xr:uid="{00000000-0005-0000-0000-0000AC000000}"/>
    <cellStyle name="20% - Énfasis5 5" xfId="174" xr:uid="{00000000-0005-0000-0000-0000AD000000}"/>
    <cellStyle name="20% - Énfasis5 6" xfId="175" xr:uid="{00000000-0005-0000-0000-0000AE000000}"/>
    <cellStyle name="20% - Énfasis5 7" xfId="176" xr:uid="{00000000-0005-0000-0000-0000AF000000}"/>
    <cellStyle name="20% - Énfasis5 8" xfId="177" xr:uid="{00000000-0005-0000-0000-0000B0000000}"/>
    <cellStyle name="20% - Énfasis5 9" xfId="178" xr:uid="{00000000-0005-0000-0000-0000B1000000}"/>
    <cellStyle name="20% - Énfasis5 9 10" xfId="179" xr:uid="{00000000-0005-0000-0000-0000B2000000}"/>
    <cellStyle name="20% - Énfasis5 9 11" xfId="180" xr:uid="{00000000-0005-0000-0000-0000B3000000}"/>
    <cellStyle name="20% - Énfasis5 9 12" xfId="181" xr:uid="{00000000-0005-0000-0000-0000B4000000}"/>
    <cellStyle name="20% - Énfasis5 9 13" xfId="182" xr:uid="{00000000-0005-0000-0000-0000B5000000}"/>
    <cellStyle name="20% - Énfasis5 9 14" xfId="183" xr:uid="{00000000-0005-0000-0000-0000B6000000}"/>
    <cellStyle name="20% - Énfasis5 9 15" xfId="184" xr:uid="{00000000-0005-0000-0000-0000B7000000}"/>
    <cellStyle name="20% - Énfasis5 9 16" xfId="185" xr:uid="{00000000-0005-0000-0000-0000B8000000}"/>
    <cellStyle name="20% - Énfasis5 9 17" xfId="186" xr:uid="{00000000-0005-0000-0000-0000B9000000}"/>
    <cellStyle name="20% - Énfasis5 9 18" xfId="187" xr:uid="{00000000-0005-0000-0000-0000BA000000}"/>
    <cellStyle name="20% - Énfasis5 9 19" xfId="188" xr:uid="{00000000-0005-0000-0000-0000BB000000}"/>
    <cellStyle name="20% - Énfasis5 9 2" xfId="189" xr:uid="{00000000-0005-0000-0000-0000BC000000}"/>
    <cellStyle name="20% - Énfasis5 9 20" xfId="190" xr:uid="{00000000-0005-0000-0000-0000BD000000}"/>
    <cellStyle name="20% - Énfasis5 9 21" xfId="191" xr:uid="{00000000-0005-0000-0000-0000BE000000}"/>
    <cellStyle name="20% - Énfasis5 9 22" xfId="192" xr:uid="{00000000-0005-0000-0000-0000BF000000}"/>
    <cellStyle name="20% - Énfasis5 9 3" xfId="193" xr:uid="{00000000-0005-0000-0000-0000C0000000}"/>
    <cellStyle name="20% - Énfasis5 9 4" xfId="194" xr:uid="{00000000-0005-0000-0000-0000C1000000}"/>
    <cellStyle name="20% - Énfasis5 9 5" xfId="195" xr:uid="{00000000-0005-0000-0000-0000C2000000}"/>
    <cellStyle name="20% - Énfasis5 9 6" xfId="196" xr:uid="{00000000-0005-0000-0000-0000C3000000}"/>
    <cellStyle name="20% - Énfasis5 9 7" xfId="197" xr:uid="{00000000-0005-0000-0000-0000C4000000}"/>
    <cellStyle name="20% - Énfasis5 9 8" xfId="198" xr:uid="{00000000-0005-0000-0000-0000C5000000}"/>
    <cellStyle name="20% - Énfasis5 9 9" xfId="199" xr:uid="{00000000-0005-0000-0000-0000C6000000}"/>
    <cellStyle name="20% - Énfasis6" xfId="200" builtinId="50" customBuiltin="1"/>
    <cellStyle name="20% - Énfasis6 10" xfId="201" xr:uid="{00000000-0005-0000-0000-0000C8000000}"/>
    <cellStyle name="20% - Énfasis6 11" xfId="202" xr:uid="{00000000-0005-0000-0000-0000C9000000}"/>
    <cellStyle name="20% - Énfasis6 12" xfId="203" xr:uid="{00000000-0005-0000-0000-0000CA000000}"/>
    <cellStyle name="20% - Énfasis6 13" xfId="204" xr:uid="{00000000-0005-0000-0000-0000CB000000}"/>
    <cellStyle name="20% - Énfasis6 14" xfId="205" xr:uid="{00000000-0005-0000-0000-0000CC000000}"/>
    <cellStyle name="20% - Énfasis6 15" xfId="206" xr:uid="{00000000-0005-0000-0000-0000CD000000}"/>
    <cellStyle name="20% - Énfasis6 16" xfId="207" xr:uid="{00000000-0005-0000-0000-0000CE000000}"/>
    <cellStyle name="20% - Énfasis6 17" xfId="208" xr:uid="{00000000-0005-0000-0000-0000CF000000}"/>
    <cellStyle name="20% - Énfasis6 18" xfId="209" xr:uid="{00000000-0005-0000-0000-0000D0000000}"/>
    <cellStyle name="20% - Énfasis6 2" xfId="210" xr:uid="{00000000-0005-0000-0000-0000D1000000}"/>
    <cellStyle name="20% - Énfasis6 3" xfId="211" xr:uid="{00000000-0005-0000-0000-0000D2000000}"/>
    <cellStyle name="20% - Énfasis6 4" xfId="212" xr:uid="{00000000-0005-0000-0000-0000D3000000}"/>
    <cellStyle name="20% - Énfasis6 5" xfId="213" xr:uid="{00000000-0005-0000-0000-0000D4000000}"/>
    <cellStyle name="20% - Énfasis6 6" xfId="214" xr:uid="{00000000-0005-0000-0000-0000D5000000}"/>
    <cellStyle name="20% - Énfasis6 7" xfId="215" xr:uid="{00000000-0005-0000-0000-0000D6000000}"/>
    <cellStyle name="20% - Énfasis6 8" xfId="216" xr:uid="{00000000-0005-0000-0000-0000D7000000}"/>
    <cellStyle name="20% - Énfasis6 9" xfId="217" xr:uid="{00000000-0005-0000-0000-0000D8000000}"/>
    <cellStyle name="20% - Énfasis6 9 10" xfId="218" xr:uid="{00000000-0005-0000-0000-0000D9000000}"/>
    <cellStyle name="20% - Énfasis6 9 11" xfId="219" xr:uid="{00000000-0005-0000-0000-0000DA000000}"/>
    <cellStyle name="20% - Énfasis6 9 12" xfId="220" xr:uid="{00000000-0005-0000-0000-0000DB000000}"/>
    <cellStyle name="20% - Énfasis6 9 13" xfId="221" xr:uid="{00000000-0005-0000-0000-0000DC000000}"/>
    <cellStyle name="20% - Énfasis6 9 14" xfId="222" xr:uid="{00000000-0005-0000-0000-0000DD000000}"/>
    <cellStyle name="20% - Énfasis6 9 15" xfId="223" xr:uid="{00000000-0005-0000-0000-0000DE000000}"/>
    <cellStyle name="20% - Énfasis6 9 16" xfId="224" xr:uid="{00000000-0005-0000-0000-0000DF000000}"/>
    <cellStyle name="20% - Énfasis6 9 17" xfId="225" xr:uid="{00000000-0005-0000-0000-0000E0000000}"/>
    <cellStyle name="20% - Énfasis6 9 18" xfId="226" xr:uid="{00000000-0005-0000-0000-0000E1000000}"/>
    <cellStyle name="20% - Énfasis6 9 19" xfId="227" xr:uid="{00000000-0005-0000-0000-0000E2000000}"/>
    <cellStyle name="20% - Énfasis6 9 2" xfId="228" xr:uid="{00000000-0005-0000-0000-0000E3000000}"/>
    <cellStyle name="20% - Énfasis6 9 20" xfId="229" xr:uid="{00000000-0005-0000-0000-0000E4000000}"/>
    <cellStyle name="20% - Énfasis6 9 21" xfId="230" xr:uid="{00000000-0005-0000-0000-0000E5000000}"/>
    <cellStyle name="20% - Énfasis6 9 22" xfId="231" xr:uid="{00000000-0005-0000-0000-0000E6000000}"/>
    <cellStyle name="20% - Énfasis6 9 3" xfId="232" xr:uid="{00000000-0005-0000-0000-0000E7000000}"/>
    <cellStyle name="20% - Énfasis6 9 4" xfId="233" xr:uid="{00000000-0005-0000-0000-0000E8000000}"/>
    <cellStyle name="20% - Énfasis6 9 5" xfId="234" xr:uid="{00000000-0005-0000-0000-0000E9000000}"/>
    <cellStyle name="20% - Énfasis6 9 6" xfId="235" xr:uid="{00000000-0005-0000-0000-0000EA000000}"/>
    <cellStyle name="20% - Énfasis6 9 7" xfId="236" xr:uid="{00000000-0005-0000-0000-0000EB000000}"/>
    <cellStyle name="20% - Énfasis6 9 8" xfId="237" xr:uid="{00000000-0005-0000-0000-0000EC000000}"/>
    <cellStyle name="20% - Énfasis6 9 9" xfId="238" xr:uid="{00000000-0005-0000-0000-0000ED000000}"/>
    <cellStyle name="40% - Énfasis1" xfId="239" builtinId="31" customBuiltin="1"/>
    <cellStyle name="40% - Énfasis1 10" xfId="240" xr:uid="{00000000-0005-0000-0000-0000EF000000}"/>
    <cellStyle name="40% - Énfasis1 11" xfId="241" xr:uid="{00000000-0005-0000-0000-0000F0000000}"/>
    <cellStyle name="40% - Énfasis1 12" xfId="242" xr:uid="{00000000-0005-0000-0000-0000F1000000}"/>
    <cellStyle name="40% - Énfasis1 13" xfId="243" xr:uid="{00000000-0005-0000-0000-0000F2000000}"/>
    <cellStyle name="40% - Énfasis1 14" xfId="244" xr:uid="{00000000-0005-0000-0000-0000F3000000}"/>
    <cellStyle name="40% - Énfasis1 15" xfId="245" xr:uid="{00000000-0005-0000-0000-0000F4000000}"/>
    <cellStyle name="40% - Énfasis1 16" xfId="246" xr:uid="{00000000-0005-0000-0000-0000F5000000}"/>
    <cellStyle name="40% - Énfasis1 17" xfId="247" xr:uid="{00000000-0005-0000-0000-0000F6000000}"/>
    <cellStyle name="40% - Énfasis1 18" xfId="248" xr:uid="{00000000-0005-0000-0000-0000F7000000}"/>
    <cellStyle name="40% - Énfasis1 2" xfId="249" xr:uid="{00000000-0005-0000-0000-0000F8000000}"/>
    <cellStyle name="40% - Énfasis1 3" xfId="250" xr:uid="{00000000-0005-0000-0000-0000F9000000}"/>
    <cellStyle name="40% - Énfasis1 4" xfId="251" xr:uid="{00000000-0005-0000-0000-0000FA000000}"/>
    <cellStyle name="40% - Énfasis1 5" xfId="252" xr:uid="{00000000-0005-0000-0000-0000FB000000}"/>
    <cellStyle name="40% - Énfasis1 6" xfId="253" xr:uid="{00000000-0005-0000-0000-0000FC000000}"/>
    <cellStyle name="40% - Énfasis1 7" xfId="254" xr:uid="{00000000-0005-0000-0000-0000FD000000}"/>
    <cellStyle name="40% - Énfasis1 8" xfId="255" xr:uid="{00000000-0005-0000-0000-0000FE000000}"/>
    <cellStyle name="40% - Énfasis1 9" xfId="256" xr:uid="{00000000-0005-0000-0000-0000FF000000}"/>
    <cellStyle name="40% - Énfasis1 9 10" xfId="257" xr:uid="{00000000-0005-0000-0000-000000010000}"/>
    <cellStyle name="40% - Énfasis1 9 11" xfId="258" xr:uid="{00000000-0005-0000-0000-000001010000}"/>
    <cellStyle name="40% - Énfasis1 9 12" xfId="259" xr:uid="{00000000-0005-0000-0000-000002010000}"/>
    <cellStyle name="40% - Énfasis1 9 13" xfId="260" xr:uid="{00000000-0005-0000-0000-000003010000}"/>
    <cellStyle name="40% - Énfasis1 9 14" xfId="261" xr:uid="{00000000-0005-0000-0000-000004010000}"/>
    <cellStyle name="40% - Énfasis1 9 15" xfId="262" xr:uid="{00000000-0005-0000-0000-000005010000}"/>
    <cellStyle name="40% - Énfasis1 9 16" xfId="263" xr:uid="{00000000-0005-0000-0000-000006010000}"/>
    <cellStyle name="40% - Énfasis1 9 17" xfId="264" xr:uid="{00000000-0005-0000-0000-000007010000}"/>
    <cellStyle name="40% - Énfasis1 9 18" xfId="265" xr:uid="{00000000-0005-0000-0000-000008010000}"/>
    <cellStyle name="40% - Énfasis1 9 19" xfId="266" xr:uid="{00000000-0005-0000-0000-000009010000}"/>
    <cellStyle name="40% - Énfasis1 9 2" xfId="267" xr:uid="{00000000-0005-0000-0000-00000A010000}"/>
    <cellStyle name="40% - Énfasis1 9 20" xfId="268" xr:uid="{00000000-0005-0000-0000-00000B010000}"/>
    <cellStyle name="40% - Énfasis1 9 21" xfId="269" xr:uid="{00000000-0005-0000-0000-00000C010000}"/>
    <cellStyle name="40% - Énfasis1 9 22" xfId="270" xr:uid="{00000000-0005-0000-0000-00000D010000}"/>
    <cellStyle name="40% - Énfasis1 9 3" xfId="271" xr:uid="{00000000-0005-0000-0000-00000E010000}"/>
    <cellStyle name="40% - Énfasis1 9 4" xfId="272" xr:uid="{00000000-0005-0000-0000-00000F010000}"/>
    <cellStyle name="40% - Énfasis1 9 5" xfId="273" xr:uid="{00000000-0005-0000-0000-000010010000}"/>
    <cellStyle name="40% - Énfasis1 9 6" xfId="274" xr:uid="{00000000-0005-0000-0000-000011010000}"/>
    <cellStyle name="40% - Énfasis1 9 7" xfId="275" xr:uid="{00000000-0005-0000-0000-000012010000}"/>
    <cellStyle name="40% - Énfasis1 9 8" xfId="276" xr:uid="{00000000-0005-0000-0000-000013010000}"/>
    <cellStyle name="40% - Énfasis1 9 9" xfId="277" xr:uid="{00000000-0005-0000-0000-000014010000}"/>
    <cellStyle name="40% - Énfasis2" xfId="278" builtinId="35" customBuiltin="1"/>
    <cellStyle name="40% - Énfasis2 10" xfId="279" xr:uid="{00000000-0005-0000-0000-000016010000}"/>
    <cellStyle name="40% - Énfasis2 11" xfId="280" xr:uid="{00000000-0005-0000-0000-000017010000}"/>
    <cellStyle name="40% - Énfasis2 12" xfId="281" xr:uid="{00000000-0005-0000-0000-000018010000}"/>
    <cellStyle name="40% - Énfasis2 13" xfId="282" xr:uid="{00000000-0005-0000-0000-000019010000}"/>
    <cellStyle name="40% - Énfasis2 14" xfId="283" xr:uid="{00000000-0005-0000-0000-00001A010000}"/>
    <cellStyle name="40% - Énfasis2 15" xfId="284" xr:uid="{00000000-0005-0000-0000-00001B010000}"/>
    <cellStyle name="40% - Énfasis2 16" xfId="285" xr:uid="{00000000-0005-0000-0000-00001C010000}"/>
    <cellStyle name="40% - Énfasis2 17" xfId="286" xr:uid="{00000000-0005-0000-0000-00001D010000}"/>
    <cellStyle name="40% - Énfasis2 18" xfId="287" xr:uid="{00000000-0005-0000-0000-00001E010000}"/>
    <cellStyle name="40% - Énfasis2 2" xfId="288" xr:uid="{00000000-0005-0000-0000-00001F010000}"/>
    <cellStyle name="40% - Énfasis2 3" xfId="289" xr:uid="{00000000-0005-0000-0000-000020010000}"/>
    <cellStyle name="40% - Énfasis2 4" xfId="290" xr:uid="{00000000-0005-0000-0000-000021010000}"/>
    <cellStyle name="40% - Énfasis2 5" xfId="291" xr:uid="{00000000-0005-0000-0000-000022010000}"/>
    <cellStyle name="40% - Énfasis2 6" xfId="292" xr:uid="{00000000-0005-0000-0000-000023010000}"/>
    <cellStyle name="40% - Énfasis2 7" xfId="293" xr:uid="{00000000-0005-0000-0000-000024010000}"/>
    <cellStyle name="40% - Énfasis2 8" xfId="294" xr:uid="{00000000-0005-0000-0000-000025010000}"/>
    <cellStyle name="40% - Énfasis2 9" xfId="295" xr:uid="{00000000-0005-0000-0000-000026010000}"/>
    <cellStyle name="40% - Énfasis2 9 10" xfId="296" xr:uid="{00000000-0005-0000-0000-000027010000}"/>
    <cellStyle name="40% - Énfasis2 9 11" xfId="297" xr:uid="{00000000-0005-0000-0000-000028010000}"/>
    <cellStyle name="40% - Énfasis2 9 12" xfId="298" xr:uid="{00000000-0005-0000-0000-000029010000}"/>
    <cellStyle name="40% - Énfasis2 9 13" xfId="299" xr:uid="{00000000-0005-0000-0000-00002A010000}"/>
    <cellStyle name="40% - Énfasis2 9 14" xfId="300" xr:uid="{00000000-0005-0000-0000-00002B010000}"/>
    <cellStyle name="40% - Énfasis2 9 15" xfId="301" xr:uid="{00000000-0005-0000-0000-00002C010000}"/>
    <cellStyle name="40% - Énfasis2 9 16" xfId="302" xr:uid="{00000000-0005-0000-0000-00002D010000}"/>
    <cellStyle name="40% - Énfasis2 9 17" xfId="303" xr:uid="{00000000-0005-0000-0000-00002E010000}"/>
    <cellStyle name="40% - Énfasis2 9 18" xfId="304" xr:uid="{00000000-0005-0000-0000-00002F010000}"/>
    <cellStyle name="40% - Énfasis2 9 19" xfId="305" xr:uid="{00000000-0005-0000-0000-000030010000}"/>
    <cellStyle name="40% - Énfasis2 9 2" xfId="306" xr:uid="{00000000-0005-0000-0000-000031010000}"/>
    <cellStyle name="40% - Énfasis2 9 20" xfId="307" xr:uid="{00000000-0005-0000-0000-000032010000}"/>
    <cellStyle name="40% - Énfasis2 9 21" xfId="308" xr:uid="{00000000-0005-0000-0000-000033010000}"/>
    <cellStyle name="40% - Énfasis2 9 22" xfId="309" xr:uid="{00000000-0005-0000-0000-000034010000}"/>
    <cellStyle name="40% - Énfasis2 9 3" xfId="310" xr:uid="{00000000-0005-0000-0000-000035010000}"/>
    <cellStyle name="40% - Énfasis2 9 4" xfId="311" xr:uid="{00000000-0005-0000-0000-000036010000}"/>
    <cellStyle name="40% - Énfasis2 9 5" xfId="312" xr:uid="{00000000-0005-0000-0000-000037010000}"/>
    <cellStyle name="40% - Énfasis2 9 6" xfId="313" xr:uid="{00000000-0005-0000-0000-000038010000}"/>
    <cellStyle name="40% - Énfasis2 9 7" xfId="314" xr:uid="{00000000-0005-0000-0000-000039010000}"/>
    <cellStyle name="40% - Énfasis2 9 8" xfId="315" xr:uid="{00000000-0005-0000-0000-00003A010000}"/>
    <cellStyle name="40% - Énfasis2 9 9" xfId="316" xr:uid="{00000000-0005-0000-0000-00003B010000}"/>
    <cellStyle name="40% - Énfasis3 10" xfId="317" xr:uid="{00000000-0005-0000-0000-00003C010000}"/>
    <cellStyle name="40% - Énfasis3 11" xfId="318" xr:uid="{00000000-0005-0000-0000-00003D010000}"/>
    <cellStyle name="40% - Énfasis3 12" xfId="319" xr:uid="{00000000-0005-0000-0000-00003E010000}"/>
    <cellStyle name="40% - Énfasis3 13" xfId="320" xr:uid="{00000000-0005-0000-0000-00003F010000}"/>
    <cellStyle name="40% - Énfasis3 14" xfId="321" xr:uid="{00000000-0005-0000-0000-000040010000}"/>
    <cellStyle name="40% - Énfasis3 15" xfId="322" xr:uid="{00000000-0005-0000-0000-000041010000}"/>
    <cellStyle name="40% - Énfasis3 16" xfId="323" xr:uid="{00000000-0005-0000-0000-000042010000}"/>
    <cellStyle name="40% - Énfasis3 17" xfId="324" xr:uid="{00000000-0005-0000-0000-000043010000}"/>
    <cellStyle name="40% - Énfasis3 18" xfId="325" xr:uid="{00000000-0005-0000-0000-000044010000}"/>
    <cellStyle name="40% - Énfasis3 19" xfId="326" xr:uid="{00000000-0005-0000-0000-000045010000}"/>
    <cellStyle name="40% - Énfasis3 2" xfId="327" xr:uid="{00000000-0005-0000-0000-000046010000}"/>
    <cellStyle name="40% - Énfasis3 20" xfId="328" xr:uid="{00000000-0005-0000-0000-000047010000}"/>
    <cellStyle name="40% - Énfasis3 3" xfId="329" xr:uid="{00000000-0005-0000-0000-000048010000}"/>
    <cellStyle name="40% - Énfasis3 4" xfId="330" xr:uid="{00000000-0005-0000-0000-000049010000}"/>
    <cellStyle name="40% - Énfasis3 5" xfId="331" xr:uid="{00000000-0005-0000-0000-00004A010000}"/>
    <cellStyle name="40% - Énfasis3 6" xfId="332" xr:uid="{00000000-0005-0000-0000-00004B010000}"/>
    <cellStyle name="40% - Énfasis3 7" xfId="333" xr:uid="{00000000-0005-0000-0000-00004C010000}"/>
    <cellStyle name="40% - Énfasis3 8" xfId="334" xr:uid="{00000000-0005-0000-0000-00004D010000}"/>
    <cellStyle name="40% - Énfasis3 9" xfId="335" xr:uid="{00000000-0005-0000-0000-00004E010000}"/>
    <cellStyle name="40% - Énfasis3 9 10" xfId="336" xr:uid="{00000000-0005-0000-0000-00004F010000}"/>
    <cellStyle name="40% - Énfasis3 9 11" xfId="337" xr:uid="{00000000-0005-0000-0000-000050010000}"/>
    <cellStyle name="40% - Énfasis3 9 12" xfId="338" xr:uid="{00000000-0005-0000-0000-000051010000}"/>
    <cellStyle name="40% - Énfasis3 9 13" xfId="339" xr:uid="{00000000-0005-0000-0000-000052010000}"/>
    <cellStyle name="40% - Énfasis3 9 14" xfId="340" xr:uid="{00000000-0005-0000-0000-000053010000}"/>
    <cellStyle name="40% - Énfasis3 9 15" xfId="341" xr:uid="{00000000-0005-0000-0000-000054010000}"/>
    <cellStyle name="40% - Énfasis3 9 16" xfId="342" xr:uid="{00000000-0005-0000-0000-000055010000}"/>
    <cellStyle name="40% - Énfasis3 9 17" xfId="343" xr:uid="{00000000-0005-0000-0000-000056010000}"/>
    <cellStyle name="40% - Énfasis3 9 18" xfId="344" xr:uid="{00000000-0005-0000-0000-000057010000}"/>
    <cellStyle name="40% - Énfasis3 9 19" xfId="345" xr:uid="{00000000-0005-0000-0000-000058010000}"/>
    <cellStyle name="40% - Énfasis3 9 2" xfId="346" xr:uid="{00000000-0005-0000-0000-000059010000}"/>
    <cellStyle name="40% - Énfasis3 9 20" xfId="347" xr:uid="{00000000-0005-0000-0000-00005A010000}"/>
    <cellStyle name="40% - Énfasis3 9 21" xfId="348" xr:uid="{00000000-0005-0000-0000-00005B010000}"/>
    <cellStyle name="40% - Énfasis3 9 22" xfId="349" xr:uid="{00000000-0005-0000-0000-00005C010000}"/>
    <cellStyle name="40% - Énfasis3 9 3" xfId="350" xr:uid="{00000000-0005-0000-0000-00005D010000}"/>
    <cellStyle name="40% - Énfasis3 9 4" xfId="351" xr:uid="{00000000-0005-0000-0000-00005E010000}"/>
    <cellStyle name="40% - Énfasis3 9 5" xfId="352" xr:uid="{00000000-0005-0000-0000-00005F010000}"/>
    <cellStyle name="40% - Énfasis3 9 6" xfId="353" xr:uid="{00000000-0005-0000-0000-000060010000}"/>
    <cellStyle name="40% - Énfasis3 9 7" xfId="354" xr:uid="{00000000-0005-0000-0000-000061010000}"/>
    <cellStyle name="40% - Énfasis3 9 8" xfId="355" xr:uid="{00000000-0005-0000-0000-000062010000}"/>
    <cellStyle name="40% - Énfasis3 9 9" xfId="356" xr:uid="{00000000-0005-0000-0000-000063010000}"/>
    <cellStyle name="40% - Énfasis4" xfId="357" builtinId="43" customBuiltin="1"/>
    <cellStyle name="40% - Énfasis4 10" xfId="358" xr:uid="{00000000-0005-0000-0000-000065010000}"/>
    <cellStyle name="40% - Énfasis4 11" xfId="359" xr:uid="{00000000-0005-0000-0000-000066010000}"/>
    <cellStyle name="40% - Énfasis4 12" xfId="360" xr:uid="{00000000-0005-0000-0000-000067010000}"/>
    <cellStyle name="40% - Énfasis4 13" xfId="361" xr:uid="{00000000-0005-0000-0000-000068010000}"/>
    <cellStyle name="40% - Énfasis4 14" xfId="362" xr:uid="{00000000-0005-0000-0000-000069010000}"/>
    <cellStyle name="40% - Énfasis4 15" xfId="363" xr:uid="{00000000-0005-0000-0000-00006A010000}"/>
    <cellStyle name="40% - Énfasis4 16" xfId="364" xr:uid="{00000000-0005-0000-0000-00006B010000}"/>
    <cellStyle name="40% - Énfasis4 17" xfId="365" xr:uid="{00000000-0005-0000-0000-00006C010000}"/>
    <cellStyle name="40% - Énfasis4 18" xfId="366" xr:uid="{00000000-0005-0000-0000-00006D010000}"/>
    <cellStyle name="40% - Énfasis4 2" xfId="367" xr:uid="{00000000-0005-0000-0000-00006E010000}"/>
    <cellStyle name="40% - Énfasis4 3" xfId="368" xr:uid="{00000000-0005-0000-0000-00006F010000}"/>
    <cellStyle name="40% - Énfasis4 4" xfId="369" xr:uid="{00000000-0005-0000-0000-000070010000}"/>
    <cellStyle name="40% - Énfasis4 5" xfId="370" xr:uid="{00000000-0005-0000-0000-000071010000}"/>
    <cellStyle name="40% - Énfasis4 6" xfId="371" xr:uid="{00000000-0005-0000-0000-000072010000}"/>
    <cellStyle name="40% - Énfasis4 7" xfId="372" xr:uid="{00000000-0005-0000-0000-000073010000}"/>
    <cellStyle name="40% - Énfasis4 8" xfId="373" xr:uid="{00000000-0005-0000-0000-000074010000}"/>
    <cellStyle name="40% - Énfasis4 9" xfId="374" xr:uid="{00000000-0005-0000-0000-000075010000}"/>
    <cellStyle name="40% - Énfasis4 9 10" xfId="375" xr:uid="{00000000-0005-0000-0000-000076010000}"/>
    <cellStyle name="40% - Énfasis4 9 11" xfId="376" xr:uid="{00000000-0005-0000-0000-000077010000}"/>
    <cellStyle name="40% - Énfasis4 9 12" xfId="377" xr:uid="{00000000-0005-0000-0000-000078010000}"/>
    <cellStyle name="40% - Énfasis4 9 13" xfId="378" xr:uid="{00000000-0005-0000-0000-000079010000}"/>
    <cellStyle name="40% - Énfasis4 9 14" xfId="379" xr:uid="{00000000-0005-0000-0000-00007A010000}"/>
    <cellStyle name="40% - Énfasis4 9 15" xfId="380" xr:uid="{00000000-0005-0000-0000-00007B010000}"/>
    <cellStyle name="40% - Énfasis4 9 16" xfId="381" xr:uid="{00000000-0005-0000-0000-00007C010000}"/>
    <cellStyle name="40% - Énfasis4 9 17" xfId="382" xr:uid="{00000000-0005-0000-0000-00007D010000}"/>
    <cellStyle name="40% - Énfasis4 9 18" xfId="383" xr:uid="{00000000-0005-0000-0000-00007E010000}"/>
    <cellStyle name="40% - Énfasis4 9 19" xfId="384" xr:uid="{00000000-0005-0000-0000-00007F010000}"/>
    <cellStyle name="40% - Énfasis4 9 2" xfId="385" xr:uid="{00000000-0005-0000-0000-000080010000}"/>
    <cellStyle name="40% - Énfasis4 9 20" xfId="386" xr:uid="{00000000-0005-0000-0000-000081010000}"/>
    <cellStyle name="40% - Énfasis4 9 21" xfId="387" xr:uid="{00000000-0005-0000-0000-000082010000}"/>
    <cellStyle name="40% - Énfasis4 9 22" xfId="388" xr:uid="{00000000-0005-0000-0000-000083010000}"/>
    <cellStyle name="40% - Énfasis4 9 3" xfId="389" xr:uid="{00000000-0005-0000-0000-000084010000}"/>
    <cellStyle name="40% - Énfasis4 9 4" xfId="390" xr:uid="{00000000-0005-0000-0000-000085010000}"/>
    <cellStyle name="40% - Énfasis4 9 5" xfId="391" xr:uid="{00000000-0005-0000-0000-000086010000}"/>
    <cellStyle name="40% - Énfasis4 9 6" xfId="392" xr:uid="{00000000-0005-0000-0000-000087010000}"/>
    <cellStyle name="40% - Énfasis4 9 7" xfId="393" xr:uid="{00000000-0005-0000-0000-000088010000}"/>
    <cellStyle name="40% - Énfasis4 9 8" xfId="394" xr:uid="{00000000-0005-0000-0000-000089010000}"/>
    <cellStyle name="40% - Énfasis4 9 9" xfId="395" xr:uid="{00000000-0005-0000-0000-00008A010000}"/>
    <cellStyle name="40% - Énfasis5" xfId="396" builtinId="47" customBuiltin="1"/>
    <cellStyle name="40% - Énfasis5 10" xfId="397" xr:uid="{00000000-0005-0000-0000-00008C010000}"/>
    <cellStyle name="40% - Énfasis5 11" xfId="398" xr:uid="{00000000-0005-0000-0000-00008D010000}"/>
    <cellStyle name="40% - Énfasis5 12" xfId="399" xr:uid="{00000000-0005-0000-0000-00008E010000}"/>
    <cellStyle name="40% - Énfasis5 13" xfId="400" xr:uid="{00000000-0005-0000-0000-00008F010000}"/>
    <cellStyle name="40% - Énfasis5 14" xfId="401" xr:uid="{00000000-0005-0000-0000-000090010000}"/>
    <cellStyle name="40% - Énfasis5 15" xfId="402" xr:uid="{00000000-0005-0000-0000-000091010000}"/>
    <cellStyle name="40% - Énfasis5 16" xfId="403" xr:uid="{00000000-0005-0000-0000-000092010000}"/>
    <cellStyle name="40% - Énfasis5 17" xfId="404" xr:uid="{00000000-0005-0000-0000-000093010000}"/>
    <cellStyle name="40% - Énfasis5 18" xfId="405" xr:uid="{00000000-0005-0000-0000-000094010000}"/>
    <cellStyle name="40% - Énfasis5 2" xfId="406" xr:uid="{00000000-0005-0000-0000-000095010000}"/>
    <cellStyle name="40% - Énfasis5 3" xfId="407" xr:uid="{00000000-0005-0000-0000-000096010000}"/>
    <cellStyle name="40% - Énfasis5 4" xfId="408" xr:uid="{00000000-0005-0000-0000-000097010000}"/>
    <cellStyle name="40% - Énfasis5 5" xfId="409" xr:uid="{00000000-0005-0000-0000-000098010000}"/>
    <cellStyle name="40% - Énfasis5 6" xfId="410" xr:uid="{00000000-0005-0000-0000-000099010000}"/>
    <cellStyle name="40% - Énfasis5 7" xfId="411" xr:uid="{00000000-0005-0000-0000-00009A010000}"/>
    <cellStyle name="40% - Énfasis5 8" xfId="412" xr:uid="{00000000-0005-0000-0000-00009B010000}"/>
    <cellStyle name="40% - Énfasis5 9" xfId="413" xr:uid="{00000000-0005-0000-0000-00009C010000}"/>
    <cellStyle name="40% - Énfasis5 9 10" xfId="414" xr:uid="{00000000-0005-0000-0000-00009D010000}"/>
    <cellStyle name="40% - Énfasis5 9 11" xfId="415" xr:uid="{00000000-0005-0000-0000-00009E010000}"/>
    <cellStyle name="40% - Énfasis5 9 12" xfId="416" xr:uid="{00000000-0005-0000-0000-00009F010000}"/>
    <cellStyle name="40% - Énfasis5 9 13" xfId="417" xr:uid="{00000000-0005-0000-0000-0000A0010000}"/>
    <cellStyle name="40% - Énfasis5 9 14" xfId="418" xr:uid="{00000000-0005-0000-0000-0000A1010000}"/>
    <cellStyle name="40% - Énfasis5 9 15" xfId="419" xr:uid="{00000000-0005-0000-0000-0000A2010000}"/>
    <cellStyle name="40% - Énfasis5 9 16" xfId="420" xr:uid="{00000000-0005-0000-0000-0000A3010000}"/>
    <cellStyle name="40% - Énfasis5 9 17" xfId="421" xr:uid="{00000000-0005-0000-0000-0000A4010000}"/>
    <cellStyle name="40% - Énfasis5 9 18" xfId="422" xr:uid="{00000000-0005-0000-0000-0000A5010000}"/>
    <cellStyle name="40% - Énfasis5 9 19" xfId="423" xr:uid="{00000000-0005-0000-0000-0000A6010000}"/>
    <cellStyle name="40% - Énfasis5 9 2" xfId="424" xr:uid="{00000000-0005-0000-0000-0000A7010000}"/>
    <cellStyle name="40% - Énfasis5 9 20" xfId="425" xr:uid="{00000000-0005-0000-0000-0000A8010000}"/>
    <cellStyle name="40% - Énfasis5 9 21" xfId="426" xr:uid="{00000000-0005-0000-0000-0000A9010000}"/>
    <cellStyle name="40% - Énfasis5 9 22" xfId="427" xr:uid="{00000000-0005-0000-0000-0000AA010000}"/>
    <cellStyle name="40% - Énfasis5 9 3" xfId="428" xr:uid="{00000000-0005-0000-0000-0000AB010000}"/>
    <cellStyle name="40% - Énfasis5 9 4" xfId="429" xr:uid="{00000000-0005-0000-0000-0000AC010000}"/>
    <cellStyle name="40% - Énfasis5 9 5" xfId="430" xr:uid="{00000000-0005-0000-0000-0000AD010000}"/>
    <cellStyle name="40% - Énfasis5 9 6" xfId="431" xr:uid="{00000000-0005-0000-0000-0000AE010000}"/>
    <cellStyle name="40% - Énfasis5 9 7" xfId="432" xr:uid="{00000000-0005-0000-0000-0000AF010000}"/>
    <cellStyle name="40% - Énfasis5 9 8" xfId="433" xr:uid="{00000000-0005-0000-0000-0000B0010000}"/>
    <cellStyle name="40% - Énfasis5 9 9" xfId="434" xr:uid="{00000000-0005-0000-0000-0000B1010000}"/>
    <cellStyle name="40% - Énfasis6" xfId="435" builtinId="51" customBuiltin="1"/>
    <cellStyle name="40% - Énfasis6 10" xfId="436" xr:uid="{00000000-0005-0000-0000-0000B3010000}"/>
    <cellStyle name="40% - Énfasis6 11" xfId="437" xr:uid="{00000000-0005-0000-0000-0000B4010000}"/>
    <cellStyle name="40% - Énfasis6 12" xfId="438" xr:uid="{00000000-0005-0000-0000-0000B5010000}"/>
    <cellStyle name="40% - Énfasis6 13" xfId="439" xr:uid="{00000000-0005-0000-0000-0000B6010000}"/>
    <cellStyle name="40% - Énfasis6 14" xfId="440" xr:uid="{00000000-0005-0000-0000-0000B7010000}"/>
    <cellStyle name="40% - Énfasis6 15" xfId="441" xr:uid="{00000000-0005-0000-0000-0000B8010000}"/>
    <cellStyle name="40% - Énfasis6 16" xfId="442" xr:uid="{00000000-0005-0000-0000-0000B9010000}"/>
    <cellStyle name="40% - Énfasis6 17" xfId="443" xr:uid="{00000000-0005-0000-0000-0000BA010000}"/>
    <cellStyle name="40% - Énfasis6 18" xfId="444" xr:uid="{00000000-0005-0000-0000-0000BB010000}"/>
    <cellStyle name="40% - Énfasis6 2" xfId="445" xr:uid="{00000000-0005-0000-0000-0000BC010000}"/>
    <cellStyle name="40% - Énfasis6 3" xfId="446" xr:uid="{00000000-0005-0000-0000-0000BD010000}"/>
    <cellStyle name="40% - Énfasis6 4" xfId="447" xr:uid="{00000000-0005-0000-0000-0000BE010000}"/>
    <cellStyle name="40% - Énfasis6 5" xfId="448" xr:uid="{00000000-0005-0000-0000-0000BF010000}"/>
    <cellStyle name="40% - Énfasis6 6" xfId="449" xr:uid="{00000000-0005-0000-0000-0000C0010000}"/>
    <cellStyle name="40% - Énfasis6 7" xfId="450" xr:uid="{00000000-0005-0000-0000-0000C1010000}"/>
    <cellStyle name="40% - Énfasis6 8" xfId="451" xr:uid="{00000000-0005-0000-0000-0000C2010000}"/>
    <cellStyle name="40% - Énfasis6 9" xfId="452" xr:uid="{00000000-0005-0000-0000-0000C3010000}"/>
    <cellStyle name="40% - Énfasis6 9 10" xfId="453" xr:uid="{00000000-0005-0000-0000-0000C4010000}"/>
    <cellStyle name="40% - Énfasis6 9 11" xfId="454" xr:uid="{00000000-0005-0000-0000-0000C5010000}"/>
    <cellStyle name="40% - Énfasis6 9 12" xfId="455" xr:uid="{00000000-0005-0000-0000-0000C6010000}"/>
    <cellStyle name="40% - Énfasis6 9 13" xfId="456" xr:uid="{00000000-0005-0000-0000-0000C7010000}"/>
    <cellStyle name="40% - Énfasis6 9 14" xfId="457" xr:uid="{00000000-0005-0000-0000-0000C8010000}"/>
    <cellStyle name="40% - Énfasis6 9 15" xfId="458" xr:uid="{00000000-0005-0000-0000-0000C9010000}"/>
    <cellStyle name="40% - Énfasis6 9 16" xfId="459" xr:uid="{00000000-0005-0000-0000-0000CA010000}"/>
    <cellStyle name="40% - Énfasis6 9 17" xfId="460" xr:uid="{00000000-0005-0000-0000-0000CB010000}"/>
    <cellStyle name="40% - Énfasis6 9 18" xfId="461" xr:uid="{00000000-0005-0000-0000-0000CC010000}"/>
    <cellStyle name="40% - Énfasis6 9 19" xfId="462" xr:uid="{00000000-0005-0000-0000-0000CD010000}"/>
    <cellStyle name="40% - Énfasis6 9 2" xfId="463" xr:uid="{00000000-0005-0000-0000-0000CE010000}"/>
    <cellStyle name="40% - Énfasis6 9 20" xfId="464" xr:uid="{00000000-0005-0000-0000-0000CF010000}"/>
    <cellStyle name="40% - Énfasis6 9 21" xfId="465" xr:uid="{00000000-0005-0000-0000-0000D0010000}"/>
    <cellStyle name="40% - Énfasis6 9 22" xfId="466" xr:uid="{00000000-0005-0000-0000-0000D1010000}"/>
    <cellStyle name="40% - Énfasis6 9 3" xfId="467" xr:uid="{00000000-0005-0000-0000-0000D2010000}"/>
    <cellStyle name="40% - Énfasis6 9 4" xfId="468" xr:uid="{00000000-0005-0000-0000-0000D3010000}"/>
    <cellStyle name="40% - Énfasis6 9 5" xfId="469" xr:uid="{00000000-0005-0000-0000-0000D4010000}"/>
    <cellStyle name="40% - Énfasis6 9 6" xfId="470" xr:uid="{00000000-0005-0000-0000-0000D5010000}"/>
    <cellStyle name="40% - Énfasis6 9 7" xfId="471" xr:uid="{00000000-0005-0000-0000-0000D6010000}"/>
    <cellStyle name="40% - Énfasis6 9 8" xfId="472" xr:uid="{00000000-0005-0000-0000-0000D7010000}"/>
    <cellStyle name="40% - Énfasis6 9 9" xfId="473" xr:uid="{00000000-0005-0000-0000-0000D8010000}"/>
    <cellStyle name="60% - Énfasis1" xfId="474" builtinId="32" customBuiltin="1"/>
    <cellStyle name="60% - Énfasis1 10" xfId="475" xr:uid="{00000000-0005-0000-0000-0000DA010000}"/>
    <cellStyle name="60% - Énfasis1 11" xfId="476" xr:uid="{00000000-0005-0000-0000-0000DB010000}"/>
    <cellStyle name="60% - Énfasis1 12" xfId="477" xr:uid="{00000000-0005-0000-0000-0000DC010000}"/>
    <cellStyle name="60% - Énfasis1 13" xfId="478" xr:uid="{00000000-0005-0000-0000-0000DD010000}"/>
    <cellStyle name="60% - Énfasis1 14" xfId="479" xr:uid="{00000000-0005-0000-0000-0000DE010000}"/>
    <cellStyle name="60% - Énfasis1 15" xfId="480" xr:uid="{00000000-0005-0000-0000-0000DF010000}"/>
    <cellStyle name="60% - Énfasis1 16" xfId="481" xr:uid="{00000000-0005-0000-0000-0000E0010000}"/>
    <cellStyle name="60% - Énfasis1 17" xfId="482" xr:uid="{00000000-0005-0000-0000-0000E1010000}"/>
    <cellStyle name="60% - Énfasis1 18" xfId="483" xr:uid="{00000000-0005-0000-0000-0000E2010000}"/>
    <cellStyle name="60% - Énfasis1 2" xfId="484" xr:uid="{00000000-0005-0000-0000-0000E3010000}"/>
    <cellStyle name="60% - Énfasis1 3" xfId="485" xr:uid="{00000000-0005-0000-0000-0000E4010000}"/>
    <cellStyle name="60% - Énfasis1 4" xfId="486" xr:uid="{00000000-0005-0000-0000-0000E5010000}"/>
    <cellStyle name="60% - Énfasis1 5" xfId="487" xr:uid="{00000000-0005-0000-0000-0000E6010000}"/>
    <cellStyle name="60% - Énfasis1 6" xfId="488" xr:uid="{00000000-0005-0000-0000-0000E7010000}"/>
    <cellStyle name="60% - Énfasis1 7" xfId="489" xr:uid="{00000000-0005-0000-0000-0000E8010000}"/>
    <cellStyle name="60% - Énfasis1 8" xfId="490" xr:uid="{00000000-0005-0000-0000-0000E9010000}"/>
    <cellStyle name="60% - Énfasis1 9" xfId="491" xr:uid="{00000000-0005-0000-0000-0000EA010000}"/>
    <cellStyle name="60% - Énfasis1 9 10" xfId="492" xr:uid="{00000000-0005-0000-0000-0000EB010000}"/>
    <cellStyle name="60% - Énfasis1 9 11" xfId="493" xr:uid="{00000000-0005-0000-0000-0000EC010000}"/>
    <cellStyle name="60% - Énfasis1 9 12" xfId="494" xr:uid="{00000000-0005-0000-0000-0000ED010000}"/>
    <cellStyle name="60% - Énfasis1 9 13" xfId="495" xr:uid="{00000000-0005-0000-0000-0000EE010000}"/>
    <cellStyle name="60% - Énfasis1 9 14" xfId="496" xr:uid="{00000000-0005-0000-0000-0000EF010000}"/>
    <cellStyle name="60% - Énfasis1 9 15" xfId="497" xr:uid="{00000000-0005-0000-0000-0000F0010000}"/>
    <cellStyle name="60% - Énfasis1 9 16" xfId="498" xr:uid="{00000000-0005-0000-0000-0000F1010000}"/>
    <cellStyle name="60% - Énfasis1 9 17" xfId="499" xr:uid="{00000000-0005-0000-0000-0000F2010000}"/>
    <cellStyle name="60% - Énfasis1 9 18" xfId="500" xr:uid="{00000000-0005-0000-0000-0000F3010000}"/>
    <cellStyle name="60% - Énfasis1 9 19" xfId="501" xr:uid="{00000000-0005-0000-0000-0000F4010000}"/>
    <cellStyle name="60% - Énfasis1 9 2" xfId="502" xr:uid="{00000000-0005-0000-0000-0000F5010000}"/>
    <cellStyle name="60% - Énfasis1 9 20" xfId="503" xr:uid="{00000000-0005-0000-0000-0000F6010000}"/>
    <cellStyle name="60% - Énfasis1 9 21" xfId="504" xr:uid="{00000000-0005-0000-0000-0000F7010000}"/>
    <cellStyle name="60% - Énfasis1 9 22" xfId="505" xr:uid="{00000000-0005-0000-0000-0000F8010000}"/>
    <cellStyle name="60% - Énfasis1 9 3" xfId="506" xr:uid="{00000000-0005-0000-0000-0000F9010000}"/>
    <cellStyle name="60% - Énfasis1 9 4" xfId="507" xr:uid="{00000000-0005-0000-0000-0000FA010000}"/>
    <cellStyle name="60% - Énfasis1 9 5" xfId="508" xr:uid="{00000000-0005-0000-0000-0000FB010000}"/>
    <cellStyle name="60% - Énfasis1 9 6" xfId="509" xr:uid="{00000000-0005-0000-0000-0000FC010000}"/>
    <cellStyle name="60% - Énfasis1 9 7" xfId="510" xr:uid="{00000000-0005-0000-0000-0000FD010000}"/>
    <cellStyle name="60% - Énfasis1 9 8" xfId="511" xr:uid="{00000000-0005-0000-0000-0000FE010000}"/>
    <cellStyle name="60% - Énfasis1 9 9" xfId="512" xr:uid="{00000000-0005-0000-0000-0000FF010000}"/>
    <cellStyle name="60% - Énfasis2" xfId="513" builtinId="36" customBuiltin="1"/>
    <cellStyle name="60% - Énfasis2 10" xfId="514" xr:uid="{00000000-0005-0000-0000-000001020000}"/>
    <cellStyle name="60% - Énfasis2 11" xfId="515" xr:uid="{00000000-0005-0000-0000-000002020000}"/>
    <cellStyle name="60% - Énfasis2 12" xfId="516" xr:uid="{00000000-0005-0000-0000-000003020000}"/>
    <cellStyle name="60% - Énfasis2 13" xfId="517" xr:uid="{00000000-0005-0000-0000-000004020000}"/>
    <cellStyle name="60% - Énfasis2 14" xfId="518" xr:uid="{00000000-0005-0000-0000-000005020000}"/>
    <cellStyle name="60% - Énfasis2 15" xfId="519" xr:uid="{00000000-0005-0000-0000-000006020000}"/>
    <cellStyle name="60% - Énfasis2 16" xfId="520" xr:uid="{00000000-0005-0000-0000-000007020000}"/>
    <cellStyle name="60% - Énfasis2 17" xfId="521" xr:uid="{00000000-0005-0000-0000-000008020000}"/>
    <cellStyle name="60% - Énfasis2 18" xfId="522" xr:uid="{00000000-0005-0000-0000-000009020000}"/>
    <cellStyle name="60% - Énfasis2 2" xfId="523" xr:uid="{00000000-0005-0000-0000-00000A020000}"/>
    <cellStyle name="60% - Énfasis2 3" xfId="524" xr:uid="{00000000-0005-0000-0000-00000B020000}"/>
    <cellStyle name="60% - Énfasis2 4" xfId="525" xr:uid="{00000000-0005-0000-0000-00000C020000}"/>
    <cellStyle name="60% - Énfasis2 5" xfId="526" xr:uid="{00000000-0005-0000-0000-00000D020000}"/>
    <cellStyle name="60% - Énfasis2 6" xfId="527" xr:uid="{00000000-0005-0000-0000-00000E020000}"/>
    <cellStyle name="60% - Énfasis2 7" xfId="528" xr:uid="{00000000-0005-0000-0000-00000F020000}"/>
    <cellStyle name="60% - Énfasis2 8" xfId="529" xr:uid="{00000000-0005-0000-0000-000010020000}"/>
    <cellStyle name="60% - Énfasis2 9" xfId="530" xr:uid="{00000000-0005-0000-0000-000011020000}"/>
    <cellStyle name="60% - Énfasis2 9 10" xfId="531" xr:uid="{00000000-0005-0000-0000-000012020000}"/>
    <cellStyle name="60% - Énfasis2 9 11" xfId="532" xr:uid="{00000000-0005-0000-0000-000013020000}"/>
    <cellStyle name="60% - Énfasis2 9 12" xfId="533" xr:uid="{00000000-0005-0000-0000-000014020000}"/>
    <cellStyle name="60% - Énfasis2 9 13" xfId="534" xr:uid="{00000000-0005-0000-0000-000015020000}"/>
    <cellStyle name="60% - Énfasis2 9 14" xfId="535" xr:uid="{00000000-0005-0000-0000-000016020000}"/>
    <cellStyle name="60% - Énfasis2 9 15" xfId="536" xr:uid="{00000000-0005-0000-0000-000017020000}"/>
    <cellStyle name="60% - Énfasis2 9 16" xfId="537" xr:uid="{00000000-0005-0000-0000-000018020000}"/>
    <cellStyle name="60% - Énfasis2 9 17" xfId="538" xr:uid="{00000000-0005-0000-0000-000019020000}"/>
    <cellStyle name="60% - Énfasis2 9 18" xfId="539" xr:uid="{00000000-0005-0000-0000-00001A020000}"/>
    <cellStyle name="60% - Énfasis2 9 19" xfId="540" xr:uid="{00000000-0005-0000-0000-00001B020000}"/>
    <cellStyle name="60% - Énfasis2 9 2" xfId="541" xr:uid="{00000000-0005-0000-0000-00001C020000}"/>
    <cellStyle name="60% - Énfasis2 9 20" xfId="542" xr:uid="{00000000-0005-0000-0000-00001D020000}"/>
    <cellStyle name="60% - Énfasis2 9 21" xfId="543" xr:uid="{00000000-0005-0000-0000-00001E020000}"/>
    <cellStyle name="60% - Énfasis2 9 22" xfId="544" xr:uid="{00000000-0005-0000-0000-00001F020000}"/>
    <cellStyle name="60% - Énfasis2 9 3" xfId="545" xr:uid="{00000000-0005-0000-0000-000020020000}"/>
    <cellStyle name="60% - Énfasis2 9 4" xfId="546" xr:uid="{00000000-0005-0000-0000-000021020000}"/>
    <cellStyle name="60% - Énfasis2 9 5" xfId="547" xr:uid="{00000000-0005-0000-0000-000022020000}"/>
    <cellStyle name="60% - Énfasis2 9 6" xfId="548" xr:uid="{00000000-0005-0000-0000-000023020000}"/>
    <cellStyle name="60% - Énfasis2 9 7" xfId="549" xr:uid="{00000000-0005-0000-0000-000024020000}"/>
    <cellStyle name="60% - Énfasis2 9 8" xfId="550" xr:uid="{00000000-0005-0000-0000-000025020000}"/>
    <cellStyle name="60% - Énfasis2 9 9" xfId="551" xr:uid="{00000000-0005-0000-0000-000026020000}"/>
    <cellStyle name="60% - Énfasis3 10" xfId="552" xr:uid="{00000000-0005-0000-0000-000027020000}"/>
    <cellStyle name="60% - Énfasis3 11" xfId="553" xr:uid="{00000000-0005-0000-0000-000028020000}"/>
    <cellStyle name="60% - Énfasis3 12" xfId="554" xr:uid="{00000000-0005-0000-0000-000029020000}"/>
    <cellStyle name="60% - Énfasis3 13" xfId="555" xr:uid="{00000000-0005-0000-0000-00002A020000}"/>
    <cellStyle name="60% - Énfasis3 14" xfId="556" xr:uid="{00000000-0005-0000-0000-00002B020000}"/>
    <cellStyle name="60% - Énfasis3 15" xfId="557" xr:uid="{00000000-0005-0000-0000-00002C020000}"/>
    <cellStyle name="60% - Énfasis3 16" xfId="558" xr:uid="{00000000-0005-0000-0000-00002D020000}"/>
    <cellStyle name="60% - Énfasis3 17" xfId="559" xr:uid="{00000000-0005-0000-0000-00002E020000}"/>
    <cellStyle name="60% - Énfasis3 18" xfId="560" xr:uid="{00000000-0005-0000-0000-00002F020000}"/>
    <cellStyle name="60% - Énfasis3 19" xfId="561" xr:uid="{00000000-0005-0000-0000-000030020000}"/>
    <cellStyle name="60% - Énfasis3 2" xfId="562" xr:uid="{00000000-0005-0000-0000-000031020000}"/>
    <cellStyle name="60% - Énfasis3 20" xfId="563" xr:uid="{00000000-0005-0000-0000-000032020000}"/>
    <cellStyle name="60% - Énfasis3 3" xfId="564" xr:uid="{00000000-0005-0000-0000-000033020000}"/>
    <cellStyle name="60% - Énfasis3 4" xfId="565" xr:uid="{00000000-0005-0000-0000-000034020000}"/>
    <cellStyle name="60% - Énfasis3 5" xfId="566" xr:uid="{00000000-0005-0000-0000-000035020000}"/>
    <cellStyle name="60% - Énfasis3 6" xfId="567" xr:uid="{00000000-0005-0000-0000-000036020000}"/>
    <cellStyle name="60% - Énfasis3 7" xfId="568" xr:uid="{00000000-0005-0000-0000-000037020000}"/>
    <cellStyle name="60% - Énfasis3 8" xfId="569" xr:uid="{00000000-0005-0000-0000-000038020000}"/>
    <cellStyle name="60% - Énfasis3 9" xfId="570" xr:uid="{00000000-0005-0000-0000-000039020000}"/>
    <cellStyle name="60% - Énfasis3 9 10" xfId="571" xr:uid="{00000000-0005-0000-0000-00003A020000}"/>
    <cellStyle name="60% - Énfasis3 9 11" xfId="572" xr:uid="{00000000-0005-0000-0000-00003B020000}"/>
    <cellStyle name="60% - Énfasis3 9 12" xfId="573" xr:uid="{00000000-0005-0000-0000-00003C020000}"/>
    <cellStyle name="60% - Énfasis3 9 13" xfId="574" xr:uid="{00000000-0005-0000-0000-00003D020000}"/>
    <cellStyle name="60% - Énfasis3 9 14" xfId="575" xr:uid="{00000000-0005-0000-0000-00003E020000}"/>
    <cellStyle name="60% - Énfasis3 9 15" xfId="576" xr:uid="{00000000-0005-0000-0000-00003F020000}"/>
    <cellStyle name="60% - Énfasis3 9 16" xfId="577" xr:uid="{00000000-0005-0000-0000-000040020000}"/>
    <cellStyle name="60% - Énfasis3 9 17" xfId="578" xr:uid="{00000000-0005-0000-0000-000041020000}"/>
    <cellStyle name="60% - Énfasis3 9 18" xfId="579" xr:uid="{00000000-0005-0000-0000-000042020000}"/>
    <cellStyle name="60% - Énfasis3 9 19" xfId="580" xr:uid="{00000000-0005-0000-0000-000043020000}"/>
    <cellStyle name="60% - Énfasis3 9 2" xfId="581" xr:uid="{00000000-0005-0000-0000-000044020000}"/>
    <cellStyle name="60% - Énfasis3 9 20" xfId="582" xr:uid="{00000000-0005-0000-0000-000045020000}"/>
    <cellStyle name="60% - Énfasis3 9 21" xfId="583" xr:uid="{00000000-0005-0000-0000-000046020000}"/>
    <cellStyle name="60% - Énfasis3 9 22" xfId="584" xr:uid="{00000000-0005-0000-0000-000047020000}"/>
    <cellStyle name="60% - Énfasis3 9 3" xfId="585" xr:uid="{00000000-0005-0000-0000-000048020000}"/>
    <cellStyle name="60% - Énfasis3 9 4" xfId="586" xr:uid="{00000000-0005-0000-0000-000049020000}"/>
    <cellStyle name="60% - Énfasis3 9 5" xfId="587" xr:uid="{00000000-0005-0000-0000-00004A020000}"/>
    <cellStyle name="60% - Énfasis3 9 6" xfId="588" xr:uid="{00000000-0005-0000-0000-00004B020000}"/>
    <cellStyle name="60% - Énfasis3 9 7" xfId="589" xr:uid="{00000000-0005-0000-0000-00004C020000}"/>
    <cellStyle name="60% - Énfasis3 9 8" xfId="590" xr:uid="{00000000-0005-0000-0000-00004D020000}"/>
    <cellStyle name="60% - Énfasis3 9 9" xfId="591" xr:uid="{00000000-0005-0000-0000-00004E020000}"/>
    <cellStyle name="60% - Énfasis4 10" xfId="592" xr:uid="{00000000-0005-0000-0000-00004F020000}"/>
    <cellStyle name="60% - Énfasis4 11" xfId="593" xr:uid="{00000000-0005-0000-0000-000050020000}"/>
    <cellStyle name="60% - Énfasis4 12" xfId="594" xr:uid="{00000000-0005-0000-0000-000051020000}"/>
    <cellStyle name="60% - Énfasis4 13" xfId="595" xr:uid="{00000000-0005-0000-0000-000052020000}"/>
    <cellStyle name="60% - Énfasis4 14" xfId="596" xr:uid="{00000000-0005-0000-0000-000053020000}"/>
    <cellStyle name="60% - Énfasis4 15" xfId="597" xr:uid="{00000000-0005-0000-0000-000054020000}"/>
    <cellStyle name="60% - Énfasis4 16" xfId="598" xr:uid="{00000000-0005-0000-0000-000055020000}"/>
    <cellStyle name="60% - Énfasis4 17" xfId="599" xr:uid="{00000000-0005-0000-0000-000056020000}"/>
    <cellStyle name="60% - Énfasis4 18" xfId="600" xr:uid="{00000000-0005-0000-0000-000057020000}"/>
    <cellStyle name="60% - Énfasis4 19" xfId="601" xr:uid="{00000000-0005-0000-0000-000058020000}"/>
    <cellStyle name="60% - Énfasis4 2" xfId="602" xr:uid="{00000000-0005-0000-0000-000059020000}"/>
    <cellStyle name="60% - Énfasis4 20" xfId="603" xr:uid="{00000000-0005-0000-0000-00005A020000}"/>
    <cellStyle name="60% - Énfasis4 3" xfId="604" xr:uid="{00000000-0005-0000-0000-00005B020000}"/>
    <cellStyle name="60% - Énfasis4 4" xfId="605" xr:uid="{00000000-0005-0000-0000-00005C020000}"/>
    <cellStyle name="60% - Énfasis4 5" xfId="606" xr:uid="{00000000-0005-0000-0000-00005D020000}"/>
    <cellStyle name="60% - Énfasis4 6" xfId="607" xr:uid="{00000000-0005-0000-0000-00005E020000}"/>
    <cellStyle name="60% - Énfasis4 7" xfId="608" xr:uid="{00000000-0005-0000-0000-00005F020000}"/>
    <cellStyle name="60% - Énfasis4 8" xfId="609" xr:uid="{00000000-0005-0000-0000-000060020000}"/>
    <cellStyle name="60% - Énfasis4 9" xfId="610" xr:uid="{00000000-0005-0000-0000-000061020000}"/>
    <cellStyle name="60% - Énfasis4 9 10" xfId="611" xr:uid="{00000000-0005-0000-0000-000062020000}"/>
    <cellStyle name="60% - Énfasis4 9 11" xfId="612" xr:uid="{00000000-0005-0000-0000-000063020000}"/>
    <cellStyle name="60% - Énfasis4 9 12" xfId="613" xr:uid="{00000000-0005-0000-0000-000064020000}"/>
    <cellStyle name="60% - Énfasis4 9 13" xfId="614" xr:uid="{00000000-0005-0000-0000-000065020000}"/>
    <cellStyle name="60% - Énfasis4 9 14" xfId="615" xr:uid="{00000000-0005-0000-0000-000066020000}"/>
    <cellStyle name="60% - Énfasis4 9 15" xfId="616" xr:uid="{00000000-0005-0000-0000-000067020000}"/>
    <cellStyle name="60% - Énfasis4 9 16" xfId="617" xr:uid="{00000000-0005-0000-0000-000068020000}"/>
    <cellStyle name="60% - Énfasis4 9 17" xfId="618" xr:uid="{00000000-0005-0000-0000-000069020000}"/>
    <cellStyle name="60% - Énfasis4 9 18" xfId="619" xr:uid="{00000000-0005-0000-0000-00006A020000}"/>
    <cellStyle name="60% - Énfasis4 9 19" xfId="620" xr:uid="{00000000-0005-0000-0000-00006B020000}"/>
    <cellStyle name="60% - Énfasis4 9 2" xfId="621" xr:uid="{00000000-0005-0000-0000-00006C020000}"/>
    <cellStyle name="60% - Énfasis4 9 20" xfId="622" xr:uid="{00000000-0005-0000-0000-00006D020000}"/>
    <cellStyle name="60% - Énfasis4 9 21" xfId="623" xr:uid="{00000000-0005-0000-0000-00006E020000}"/>
    <cellStyle name="60% - Énfasis4 9 22" xfId="624" xr:uid="{00000000-0005-0000-0000-00006F020000}"/>
    <cellStyle name="60% - Énfasis4 9 3" xfId="625" xr:uid="{00000000-0005-0000-0000-000070020000}"/>
    <cellStyle name="60% - Énfasis4 9 4" xfId="626" xr:uid="{00000000-0005-0000-0000-000071020000}"/>
    <cellStyle name="60% - Énfasis4 9 5" xfId="627" xr:uid="{00000000-0005-0000-0000-000072020000}"/>
    <cellStyle name="60% - Énfasis4 9 6" xfId="628" xr:uid="{00000000-0005-0000-0000-000073020000}"/>
    <cellStyle name="60% - Énfasis4 9 7" xfId="629" xr:uid="{00000000-0005-0000-0000-000074020000}"/>
    <cellStyle name="60% - Énfasis4 9 8" xfId="630" xr:uid="{00000000-0005-0000-0000-000075020000}"/>
    <cellStyle name="60% - Énfasis4 9 9" xfId="631" xr:uid="{00000000-0005-0000-0000-000076020000}"/>
    <cellStyle name="60% - Énfasis5" xfId="632" builtinId="48" customBuiltin="1"/>
    <cellStyle name="60% - Énfasis5 10" xfId="633" xr:uid="{00000000-0005-0000-0000-000078020000}"/>
    <cellStyle name="60% - Énfasis5 11" xfId="634" xr:uid="{00000000-0005-0000-0000-000079020000}"/>
    <cellStyle name="60% - Énfasis5 12" xfId="635" xr:uid="{00000000-0005-0000-0000-00007A020000}"/>
    <cellStyle name="60% - Énfasis5 13" xfId="636" xr:uid="{00000000-0005-0000-0000-00007B020000}"/>
    <cellStyle name="60% - Énfasis5 14" xfId="637" xr:uid="{00000000-0005-0000-0000-00007C020000}"/>
    <cellStyle name="60% - Énfasis5 15" xfId="638" xr:uid="{00000000-0005-0000-0000-00007D020000}"/>
    <cellStyle name="60% - Énfasis5 16" xfId="639" xr:uid="{00000000-0005-0000-0000-00007E020000}"/>
    <cellStyle name="60% - Énfasis5 17" xfId="640" xr:uid="{00000000-0005-0000-0000-00007F020000}"/>
    <cellStyle name="60% - Énfasis5 18" xfId="641" xr:uid="{00000000-0005-0000-0000-000080020000}"/>
    <cellStyle name="60% - Énfasis5 2" xfId="642" xr:uid="{00000000-0005-0000-0000-000081020000}"/>
    <cellStyle name="60% - Énfasis5 3" xfId="643" xr:uid="{00000000-0005-0000-0000-000082020000}"/>
    <cellStyle name="60% - Énfasis5 4" xfId="644" xr:uid="{00000000-0005-0000-0000-000083020000}"/>
    <cellStyle name="60% - Énfasis5 5" xfId="645" xr:uid="{00000000-0005-0000-0000-000084020000}"/>
    <cellStyle name="60% - Énfasis5 6" xfId="646" xr:uid="{00000000-0005-0000-0000-000085020000}"/>
    <cellStyle name="60% - Énfasis5 7" xfId="647" xr:uid="{00000000-0005-0000-0000-000086020000}"/>
    <cellStyle name="60% - Énfasis5 8" xfId="648" xr:uid="{00000000-0005-0000-0000-000087020000}"/>
    <cellStyle name="60% - Énfasis5 9" xfId="649" xr:uid="{00000000-0005-0000-0000-000088020000}"/>
    <cellStyle name="60% - Énfasis5 9 10" xfId="650" xr:uid="{00000000-0005-0000-0000-000089020000}"/>
    <cellStyle name="60% - Énfasis5 9 11" xfId="651" xr:uid="{00000000-0005-0000-0000-00008A020000}"/>
    <cellStyle name="60% - Énfasis5 9 12" xfId="652" xr:uid="{00000000-0005-0000-0000-00008B020000}"/>
    <cellStyle name="60% - Énfasis5 9 13" xfId="653" xr:uid="{00000000-0005-0000-0000-00008C020000}"/>
    <cellStyle name="60% - Énfasis5 9 14" xfId="654" xr:uid="{00000000-0005-0000-0000-00008D020000}"/>
    <cellStyle name="60% - Énfasis5 9 15" xfId="655" xr:uid="{00000000-0005-0000-0000-00008E020000}"/>
    <cellStyle name="60% - Énfasis5 9 16" xfId="656" xr:uid="{00000000-0005-0000-0000-00008F020000}"/>
    <cellStyle name="60% - Énfasis5 9 17" xfId="657" xr:uid="{00000000-0005-0000-0000-000090020000}"/>
    <cellStyle name="60% - Énfasis5 9 18" xfId="658" xr:uid="{00000000-0005-0000-0000-000091020000}"/>
    <cellStyle name="60% - Énfasis5 9 19" xfId="659" xr:uid="{00000000-0005-0000-0000-000092020000}"/>
    <cellStyle name="60% - Énfasis5 9 2" xfId="660" xr:uid="{00000000-0005-0000-0000-000093020000}"/>
    <cellStyle name="60% - Énfasis5 9 20" xfId="661" xr:uid="{00000000-0005-0000-0000-000094020000}"/>
    <cellStyle name="60% - Énfasis5 9 21" xfId="662" xr:uid="{00000000-0005-0000-0000-000095020000}"/>
    <cellStyle name="60% - Énfasis5 9 22" xfId="663" xr:uid="{00000000-0005-0000-0000-000096020000}"/>
    <cellStyle name="60% - Énfasis5 9 3" xfId="664" xr:uid="{00000000-0005-0000-0000-000097020000}"/>
    <cellStyle name="60% - Énfasis5 9 4" xfId="665" xr:uid="{00000000-0005-0000-0000-000098020000}"/>
    <cellStyle name="60% - Énfasis5 9 5" xfId="666" xr:uid="{00000000-0005-0000-0000-000099020000}"/>
    <cellStyle name="60% - Énfasis5 9 6" xfId="667" xr:uid="{00000000-0005-0000-0000-00009A020000}"/>
    <cellStyle name="60% - Énfasis5 9 7" xfId="668" xr:uid="{00000000-0005-0000-0000-00009B020000}"/>
    <cellStyle name="60% - Énfasis5 9 8" xfId="669" xr:uid="{00000000-0005-0000-0000-00009C020000}"/>
    <cellStyle name="60% - Énfasis5 9 9" xfId="670" xr:uid="{00000000-0005-0000-0000-00009D020000}"/>
    <cellStyle name="60% - Énfasis6 10" xfId="671" xr:uid="{00000000-0005-0000-0000-00009E020000}"/>
    <cellStyle name="60% - Énfasis6 11" xfId="672" xr:uid="{00000000-0005-0000-0000-00009F020000}"/>
    <cellStyle name="60% - Énfasis6 12" xfId="673" xr:uid="{00000000-0005-0000-0000-0000A0020000}"/>
    <cellStyle name="60% - Énfasis6 13" xfId="674" xr:uid="{00000000-0005-0000-0000-0000A1020000}"/>
    <cellStyle name="60% - Énfasis6 14" xfId="675" xr:uid="{00000000-0005-0000-0000-0000A2020000}"/>
    <cellStyle name="60% - Énfasis6 15" xfId="676" xr:uid="{00000000-0005-0000-0000-0000A3020000}"/>
    <cellStyle name="60% - Énfasis6 16" xfId="677" xr:uid="{00000000-0005-0000-0000-0000A4020000}"/>
    <cellStyle name="60% - Énfasis6 17" xfId="678" xr:uid="{00000000-0005-0000-0000-0000A5020000}"/>
    <cellStyle name="60% - Énfasis6 18" xfId="679" xr:uid="{00000000-0005-0000-0000-0000A6020000}"/>
    <cellStyle name="60% - Énfasis6 19" xfId="680" xr:uid="{00000000-0005-0000-0000-0000A7020000}"/>
    <cellStyle name="60% - Énfasis6 2" xfId="681" xr:uid="{00000000-0005-0000-0000-0000A8020000}"/>
    <cellStyle name="60% - Énfasis6 20" xfId="682" xr:uid="{00000000-0005-0000-0000-0000A9020000}"/>
    <cellStyle name="60% - Énfasis6 3" xfId="683" xr:uid="{00000000-0005-0000-0000-0000AA020000}"/>
    <cellStyle name="60% - Énfasis6 4" xfId="684" xr:uid="{00000000-0005-0000-0000-0000AB020000}"/>
    <cellStyle name="60% - Énfasis6 5" xfId="685" xr:uid="{00000000-0005-0000-0000-0000AC020000}"/>
    <cellStyle name="60% - Énfasis6 6" xfId="686" xr:uid="{00000000-0005-0000-0000-0000AD020000}"/>
    <cellStyle name="60% - Énfasis6 7" xfId="687" xr:uid="{00000000-0005-0000-0000-0000AE020000}"/>
    <cellStyle name="60% - Énfasis6 8" xfId="688" xr:uid="{00000000-0005-0000-0000-0000AF020000}"/>
    <cellStyle name="60% - Énfasis6 9" xfId="689" xr:uid="{00000000-0005-0000-0000-0000B0020000}"/>
    <cellStyle name="60% - Énfasis6 9 10" xfId="690" xr:uid="{00000000-0005-0000-0000-0000B1020000}"/>
    <cellStyle name="60% - Énfasis6 9 11" xfId="691" xr:uid="{00000000-0005-0000-0000-0000B2020000}"/>
    <cellStyle name="60% - Énfasis6 9 12" xfId="692" xr:uid="{00000000-0005-0000-0000-0000B3020000}"/>
    <cellStyle name="60% - Énfasis6 9 13" xfId="693" xr:uid="{00000000-0005-0000-0000-0000B4020000}"/>
    <cellStyle name="60% - Énfasis6 9 14" xfId="694" xr:uid="{00000000-0005-0000-0000-0000B5020000}"/>
    <cellStyle name="60% - Énfasis6 9 15" xfId="695" xr:uid="{00000000-0005-0000-0000-0000B6020000}"/>
    <cellStyle name="60% - Énfasis6 9 16" xfId="696" xr:uid="{00000000-0005-0000-0000-0000B7020000}"/>
    <cellStyle name="60% - Énfasis6 9 17" xfId="697" xr:uid="{00000000-0005-0000-0000-0000B8020000}"/>
    <cellStyle name="60% - Énfasis6 9 18" xfId="698" xr:uid="{00000000-0005-0000-0000-0000B9020000}"/>
    <cellStyle name="60% - Énfasis6 9 19" xfId="699" xr:uid="{00000000-0005-0000-0000-0000BA020000}"/>
    <cellStyle name="60% - Énfasis6 9 2" xfId="700" xr:uid="{00000000-0005-0000-0000-0000BB020000}"/>
    <cellStyle name="60% - Énfasis6 9 20" xfId="701" xr:uid="{00000000-0005-0000-0000-0000BC020000}"/>
    <cellStyle name="60% - Énfasis6 9 21" xfId="702" xr:uid="{00000000-0005-0000-0000-0000BD020000}"/>
    <cellStyle name="60% - Énfasis6 9 22" xfId="703" xr:uid="{00000000-0005-0000-0000-0000BE020000}"/>
    <cellStyle name="60% - Énfasis6 9 3" xfId="704" xr:uid="{00000000-0005-0000-0000-0000BF020000}"/>
    <cellStyle name="60% - Énfasis6 9 4" xfId="705" xr:uid="{00000000-0005-0000-0000-0000C0020000}"/>
    <cellStyle name="60% - Énfasis6 9 5" xfId="706" xr:uid="{00000000-0005-0000-0000-0000C1020000}"/>
    <cellStyle name="60% - Énfasis6 9 6" xfId="707" xr:uid="{00000000-0005-0000-0000-0000C2020000}"/>
    <cellStyle name="60% - Énfasis6 9 7" xfId="708" xr:uid="{00000000-0005-0000-0000-0000C3020000}"/>
    <cellStyle name="60% - Énfasis6 9 8" xfId="709" xr:uid="{00000000-0005-0000-0000-0000C4020000}"/>
    <cellStyle name="60% - Énfasis6 9 9" xfId="710" xr:uid="{00000000-0005-0000-0000-0000C5020000}"/>
    <cellStyle name="Buena 10" xfId="711" xr:uid="{00000000-0005-0000-0000-0000C7020000}"/>
    <cellStyle name="Buena 11" xfId="712" xr:uid="{00000000-0005-0000-0000-0000C8020000}"/>
    <cellStyle name="Buena 12" xfId="713" xr:uid="{00000000-0005-0000-0000-0000C9020000}"/>
    <cellStyle name="Buena 13" xfId="714" xr:uid="{00000000-0005-0000-0000-0000CA020000}"/>
    <cellStyle name="Buena 14" xfId="715" xr:uid="{00000000-0005-0000-0000-0000CB020000}"/>
    <cellStyle name="Buena 15" xfId="716" xr:uid="{00000000-0005-0000-0000-0000CC020000}"/>
    <cellStyle name="Buena 16" xfId="717" xr:uid="{00000000-0005-0000-0000-0000CD020000}"/>
    <cellStyle name="Buena 17" xfId="718" xr:uid="{00000000-0005-0000-0000-0000CE020000}"/>
    <cellStyle name="Buena 18" xfId="719" xr:uid="{00000000-0005-0000-0000-0000CF020000}"/>
    <cellStyle name="Buena 2" xfId="720" xr:uid="{00000000-0005-0000-0000-0000D0020000}"/>
    <cellStyle name="Buena 3" xfId="721" xr:uid="{00000000-0005-0000-0000-0000D1020000}"/>
    <cellStyle name="Buena 4" xfId="722" xr:uid="{00000000-0005-0000-0000-0000D2020000}"/>
    <cellStyle name="Buena 5" xfId="723" xr:uid="{00000000-0005-0000-0000-0000D3020000}"/>
    <cellStyle name="Buena 6" xfId="724" xr:uid="{00000000-0005-0000-0000-0000D4020000}"/>
    <cellStyle name="Buena 7" xfId="725" xr:uid="{00000000-0005-0000-0000-0000D5020000}"/>
    <cellStyle name="Buena 8" xfId="726" xr:uid="{00000000-0005-0000-0000-0000D6020000}"/>
    <cellStyle name="Buena 9" xfId="727" xr:uid="{00000000-0005-0000-0000-0000D7020000}"/>
    <cellStyle name="Buena 9 10" xfId="728" xr:uid="{00000000-0005-0000-0000-0000D8020000}"/>
    <cellStyle name="Buena 9 11" xfId="729" xr:uid="{00000000-0005-0000-0000-0000D9020000}"/>
    <cellStyle name="Buena 9 12" xfId="730" xr:uid="{00000000-0005-0000-0000-0000DA020000}"/>
    <cellStyle name="Buena 9 13" xfId="731" xr:uid="{00000000-0005-0000-0000-0000DB020000}"/>
    <cellStyle name="Buena 9 14" xfId="732" xr:uid="{00000000-0005-0000-0000-0000DC020000}"/>
    <cellStyle name="Buena 9 15" xfId="733" xr:uid="{00000000-0005-0000-0000-0000DD020000}"/>
    <cellStyle name="Buena 9 16" xfId="734" xr:uid="{00000000-0005-0000-0000-0000DE020000}"/>
    <cellStyle name="Buena 9 17" xfId="735" xr:uid="{00000000-0005-0000-0000-0000DF020000}"/>
    <cellStyle name="Buena 9 18" xfId="736" xr:uid="{00000000-0005-0000-0000-0000E0020000}"/>
    <cellStyle name="Buena 9 19" xfId="737" xr:uid="{00000000-0005-0000-0000-0000E1020000}"/>
    <cellStyle name="Buena 9 2" xfId="738" xr:uid="{00000000-0005-0000-0000-0000E2020000}"/>
    <cellStyle name="Buena 9 20" xfId="739" xr:uid="{00000000-0005-0000-0000-0000E3020000}"/>
    <cellStyle name="Buena 9 21" xfId="740" xr:uid="{00000000-0005-0000-0000-0000E4020000}"/>
    <cellStyle name="Buena 9 22" xfId="741" xr:uid="{00000000-0005-0000-0000-0000E5020000}"/>
    <cellStyle name="Buena 9 3" xfId="742" xr:uid="{00000000-0005-0000-0000-0000E6020000}"/>
    <cellStyle name="Buena 9 4" xfId="743" xr:uid="{00000000-0005-0000-0000-0000E7020000}"/>
    <cellStyle name="Buena 9 5" xfId="744" xr:uid="{00000000-0005-0000-0000-0000E8020000}"/>
    <cellStyle name="Buena 9 6" xfId="745" xr:uid="{00000000-0005-0000-0000-0000E9020000}"/>
    <cellStyle name="Buena 9 7" xfId="746" xr:uid="{00000000-0005-0000-0000-0000EA020000}"/>
    <cellStyle name="Buena 9 8" xfId="747" xr:uid="{00000000-0005-0000-0000-0000EB020000}"/>
    <cellStyle name="Buena 9 9" xfId="748" xr:uid="{00000000-0005-0000-0000-0000EC020000}"/>
    <cellStyle name="Cálculo" xfId="749" builtinId="22" customBuiltin="1"/>
    <cellStyle name="Cálculo 10" xfId="750" xr:uid="{00000000-0005-0000-0000-0000EE020000}"/>
    <cellStyle name="Cálculo 10 2" xfId="1824" xr:uid="{78780B6A-AEDF-4D6E-962B-2C0FE82E0037}"/>
    <cellStyle name="Cálculo 10 2 10" xfId="8325" xr:uid="{E7C1067D-05C9-4C95-9F48-C3AB6C46C16E}"/>
    <cellStyle name="Cálculo 10 2 10 2" xfId="23433" xr:uid="{0BAB687C-521C-4744-80B2-E185043274F2}"/>
    <cellStyle name="Cálculo 10 2 11" xfId="15930" xr:uid="{19EBF4E8-B149-4B85-9AD3-6A7391265F38}"/>
    <cellStyle name="Cálculo 10 2 11 2" xfId="31038" xr:uid="{75F8C9CE-4ECE-4481-AB78-A06EEAA34DDD}"/>
    <cellStyle name="Cálculo 10 2 12" xfId="13717" xr:uid="{63313D6A-9B9D-4820-962E-BB5FC6961324}"/>
    <cellStyle name="Cálculo 10 2 12 2" xfId="28825" xr:uid="{C3253C81-386A-4592-8658-4CE5149A94CC}"/>
    <cellStyle name="Cálculo 10 2 13" xfId="17049" xr:uid="{62618EFB-0715-4036-AC2B-C549CB0DC49D}"/>
    <cellStyle name="Cálculo 10 2 2" xfId="2384" xr:uid="{93598EC6-8B31-4227-8D01-45628F5CF3CC}"/>
    <cellStyle name="Cálculo 10 2 2 2" xfId="5021" xr:uid="{3BE00C91-DF48-4E9A-BB0B-B923A9C6D68B}"/>
    <cellStyle name="Cálculo 10 2 2 2 2" xfId="11385" xr:uid="{FAF375F0-1E07-4186-88C8-FD39FACB5840}"/>
    <cellStyle name="Cálculo 10 2 2 2 2 2" xfId="26493" xr:uid="{A14185EC-3BA4-4A0B-91DE-D2DB7DB8CA08}"/>
    <cellStyle name="Cálculo 10 2 2 2 3" xfId="13808" xr:uid="{22786D04-199C-4D25-BA4D-D548632ABFEB}"/>
    <cellStyle name="Cálculo 10 2 2 2 3 2" xfId="28916" xr:uid="{4B804A76-7283-465F-8F85-1B294F01DDFE}"/>
    <cellStyle name="Cálculo 10 2 2 2 4" xfId="20129" xr:uid="{224D2D0E-E6EB-4DEA-BDE7-3B162E58E1EF}"/>
    <cellStyle name="Cálculo 10 2 2 3" xfId="8851" xr:uid="{76F6B2AD-9E73-4213-862C-1CF4F60A93CE}"/>
    <cellStyle name="Cálculo 10 2 2 3 2" xfId="23959" xr:uid="{5A39486E-61BB-43DC-A633-C4410545AB6E}"/>
    <cellStyle name="Cálculo 10 2 3" xfId="2236" xr:uid="{5B268D6C-0AF3-4961-94E9-1919695998CC}"/>
    <cellStyle name="Cálculo 10 2 3 2" xfId="4873" xr:uid="{C6B2C004-11B1-4519-B814-9B3F35A191B8}"/>
    <cellStyle name="Cálculo 10 2 3 2 2" xfId="16257" xr:uid="{4C4AE2A0-4114-4521-A971-5A3D00C2045E}"/>
    <cellStyle name="Cálculo 10 2 3 2 2 2" xfId="31365" xr:uid="{27090492-43D8-41A9-9BD2-55E40301F5BC}"/>
    <cellStyle name="Cálculo 10 2 3 2 3" xfId="19981" xr:uid="{EC04631B-AD3D-4F17-9ADA-433E51C04545}"/>
    <cellStyle name="Cálculo 10 2 3 3" xfId="15750" xr:uid="{8670FD89-0F7C-4938-B0B5-4212B3514EFF}"/>
    <cellStyle name="Cálculo 10 2 3 3 2" xfId="30858" xr:uid="{2519BFCC-3D57-4150-90FD-7FD36D1ECA35}"/>
    <cellStyle name="Cálculo 10 2 3 4" xfId="17461" xr:uid="{8A78B4CB-51A5-4824-8803-19E141F11A1E}"/>
    <cellStyle name="Cálculo 10 2 4" xfId="2347" xr:uid="{FE13B4E0-9487-4606-96E5-E132CE3D8DD3}"/>
    <cellStyle name="Cálculo 10 2 4 2" xfId="4984" xr:uid="{210B75B2-1F19-4B1A-B859-A6EA8DF43650}"/>
    <cellStyle name="Cálculo 10 2 4 2 2" xfId="11348" xr:uid="{2C36D768-6BD3-4FA8-8DF6-A9D67A2EE09A}"/>
    <cellStyle name="Cálculo 10 2 4 2 2 2" xfId="26456" xr:uid="{52E59CBC-3849-4EC5-AE99-207637FCCEC5}"/>
    <cellStyle name="Cálculo 10 2 4 2 3" xfId="7211" xr:uid="{959422DF-0552-4EE7-B430-938132F68D5E}"/>
    <cellStyle name="Cálculo 10 2 4 2 3 2" xfId="22319" xr:uid="{773511BC-C06F-4CBF-B07F-5355B435C497}"/>
    <cellStyle name="Cálculo 10 2 4 2 4" xfId="20092" xr:uid="{47A49BB2-2B54-4495-803C-F2815B7DA5AF}"/>
    <cellStyle name="Cálculo 10 2 4 3" xfId="8814" xr:uid="{09E15FCD-6C47-4AAD-A17C-90E836330071}"/>
    <cellStyle name="Cálculo 10 2 4 3 2" xfId="23922" xr:uid="{FD650D1F-9400-427B-AA73-23A304CAD188}"/>
    <cellStyle name="Cálculo 10 2 4 4" xfId="8057" xr:uid="{1546F41E-BA1D-45C1-ACEF-B64822F833FC}"/>
    <cellStyle name="Cálculo 10 2 4 4 2" xfId="23165" xr:uid="{A1857299-5C24-4613-892C-412645CFFAF5}"/>
    <cellStyle name="Cálculo 10 2 4 5" xfId="17572" xr:uid="{A528F90C-7910-438F-A2DD-670E56D9A963}"/>
    <cellStyle name="Cálculo 10 2 5" xfId="3244" xr:uid="{3C113DE1-CADB-4A5B-8ACB-A03EB445E186}"/>
    <cellStyle name="Cálculo 10 2 5 2" xfId="5881" xr:uid="{28CD4118-4E62-494D-895F-56574BE32591}"/>
    <cellStyle name="Cálculo 10 2 5 2 2" xfId="12192" xr:uid="{89C206DC-E9A4-41A5-9466-4AFB1A547AB0}"/>
    <cellStyle name="Cálculo 10 2 5 2 2 2" xfId="27300" xr:uid="{9B2F206A-7040-48BE-86A7-9B431D645EE9}"/>
    <cellStyle name="Cálculo 10 2 5 2 3" xfId="8132" xr:uid="{4EAA5D48-64C3-43BA-BD58-5E6C897FD308}"/>
    <cellStyle name="Cálculo 10 2 5 2 3 2" xfId="23240" xr:uid="{6F932D22-89FD-4865-B892-A69A54D2AFA2}"/>
    <cellStyle name="Cálculo 10 2 5 2 4" xfId="20989" xr:uid="{27011F23-6DE2-4E1B-A5AF-4065804D08A3}"/>
    <cellStyle name="Cálculo 10 2 5 3" xfId="9626" xr:uid="{30A46917-BA85-4047-8056-CBAEEAAA41DF}"/>
    <cellStyle name="Cálculo 10 2 5 3 2" xfId="24734" xr:uid="{35FBC109-EC61-4438-ADE7-0567095DD2EB}"/>
    <cellStyle name="Cálculo 10 2 5 4" xfId="7881" xr:uid="{06A9C4CD-D12A-4CBA-9E1E-823DF6C0CDF6}"/>
    <cellStyle name="Cálculo 10 2 5 4 2" xfId="22989" xr:uid="{BF45BB49-AED3-40DA-99CF-7A8DA8199359}"/>
    <cellStyle name="Cálculo 10 2 5 5" xfId="18352" xr:uid="{03B49BAB-83F7-4798-B822-9A93C9CAA975}"/>
    <cellStyle name="Cálculo 10 2 6" xfId="3550" xr:uid="{86009C1D-FDB1-437E-A901-EFF5DA6B98C4}"/>
    <cellStyle name="Cálculo 10 2 6 2" xfId="6187" xr:uid="{7CF9F00D-4F3C-4302-B130-9D8F17C1F616}"/>
    <cellStyle name="Cálculo 10 2 6 2 2" xfId="12498" xr:uid="{84163AC9-3F22-479E-A62D-D51A0E79BA7A}"/>
    <cellStyle name="Cálculo 10 2 6 2 2 2" xfId="27606" xr:uid="{AAAD5839-F47F-4569-9379-46DA8F20D3AF}"/>
    <cellStyle name="Cálculo 10 2 6 2 3" xfId="15555" xr:uid="{0B7D197F-ECA0-4225-9D21-1546385FD09B}"/>
    <cellStyle name="Cálculo 10 2 6 2 3 2" xfId="30663" xr:uid="{5E843714-E83F-45D4-98FE-997A9C73CB7D}"/>
    <cellStyle name="Cálculo 10 2 6 2 4" xfId="21295" xr:uid="{3DAEEAAF-0C5E-42BB-A61D-4B5BE5708D89}"/>
    <cellStyle name="Cálculo 10 2 6 3" xfId="9932" xr:uid="{6E466395-A1C7-4B33-AED8-3AEDD1F3BF09}"/>
    <cellStyle name="Cálculo 10 2 6 3 2" xfId="25040" xr:uid="{2F5E892C-136A-43F9-9BC2-03B965F5E1C2}"/>
    <cellStyle name="Cálculo 10 2 6 4" xfId="7064" xr:uid="{41EB5057-8596-43A9-8EE2-3AA8DBBBA580}"/>
    <cellStyle name="Cálculo 10 2 6 4 2" xfId="22172" xr:uid="{42DAB4A0-806F-418C-A449-5AF0839298CF}"/>
    <cellStyle name="Cálculo 10 2 6 5" xfId="18658" xr:uid="{9E87EE5C-CF75-4BF8-B438-329E80B90BEA}"/>
    <cellStyle name="Cálculo 10 2 7" xfId="3896" xr:uid="{90D428DB-A386-4F94-9575-0E14106B7C41}"/>
    <cellStyle name="Cálculo 10 2 7 2" xfId="6533" xr:uid="{41989902-2AC1-4CA7-A742-767776C96CF1}"/>
    <cellStyle name="Cálculo 10 2 7 2 2" xfId="12844" xr:uid="{72A20094-20B0-4622-835C-68E2A81C2F35}"/>
    <cellStyle name="Cálculo 10 2 7 2 2 2" xfId="27952" xr:uid="{A93F88A5-5707-4E46-8E48-A13860715C9F}"/>
    <cellStyle name="Cálculo 10 2 7 2 3" xfId="11687" xr:uid="{D3D087CE-BEB7-4084-9A41-8B91B5039C59}"/>
    <cellStyle name="Cálculo 10 2 7 2 3 2" xfId="26795" xr:uid="{92402209-F8FD-4C2A-B331-453D2C6F24B3}"/>
    <cellStyle name="Cálculo 10 2 7 2 4" xfId="21641" xr:uid="{4493183A-F7B9-4907-8C17-F220BFCC46B9}"/>
    <cellStyle name="Cálculo 10 2 7 3" xfId="10278" xr:uid="{9B54DADE-E705-4068-8992-FBBD98F892EB}"/>
    <cellStyle name="Cálculo 10 2 7 3 2" xfId="25386" xr:uid="{702EBBC1-6E59-4E53-80BD-45BED6D7E9DC}"/>
    <cellStyle name="Cálculo 10 2 7 4" xfId="15451" xr:uid="{2B1CDAC6-471A-444C-AF16-0374C24204C2}"/>
    <cellStyle name="Cálculo 10 2 7 4 2" xfId="30559" xr:uid="{52CFA0E4-9CFA-4E79-9552-307BB913C674}"/>
    <cellStyle name="Cálculo 10 2 7 5" xfId="19004" xr:uid="{A8B3AEE7-8FF7-448D-A4A5-7AAAD74DA67D}"/>
    <cellStyle name="Cálculo 10 2 8" xfId="4260" xr:uid="{7866CA2B-D8C3-4EBA-A02B-D9CF0651090B}"/>
    <cellStyle name="Cálculo 10 2 8 2" xfId="6897" xr:uid="{0A8C577D-32CD-4241-81CA-5AB66685E546}"/>
    <cellStyle name="Cálculo 10 2 8 2 2" xfId="13208" xr:uid="{5AE8E437-B560-40A8-ADCC-8744CA02ABA1}"/>
    <cellStyle name="Cálculo 10 2 8 2 2 2" xfId="28316" xr:uid="{58C8694F-79B8-4109-A8A1-BA5B8589AE42}"/>
    <cellStyle name="Cálculo 10 2 8 2 3" xfId="16872" xr:uid="{4F53CEB3-E9AC-4DC6-A9B7-B504FDCBE8B9}"/>
    <cellStyle name="Cálculo 10 2 8 2 3 2" xfId="31980" xr:uid="{EE0CBD73-0452-4D33-A73B-6349F83ED073}"/>
    <cellStyle name="Cálculo 10 2 8 2 4" xfId="22005" xr:uid="{8926D4E5-9961-4D0F-ABEC-2E28A1990917}"/>
    <cellStyle name="Cálculo 10 2 8 3" xfId="10642" xr:uid="{ACD1030B-CF2D-4C67-A0FB-B1B658711DB0}"/>
    <cellStyle name="Cálculo 10 2 8 3 2" xfId="25750" xr:uid="{C5FBB4CE-547E-42AE-916C-3B88EB5D8D63}"/>
    <cellStyle name="Cálculo 10 2 8 4" xfId="15195" xr:uid="{50145CC8-4CE9-44F5-BEE3-D73E22C13308}"/>
    <cellStyle name="Cálculo 10 2 8 4 2" xfId="30303" xr:uid="{06F51CAB-55BD-47DA-8859-3FE62FB5B719}"/>
    <cellStyle name="Cálculo 10 2 8 5" xfId="19368" xr:uid="{B7718973-41AD-4BDA-A965-26BBE9E992A3}"/>
    <cellStyle name="Cálculo 10 2 9" xfId="4461" xr:uid="{A3428D28-19BB-427E-B808-459B60939AF3}"/>
    <cellStyle name="Cálculo 10 2 9 2" xfId="10843" xr:uid="{0D849CBD-0F21-4965-88A7-9FDB1E5967CB}"/>
    <cellStyle name="Cálculo 10 2 9 2 2" xfId="25951" xr:uid="{E67D8394-A48C-455A-9081-AEB21A174869}"/>
    <cellStyle name="Cálculo 10 2 9 3" xfId="14242" xr:uid="{8EF3D677-AD5F-4A3D-910D-BEF817CD5268}"/>
    <cellStyle name="Cálculo 10 2 9 3 2" xfId="29350" xr:uid="{D9745A77-7FD0-4E94-BA3F-DEC1D3470B55}"/>
    <cellStyle name="Cálculo 10 2 9 4" xfId="19569" xr:uid="{1E518E35-C4BD-4195-A177-E291A67DCF44}"/>
    <cellStyle name="Cálculo 10 3" xfId="1807" xr:uid="{6AE62029-6943-4600-8FA0-757A581E7F42}"/>
    <cellStyle name="Cálculo 10 3 10" xfId="15644" xr:uid="{71AD2EFF-0C02-4DB2-828D-295B84737024}"/>
    <cellStyle name="Cálculo 10 3 10 2" xfId="30752" xr:uid="{58A875D5-1E26-4B6A-A59E-B61090F02A5D}"/>
    <cellStyle name="Cálculo 10 3 11" xfId="7697" xr:uid="{B65E0F84-F564-4C67-BFBA-FA55FB812776}"/>
    <cellStyle name="Cálculo 10 3 11 2" xfId="22805" xr:uid="{A2B9ADAA-07CE-4B9F-B7E1-00958F1500ED}"/>
    <cellStyle name="Cálculo 10 3 12" xfId="17032" xr:uid="{110FA54E-70A3-4B52-8B1C-01B84A26DD69}"/>
    <cellStyle name="Cálculo 10 3 2" xfId="2367" xr:uid="{F8145BFB-2E69-4C85-B5F7-EC38C53B460F}"/>
    <cellStyle name="Cálculo 10 3 2 2" xfId="5004" xr:uid="{55DCBA16-B823-4512-B682-3AAE9F1F9F47}"/>
    <cellStyle name="Cálculo 10 3 2 2 2" xfId="11368" xr:uid="{A97F2ADE-523E-4167-976E-C3CDE3B1039E}"/>
    <cellStyle name="Cálculo 10 3 2 2 2 2" xfId="26476" xr:uid="{81BEA7E8-BC22-48BE-9A8C-57F22476A7AB}"/>
    <cellStyle name="Cálculo 10 3 2 2 3" xfId="11819" xr:uid="{BB4D7D45-6DAD-409D-B817-CBE62DE89746}"/>
    <cellStyle name="Cálculo 10 3 2 2 3 2" xfId="26927" xr:uid="{2880407D-DAE7-413F-B772-B2645DBC3B3A}"/>
    <cellStyle name="Cálculo 10 3 2 2 4" xfId="20112" xr:uid="{73A61934-2C9F-43F9-A67E-EBB186C2A230}"/>
    <cellStyle name="Cálculo 10 3 2 3" xfId="8834" xr:uid="{CE527785-B734-49E5-ABC4-5877DE58FF1E}"/>
    <cellStyle name="Cálculo 10 3 2 3 2" xfId="23942" xr:uid="{D7CC524E-00EF-48F3-B30C-23399EC6C98C}"/>
    <cellStyle name="Cálculo 10 3 2 4" xfId="7857" xr:uid="{1A050859-41B5-4C52-9792-DDD31F6B4AAA}"/>
    <cellStyle name="Cálculo 10 3 2 4 2" xfId="22965" xr:uid="{2636384E-DAD8-4694-A4AB-5AC43F925C0B}"/>
    <cellStyle name="Cálculo 10 3 2 5" xfId="7916" xr:uid="{12D0704E-D242-4AC5-8DD8-BF2E570CA4BC}"/>
    <cellStyle name="Cálculo 10 3 2 5 2" xfId="23024" xr:uid="{1E76AD38-AD83-4E93-921B-B1978013137F}"/>
    <cellStyle name="Cálculo 10 3 2 6" xfId="17575" xr:uid="{BAEFB7AD-EB5E-4ADA-9177-5EF9A917AE75}"/>
    <cellStyle name="Cálculo 10 3 3" xfId="2253" xr:uid="{4595A6B6-C15A-45BC-81A5-FB811BC8908E}"/>
    <cellStyle name="Cálculo 10 3 3 2" xfId="4890" xr:uid="{FE752F63-6463-4B28-8CB2-9B74A202FD2E}"/>
    <cellStyle name="Cálculo 10 3 3 2 2" xfId="15708" xr:uid="{1D811A75-8F65-4C89-8382-3DBFA4D890B3}"/>
    <cellStyle name="Cálculo 10 3 3 2 2 2" xfId="30816" xr:uid="{4EA40460-AE8D-4D63-9AA2-91E513E6A59C}"/>
    <cellStyle name="Cálculo 10 3 3 2 3" xfId="19998" xr:uid="{93EAFDEE-21DD-4C21-97BA-999D904EFCC9}"/>
    <cellStyle name="Cálculo 10 3 3 3" xfId="13774" xr:uid="{E2C736CE-1465-4693-B71F-2A8103CABBAC}"/>
    <cellStyle name="Cálculo 10 3 3 3 2" xfId="28882" xr:uid="{C0930143-EFCA-4F4C-A771-D6399AA35A11}"/>
    <cellStyle name="Cálculo 10 3 3 4" xfId="17478" xr:uid="{BA9F6678-4B6C-4267-A38A-E88FC501DE45}"/>
    <cellStyle name="Cálculo 10 3 4" xfId="2645" xr:uid="{0454213F-2343-4DC2-A368-7D0EE24F1D3A}"/>
    <cellStyle name="Cálculo 10 3 4 2" xfId="5282" xr:uid="{CDEFFACD-2C94-4A9B-A43A-8AB1EF5641BF}"/>
    <cellStyle name="Cálculo 10 3 4 2 2" xfId="11646" xr:uid="{CAEC3ECB-0BE9-4885-85A6-44B61C9BD50A}"/>
    <cellStyle name="Cálculo 10 3 4 2 2 2" xfId="26754" xr:uid="{75A45372-471A-42B9-883E-9D7FACDB9BF8}"/>
    <cellStyle name="Cálculo 10 3 4 2 3" xfId="7135" xr:uid="{2858A03A-02F6-401B-A687-FD14E6AA0CC5}"/>
    <cellStyle name="Cálculo 10 3 4 2 3 2" xfId="22243" xr:uid="{F6D45E3E-5F15-4B4A-9447-4AA9C3779D6B}"/>
    <cellStyle name="Cálculo 10 3 4 2 4" xfId="20390" xr:uid="{E8442D7D-715E-4CA6-8743-00D6DD4F5584}"/>
    <cellStyle name="Cálculo 10 3 4 3" xfId="9112" xr:uid="{2E9A4118-4084-4275-8E64-032B9E0A9C77}"/>
    <cellStyle name="Cálculo 10 3 4 3 2" xfId="24220" xr:uid="{A8AEA941-4E79-4E37-A0B3-40EB60157B31}"/>
    <cellStyle name="Cálculo 10 3 4 4" xfId="7602" xr:uid="{427B3889-AB26-4F20-9527-46E1CFF3EA84}"/>
    <cellStyle name="Cálculo 10 3 4 4 2" xfId="22710" xr:uid="{1CC3084E-8430-4EFF-9F84-B4E41D8091EB}"/>
    <cellStyle name="Cálculo 10 3 4 5" xfId="17753" xr:uid="{2897EFB1-6E29-4ABB-ADCF-3E1307473A9F}"/>
    <cellStyle name="Cálculo 10 3 5" xfId="3227" xr:uid="{67D8D760-7736-4FAE-8F0F-EDD29EE942D0}"/>
    <cellStyle name="Cálculo 10 3 5 2" xfId="5864" xr:uid="{D51A29F5-E0F6-48B5-BEB2-6828BDA3976D}"/>
    <cellStyle name="Cálculo 10 3 5 2 2" xfId="12175" xr:uid="{1D224172-F9CA-4C10-8187-ED300E28E24B}"/>
    <cellStyle name="Cálculo 10 3 5 2 2 2" xfId="27283" xr:uid="{E874D7A7-C5B3-48C2-A3E7-27AF9A223829}"/>
    <cellStyle name="Cálculo 10 3 5 2 3" xfId="16516" xr:uid="{6D5C7E43-3C90-4C8C-B7C8-CAB6B6E639E6}"/>
    <cellStyle name="Cálculo 10 3 5 2 3 2" xfId="31624" xr:uid="{9CF5F2A8-74C4-4EF9-BFB5-D63552F57BE9}"/>
    <cellStyle name="Cálculo 10 3 5 2 4" xfId="20972" xr:uid="{10443D1F-51B7-4301-96F0-9A48E43D58A8}"/>
    <cellStyle name="Cálculo 10 3 5 3" xfId="9609" xr:uid="{9A94FF31-953C-4269-8927-10BB76767EA9}"/>
    <cellStyle name="Cálculo 10 3 5 3 2" xfId="24717" xr:uid="{86020CFA-E7F4-4001-8E11-35BED0C280F2}"/>
    <cellStyle name="Cálculo 10 3 5 4" xfId="14295" xr:uid="{3848E81F-FDDD-432A-BB91-5739247EA83A}"/>
    <cellStyle name="Cálculo 10 3 5 4 2" xfId="29403" xr:uid="{11E500E0-4D58-4AF0-A142-C28E7B12D72B}"/>
    <cellStyle name="Cálculo 10 3 5 5" xfId="18335" xr:uid="{E8A3E786-0DF8-415D-849B-3A35E7125E81}"/>
    <cellStyle name="Cálculo 10 3 6" xfId="2309" xr:uid="{8032518F-4EFB-4907-B258-8DB4A7E029DF}"/>
    <cellStyle name="Cálculo 10 3 6 2" xfId="4946" xr:uid="{60A8E9AE-98EB-4C9C-BD96-D5BDC4EBD3CC}"/>
    <cellStyle name="Cálculo 10 3 6 2 2" xfId="11310" xr:uid="{D665E4CB-AAF9-40BD-B2F1-3C67F7D93C99}"/>
    <cellStyle name="Cálculo 10 3 6 2 2 2" xfId="26418" xr:uid="{201917A0-D97F-45BB-A5EA-45C383A005C1}"/>
    <cellStyle name="Cálculo 10 3 6 2 3" xfId="16511" xr:uid="{CD07E991-C806-4571-BA90-5028A95CCD28}"/>
    <cellStyle name="Cálculo 10 3 6 2 3 2" xfId="31619" xr:uid="{8B087D49-5BE3-49D2-8541-5047B6B4AFFF}"/>
    <cellStyle name="Cálculo 10 3 6 2 4" xfId="20054" xr:uid="{A3B639DC-24C6-4A92-831A-F0E0C7BBB25C}"/>
    <cellStyle name="Cálculo 10 3 6 3" xfId="8776" xr:uid="{7E35746F-5CFF-415E-B739-7CF4F7F28DB8}"/>
    <cellStyle name="Cálculo 10 3 6 3 2" xfId="23884" xr:uid="{79B89EA5-CF88-4C2B-8F7B-5B64B1D22E66}"/>
    <cellStyle name="Cálculo 10 3 6 4" xfId="8108" xr:uid="{47666E13-E091-49CC-A6A0-20C3EC936723}"/>
    <cellStyle name="Cálculo 10 3 6 4 2" xfId="23216" xr:uid="{BF405E06-FC91-446B-BF31-5C70275364B1}"/>
    <cellStyle name="Cálculo 10 3 6 5" xfId="17534" xr:uid="{73253F5B-2F7D-46B4-B8AD-B966DE06E768}"/>
    <cellStyle name="Cálculo 10 3 7" xfId="3879" xr:uid="{A6CD3DD1-4A34-4975-88E2-234EA5F3A793}"/>
    <cellStyle name="Cálculo 10 3 7 2" xfId="6516" xr:uid="{3591AD85-A95C-4F10-A17D-8B0C0690EF72}"/>
    <cellStyle name="Cálculo 10 3 7 2 2" xfId="12827" xr:uid="{4B843AA4-D8B3-41C3-9BF4-9C3DF6BBDA88}"/>
    <cellStyle name="Cálculo 10 3 7 2 2 2" xfId="27935" xr:uid="{4B185D80-8F71-47E9-9987-1D12FB6FCA2A}"/>
    <cellStyle name="Cálculo 10 3 7 2 3" xfId="16320" xr:uid="{92AE3E88-965D-45A9-A5FE-61D276B42294}"/>
    <cellStyle name="Cálculo 10 3 7 2 3 2" xfId="31428" xr:uid="{01C49360-AF1F-4E3D-9C62-DB19F59A1202}"/>
    <cellStyle name="Cálculo 10 3 7 2 4" xfId="21624" xr:uid="{CFE1D53F-15C1-4A19-86A3-9A8558CF27B8}"/>
    <cellStyle name="Cálculo 10 3 7 3" xfId="10261" xr:uid="{6942184E-0A9D-4441-98E7-B0887933A3C1}"/>
    <cellStyle name="Cálculo 10 3 7 3 2" xfId="25369" xr:uid="{C3F3DD84-CA2D-468C-9C86-2144ED138618}"/>
    <cellStyle name="Cálculo 10 3 7 4" xfId="14041" xr:uid="{374C1F06-E7A4-4BB9-AE55-60120FF866C2}"/>
    <cellStyle name="Cálculo 10 3 7 4 2" xfId="29149" xr:uid="{27523C7F-C2B8-4BC5-942C-D99665C12AC3}"/>
    <cellStyle name="Cálculo 10 3 7 5" xfId="18987" xr:uid="{ABC267FA-D3C3-4F4F-9629-122020A0C646}"/>
    <cellStyle name="Cálculo 10 3 8" xfId="4444" xr:uid="{0096415D-97D9-44A5-A941-3452EA97A3FC}"/>
    <cellStyle name="Cálculo 10 3 8 2" xfId="10826" xr:uid="{707F7AD8-B8D7-45A4-99DB-E083C5962FDB}"/>
    <cellStyle name="Cálculo 10 3 8 2 2" xfId="25934" xr:uid="{57E3B6AD-7D0D-4A6D-906D-D881B7FB75A3}"/>
    <cellStyle name="Cálculo 10 3 8 3" xfId="13463" xr:uid="{1935E4B3-20F9-4981-AEB0-8856E641A054}"/>
    <cellStyle name="Cálculo 10 3 8 3 2" xfId="28571" xr:uid="{B7C8F4E5-38EC-4C7B-B730-709BC70DC159}"/>
    <cellStyle name="Cálculo 10 3 8 4" xfId="19552" xr:uid="{5303CA6B-C64C-4506-8BFA-9724678A5237}"/>
    <cellStyle name="Cálculo 10 3 9" xfId="8308" xr:uid="{5C1E087E-AA57-4A17-ADE8-AFD134934FA9}"/>
    <cellStyle name="Cálculo 10 3 9 2" xfId="23416" xr:uid="{4A76AC62-3332-42EC-B539-3CE66FF64FA6}"/>
    <cellStyle name="Cálculo 10 4" xfId="2044" xr:uid="{027D5AB2-9931-4472-8BFA-215B7391639A}"/>
    <cellStyle name="Cálculo 10 4 10" xfId="15835" xr:uid="{4779D2F6-0847-4CA5-B50F-3C9EDE787EAE}"/>
    <cellStyle name="Cálculo 10 4 10 2" xfId="30943" xr:uid="{6FBE1060-C751-4AF0-AE40-FB42E0B37522}"/>
    <cellStyle name="Cálculo 10 4 11" xfId="15757" xr:uid="{7A54FFB0-3209-404F-A705-2C1375158C70}"/>
    <cellStyle name="Cálculo 10 4 11 2" xfId="30865" xr:uid="{69F0D9CE-0F19-40FC-AE9E-36DCB71796A0}"/>
    <cellStyle name="Cálculo 10 4 12" xfId="17269" xr:uid="{B426C609-0544-4746-B7F4-8A58B77B93CA}"/>
    <cellStyle name="Cálculo 10 4 2" xfId="2551" xr:uid="{6A50DA73-6229-47E8-B463-F8407EDAAFEB}"/>
    <cellStyle name="Cálculo 10 4 2 2" xfId="5188" xr:uid="{5AA34823-D5B2-49FE-9BD8-D99C620F12DC}"/>
    <cellStyle name="Cálculo 10 4 2 2 2" xfId="11552" xr:uid="{FCD4E4B2-972A-4CE7-9DC9-C15C65E373F9}"/>
    <cellStyle name="Cálculo 10 4 2 2 2 2" xfId="26660" xr:uid="{B20BD8C1-3B92-4B9F-ADED-B0709432B201}"/>
    <cellStyle name="Cálculo 10 4 2 2 3" xfId="13916" xr:uid="{AAD75C54-2607-4A4B-9370-5007D4FE6CE4}"/>
    <cellStyle name="Cálculo 10 4 2 2 3 2" xfId="29024" xr:uid="{B5B20F9E-B81C-47FF-AF77-336C85B98850}"/>
    <cellStyle name="Cálculo 10 4 2 2 4" xfId="20296" xr:uid="{A04B8835-1AA3-46E7-9C1C-239EF8705C6A}"/>
    <cellStyle name="Cálculo 10 4 2 3" xfId="9018" xr:uid="{D08A08F3-11A4-4288-8269-1FA4B654FBBC}"/>
    <cellStyle name="Cálculo 10 4 2 3 2" xfId="24126" xr:uid="{776AE08A-842A-40C3-BFDF-B29D9559614D}"/>
    <cellStyle name="Cálculo 10 4 2 4" xfId="8007" xr:uid="{1943E035-96BB-49B8-8B3E-21201FB34504}"/>
    <cellStyle name="Cálculo 10 4 2 4 2" xfId="23115" xr:uid="{1A750C9D-0135-4D52-B335-0A96F87F58C6}"/>
    <cellStyle name="Cálculo 10 4 2 5" xfId="7106" xr:uid="{23E3CE7E-4F44-4F5C-A7D0-5D36FAB665A6}"/>
    <cellStyle name="Cálculo 10 4 2 5 2" xfId="22214" xr:uid="{861D1078-1176-4A74-9BA4-C2C03FA9CC88}"/>
    <cellStyle name="Cálculo 10 4 2 6" xfId="17659" xr:uid="{A9FEDFD0-030A-445E-B8C1-430CD28EBF77}"/>
    <cellStyle name="Cálculo 10 4 3" xfId="2804" xr:uid="{E4EED598-3430-44ED-B5E0-82C6F09979EF}"/>
    <cellStyle name="Cálculo 10 4 3 2" xfId="5441" xr:uid="{83177248-F56D-41F4-BF8D-3CDBFFCD277D}"/>
    <cellStyle name="Cálculo 10 4 3 2 2" xfId="15387" xr:uid="{5ACA7D66-E9DB-4F6E-BA5A-EE4AE8F275BB}"/>
    <cellStyle name="Cálculo 10 4 3 2 2 2" xfId="30495" xr:uid="{3B468F0F-CBED-40F2-B8FB-3DDE9FE4C601}"/>
    <cellStyle name="Cálculo 10 4 3 2 3" xfId="20549" xr:uid="{D3966EA7-4B1B-42C8-9ECC-74213F9BC69B}"/>
    <cellStyle name="Cálculo 10 4 3 3" xfId="14742" xr:uid="{9DB7C106-D47E-492C-9A4A-B6C4D95E855B}"/>
    <cellStyle name="Cálculo 10 4 3 3 2" xfId="29850" xr:uid="{8F2D30DE-2FFE-460B-80C1-1B7F8151D533}"/>
    <cellStyle name="Cálculo 10 4 3 4" xfId="17912" xr:uid="{28F399DF-5D4C-4493-A683-731328159C69}"/>
    <cellStyle name="Cálculo 10 4 4" xfId="3107" xr:uid="{59B3AD60-3559-4A72-B6C1-F3F13BA6E6D1}"/>
    <cellStyle name="Cálculo 10 4 4 2" xfId="5744" xr:uid="{5E1A9992-651E-4A08-ABF8-AC61F9FBE39D}"/>
    <cellStyle name="Cálculo 10 4 4 2 2" xfId="12055" xr:uid="{54C8C435-2C7A-414E-9739-9EB2A7F12204}"/>
    <cellStyle name="Cálculo 10 4 4 2 2 2" xfId="27163" xr:uid="{5B6B2EF2-8E6E-4B1B-AD29-670464D52432}"/>
    <cellStyle name="Cálculo 10 4 4 2 3" xfId="13527" xr:uid="{09EC55DA-7A81-46CE-A348-A5E32D99176F}"/>
    <cellStyle name="Cálculo 10 4 4 2 3 2" xfId="28635" xr:uid="{0D645B76-3F47-474D-ACC8-B16819BFA939}"/>
    <cellStyle name="Cálculo 10 4 4 2 4" xfId="20852" xr:uid="{658ED71E-053E-4D2D-883A-098486E118A6}"/>
    <cellStyle name="Cálculo 10 4 4 3" xfId="9489" xr:uid="{64A50D54-6253-410C-A98B-BE4B705FEDFA}"/>
    <cellStyle name="Cálculo 10 4 4 3 2" xfId="24597" xr:uid="{E290F19A-5574-4415-A1AE-F0FCEF77AE19}"/>
    <cellStyle name="Cálculo 10 4 4 4" xfId="8053" xr:uid="{B6CBBAA6-CAD4-4C5F-B5C7-22C87BE334D4}"/>
    <cellStyle name="Cálculo 10 4 4 4 2" xfId="23161" xr:uid="{50879851-3C7F-4215-BA76-6AD7285B2A72}"/>
    <cellStyle name="Cálculo 10 4 4 5" xfId="18215" xr:uid="{07992CBE-821E-420B-81CC-5521C7177AE1}"/>
    <cellStyle name="Cálculo 10 4 5" xfId="3433" xr:uid="{2E62E3CC-FB7B-4E70-A991-C9BE6AC35536}"/>
    <cellStyle name="Cálculo 10 4 5 2" xfId="6070" xr:uid="{48698AD1-B4DF-4352-9E14-7531515AE5D8}"/>
    <cellStyle name="Cálculo 10 4 5 2 2" xfId="12381" xr:uid="{58EC6013-F55F-49D9-9537-DDA13C136641}"/>
    <cellStyle name="Cálculo 10 4 5 2 2 2" xfId="27489" xr:uid="{F2C337F5-1832-47C9-97DD-F91BE604F3FB}"/>
    <cellStyle name="Cálculo 10 4 5 2 3" xfId="9154" xr:uid="{A9CDBC57-2C1D-48B2-A45E-D60B60160274}"/>
    <cellStyle name="Cálculo 10 4 5 2 3 2" xfId="24262" xr:uid="{EAE4F9A8-5E72-45F1-A0A9-5AF7644599BF}"/>
    <cellStyle name="Cálculo 10 4 5 2 4" xfId="21178" xr:uid="{6FF3CE50-2EA3-40DF-B5A5-5A32A4E9693C}"/>
    <cellStyle name="Cálculo 10 4 5 3" xfId="9815" xr:uid="{7B29EA61-520C-4866-8348-AA271E17A1C5}"/>
    <cellStyle name="Cálculo 10 4 5 3 2" xfId="24923" xr:uid="{85D0F50B-E5F6-4CCA-886D-CBA56816A986}"/>
    <cellStyle name="Cálculo 10 4 5 4" xfId="15846" xr:uid="{DB9CCA22-6E09-4661-B341-C7C258C9A3F1}"/>
    <cellStyle name="Cálculo 10 4 5 4 2" xfId="30954" xr:uid="{FA0E5F19-9199-4931-AE78-F21CA56F0D31}"/>
    <cellStyle name="Cálculo 10 4 5 5" xfId="18541" xr:uid="{881AAD2D-F8C4-4524-93D4-019610A5822A}"/>
    <cellStyle name="Cálculo 10 4 6" xfId="3739" xr:uid="{1B176798-A6D3-4C24-8BDE-350A7D174F6C}"/>
    <cellStyle name="Cálculo 10 4 6 2" xfId="6376" xr:uid="{66DAD0E7-3596-4A10-8E2A-2185B9BA7793}"/>
    <cellStyle name="Cálculo 10 4 6 2 2" xfId="12687" xr:uid="{44EE512D-5919-4C08-8FDA-A38DAE60D72D}"/>
    <cellStyle name="Cálculo 10 4 6 2 2 2" xfId="27795" xr:uid="{5B411928-157B-4F10-B88D-F05B8F907777}"/>
    <cellStyle name="Cálculo 10 4 6 2 3" xfId="14574" xr:uid="{930553EA-3B0E-41C6-A219-6A264CCFFBBF}"/>
    <cellStyle name="Cálculo 10 4 6 2 3 2" xfId="29682" xr:uid="{7496278F-83CD-444E-8FA6-71FC2BB297AD}"/>
    <cellStyle name="Cálculo 10 4 6 2 4" xfId="21484" xr:uid="{EB38E40D-969F-4253-9E8C-56B2C1161DDE}"/>
    <cellStyle name="Cálculo 10 4 6 3" xfId="10121" xr:uid="{59FE4CA3-AAFF-44CD-8D36-B8D48CAC428F}"/>
    <cellStyle name="Cálculo 10 4 6 3 2" xfId="25229" xr:uid="{F1B37882-23D3-4E32-A6C4-4A102F846741}"/>
    <cellStyle name="Cálculo 10 4 6 4" xfId="14625" xr:uid="{853E2054-B81D-426B-A7E1-63836BCB2B46}"/>
    <cellStyle name="Cálculo 10 4 6 4 2" xfId="29733" xr:uid="{E4DA6141-BF8D-4E41-9EC5-4379ABE51625}"/>
    <cellStyle name="Cálculo 10 4 6 5" xfId="18847" xr:uid="{A4E08FFF-CC51-4279-8EF9-7A8B1E72587F}"/>
    <cellStyle name="Cálculo 10 4 7" xfId="4116" xr:uid="{19E19DAC-F0A8-421A-BA7A-76E21D72B0B9}"/>
    <cellStyle name="Cálculo 10 4 7 2" xfId="6753" xr:uid="{F16D2D8C-90A4-4D79-88DE-4CD0FEEACB3A}"/>
    <cellStyle name="Cálculo 10 4 7 2 2" xfId="13064" xr:uid="{50FBBF37-F9A3-4484-99AE-9CFAC50FEB7B}"/>
    <cellStyle name="Cálculo 10 4 7 2 2 2" xfId="28172" xr:uid="{896FCFD2-B811-4A8C-8D2C-45B5E7C93993}"/>
    <cellStyle name="Cálculo 10 4 7 2 3" xfId="16738" xr:uid="{FF52C3FB-4E2D-47A6-AFE0-9DD4C0706A2C}"/>
    <cellStyle name="Cálculo 10 4 7 2 3 2" xfId="31846" xr:uid="{914A0765-A01F-4B91-970C-66BA2A584FF6}"/>
    <cellStyle name="Cálculo 10 4 7 2 4" xfId="21861" xr:uid="{62DC5768-9C5C-46CC-AE02-0B48D99FAD0B}"/>
    <cellStyle name="Cálculo 10 4 7 3" xfId="10498" xr:uid="{60368DBF-51E7-4EA8-A11E-6A56B23AB693}"/>
    <cellStyle name="Cálculo 10 4 7 3 2" xfId="25606" xr:uid="{670252DF-986B-48D4-B351-567761734C98}"/>
    <cellStyle name="Cálculo 10 4 7 4" xfId="7357" xr:uid="{0A6DA23D-9936-402A-B0E8-27C711C5FF17}"/>
    <cellStyle name="Cálculo 10 4 7 4 2" xfId="22465" xr:uid="{B3959773-CD16-4D5B-825A-CB72973893EF}"/>
    <cellStyle name="Cálculo 10 4 7 5" xfId="19224" xr:uid="{BDC11EA6-50E0-440F-8F8E-7B9D7A413536}"/>
    <cellStyle name="Cálculo 10 4 8" xfId="4681" xr:uid="{2A2EB939-DCA6-4212-8803-5571F3006939}"/>
    <cellStyle name="Cálculo 10 4 8 2" xfId="11063" xr:uid="{3572BCF1-1598-4D9E-86F2-9D4367423091}"/>
    <cellStyle name="Cálculo 10 4 8 2 2" xfId="26171" xr:uid="{F6DA26B7-0042-4680-BCE8-2D29FDDBB283}"/>
    <cellStyle name="Cálculo 10 4 8 3" xfId="14559" xr:uid="{28BE6CA9-6E26-4B07-8E43-8699624F380F}"/>
    <cellStyle name="Cálculo 10 4 8 3 2" xfId="29667" xr:uid="{9B8055B0-4583-41FC-AB3B-CAAE231CE18F}"/>
    <cellStyle name="Cálculo 10 4 8 4" xfId="19789" xr:uid="{A44AA8B5-7634-4654-BAA8-A23331DB9E3A}"/>
    <cellStyle name="Cálculo 10 4 9" xfId="8542" xr:uid="{DF0E649B-B251-4CA0-A144-41B7C3C97D61}"/>
    <cellStyle name="Cálculo 10 4 9 2" xfId="23650" xr:uid="{C59D180D-FAAF-44C2-BB0D-6DFD4BA545A6}"/>
    <cellStyle name="Cálculo 10 5" xfId="2077" xr:uid="{2CA82663-3D54-4E78-B27A-92BB3B5D210D}"/>
    <cellStyle name="Cálculo 10 5 10" xfId="14412" xr:uid="{155710A7-7780-4B11-8D48-45784483B61E}"/>
    <cellStyle name="Cálculo 10 5 10 2" xfId="29520" xr:uid="{331A37E9-6AEE-4ADF-82D9-3AD91D1CEB74}"/>
    <cellStyle name="Cálculo 10 5 11" xfId="17302" xr:uid="{8A6252A4-54C2-4B13-83EE-639B72A4DEFE}"/>
    <cellStyle name="Cálculo 10 5 2" xfId="2837" xr:uid="{3ABE9A91-4DC9-4E04-90B2-757CA7004E6A}"/>
    <cellStyle name="Cálculo 10 5 2 2" xfId="5474" xr:uid="{3D3838C1-B64B-4D8D-9AAC-3B604B5B346E}"/>
    <cellStyle name="Cálculo 10 5 2 2 2" xfId="16362" xr:uid="{C0421801-F456-4F06-86F9-3B3A00EEA9CA}"/>
    <cellStyle name="Cálculo 10 5 2 2 2 2" xfId="31470" xr:uid="{9B9EE610-2F26-4F04-BD27-9DD5D7EEB8D7}"/>
    <cellStyle name="Cálculo 10 5 2 2 3" xfId="20582" xr:uid="{93424A38-697A-4A99-A88B-E95B5A2FBCC4}"/>
    <cellStyle name="Cálculo 10 5 2 3" xfId="8697" xr:uid="{26D8E4FF-AC3A-41E1-8D74-56288016DEAC}"/>
    <cellStyle name="Cálculo 10 5 2 3 2" xfId="23805" xr:uid="{0B0259AD-4EF9-4A23-BB80-786BBB3C2F4D}"/>
    <cellStyle name="Cálculo 10 5 2 4" xfId="17945" xr:uid="{9FABF667-08AB-45A4-8174-7CB360AA170A}"/>
    <cellStyle name="Cálculo 10 5 3" xfId="3140" xr:uid="{366F5B6D-D89F-47F0-955D-E374B81BA824}"/>
    <cellStyle name="Cálculo 10 5 3 2" xfId="5777" xr:uid="{080A3378-055A-4062-A2AE-0767000AE23C}"/>
    <cellStyle name="Cálculo 10 5 3 2 2" xfId="12088" xr:uid="{9319CE46-020A-4323-8714-0B758C89CA32}"/>
    <cellStyle name="Cálculo 10 5 3 2 2 2" xfId="27196" xr:uid="{8296EDAC-D417-44B8-B044-2BE4287A7A97}"/>
    <cellStyle name="Cálculo 10 5 3 2 3" xfId="14723" xr:uid="{93609F32-6C20-4B79-9F47-E038ABB0342C}"/>
    <cellStyle name="Cálculo 10 5 3 2 3 2" xfId="29831" xr:uid="{AE785115-D0E3-48BE-A88F-7D951A8D424C}"/>
    <cellStyle name="Cálculo 10 5 3 2 4" xfId="20885" xr:uid="{BE28DF55-9A21-4B6E-A54F-E61092EA189D}"/>
    <cellStyle name="Cálculo 10 5 3 3" xfId="9522" xr:uid="{405C9C7D-6E2B-4875-86D3-2B8C0962BE13}"/>
    <cellStyle name="Cálculo 10 5 3 3 2" xfId="24630" xr:uid="{58B06875-4383-4D65-AF86-93D70F7450F7}"/>
    <cellStyle name="Cálculo 10 5 3 4" xfId="14797" xr:uid="{FBCD40D1-627D-49F1-894F-FD1BF32CE652}"/>
    <cellStyle name="Cálculo 10 5 3 4 2" xfId="29905" xr:uid="{623CAF55-A308-466D-99CC-C0593CFE066A}"/>
    <cellStyle name="Cálculo 10 5 3 5" xfId="18248" xr:uid="{FA180FBF-53A2-4111-BF54-98A02F272305}"/>
    <cellStyle name="Cálculo 10 5 4" xfId="3466" xr:uid="{A65CC4F0-FBBA-49EF-AD5E-6F24205B1518}"/>
    <cellStyle name="Cálculo 10 5 4 2" xfId="6103" xr:uid="{0EDFC00A-0699-4A85-BB94-CD974137E8A0}"/>
    <cellStyle name="Cálculo 10 5 4 2 2" xfId="12414" xr:uid="{304E1612-49CA-4153-BFF4-535E81834049}"/>
    <cellStyle name="Cálculo 10 5 4 2 2 2" xfId="27522" xr:uid="{F57D9D44-CEF2-4164-BC36-ED740FE644D6}"/>
    <cellStyle name="Cálculo 10 5 4 2 3" xfId="13837" xr:uid="{7275EEA7-687C-44A1-8F9A-08D1552E5BD2}"/>
    <cellStyle name="Cálculo 10 5 4 2 3 2" xfId="28945" xr:uid="{DC8BCAB1-47BD-42FB-BA95-7AFF56809C50}"/>
    <cellStyle name="Cálculo 10 5 4 2 4" xfId="21211" xr:uid="{419E550A-306F-40BE-AE69-52DE5D8216B3}"/>
    <cellStyle name="Cálculo 10 5 4 3" xfId="9848" xr:uid="{FE6E1A8D-3642-41C9-AB25-66D4EAC272B9}"/>
    <cellStyle name="Cálculo 10 5 4 3 2" xfId="24956" xr:uid="{21E7F42C-E70F-4E96-AF33-9B1097A2C41C}"/>
    <cellStyle name="Cálculo 10 5 4 4" xfId="9233" xr:uid="{45E3ABC9-7696-4E98-9D27-1F884F479AC2}"/>
    <cellStyle name="Cálculo 10 5 4 4 2" xfId="24341" xr:uid="{7D2F2EA8-D8B9-483F-AA39-4C75A6468287}"/>
    <cellStyle name="Cálculo 10 5 4 5" xfId="18574" xr:uid="{DA0C362A-8B89-4A31-824A-EEB756B9F04A}"/>
    <cellStyle name="Cálculo 10 5 5" xfId="3772" xr:uid="{683C537B-8655-411D-97EC-0CCCEE80E820}"/>
    <cellStyle name="Cálculo 10 5 5 2" xfId="6409" xr:uid="{F9370FEC-0198-40FD-BBD5-C53384C97411}"/>
    <cellStyle name="Cálculo 10 5 5 2 2" xfId="12720" xr:uid="{1D9D85D6-0DBE-4237-BEBA-F365E5DE08FC}"/>
    <cellStyle name="Cálculo 10 5 5 2 2 2" xfId="27828" xr:uid="{E271B411-D08A-4DAA-A7A1-F05B652B53BC}"/>
    <cellStyle name="Cálculo 10 5 5 2 3" xfId="15178" xr:uid="{D6062320-30B5-47FE-A069-83367A9B1B90}"/>
    <cellStyle name="Cálculo 10 5 5 2 3 2" xfId="30286" xr:uid="{40590904-27E5-4D9E-A3E9-20A6216B8785}"/>
    <cellStyle name="Cálculo 10 5 5 2 4" xfId="21517" xr:uid="{BDE6458F-DF0F-4798-8D78-1A605A48FC13}"/>
    <cellStyle name="Cálculo 10 5 5 3" xfId="10154" xr:uid="{3AB0E960-34A4-4124-BD7A-54453F2705E3}"/>
    <cellStyle name="Cálculo 10 5 5 3 2" xfId="25262" xr:uid="{C4E33866-02C7-46DE-AE07-0FC038CF5D3E}"/>
    <cellStyle name="Cálculo 10 5 5 4" xfId="7358" xr:uid="{45AB1C3F-0B92-465D-9B84-27E4664E1540}"/>
    <cellStyle name="Cálculo 10 5 5 4 2" xfId="22466" xr:uid="{13B63716-FEAA-4F48-8ED5-615083030E8F}"/>
    <cellStyle name="Cálculo 10 5 5 5" xfId="18880" xr:uid="{5C4B7796-99A8-40DA-A0C9-3D9EF2C49A0C}"/>
    <cellStyle name="Cálculo 10 5 6" xfId="4149" xr:uid="{2ABEBB67-133A-4B81-A4D8-5186AF7F6489}"/>
    <cellStyle name="Cálculo 10 5 6 2" xfId="6786" xr:uid="{24F3C529-E8F0-456F-9D01-2A322CB3D3BF}"/>
    <cellStyle name="Cálculo 10 5 6 2 2" xfId="13097" xr:uid="{CCDFD821-250B-405B-8D77-B5B965B15E4B}"/>
    <cellStyle name="Cálculo 10 5 6 2 2 2" xfId="28205" xr:uid="{5F10E31B-E962-49E4-BF17-B86C2AAE10E6}"/>
    <cellStyle name="Cálculo 10 5 6 2 3" xfId="16771" xr:uid="{FD8CE751-AF5A-4FD4-900B-2D85C28019E7}"/>
    <cellStyle name="Cálculo 10 5 6 2 3 2" xfId="31879" xr:uid="{9015FB5B-D6F7-40AB-BD2A-BD306397B40C}"/>
    <cellStyle name="Cálculo 10 5 6 2 4" xfId="21894" xr:uid="{A7762AA9-97E7-42FC-9829-CE4BE7890F0F}"/>
    <cellStyle name="Cálculo 10 5 6 3" xfId="10531" xr:uid="{17ADED40-E0EE-4C49-9D4B-458EF2664644}"/>
    <cellStyle name="Cálculo 10 5 6 3 2" xfId="25639" xr:uid="{BF9D1C5D-7589-4541-B2C5-41B20886B13A}"/>
    <cellStyle name="Cálculo 10 5 6 4" xfId="14229" xr:uid="{1CC9E390-2D98-4103-B1D3-CC3ECD7D27F4}"/>
    <cellStyle name="Cálculo 10 5 6 4 2" xfId="29337" xr:uid="{8D797155-3D98-47B9-B875-661974A2D092}"/>
    <cellStyle name="Cálculo 10 5 6 5" xfId="19257" xr:uid="{D007297E-C4CD-4654-9E85-4C4397A9BE4A}"/>
    <cellStyle name="Cálculo 10 5 7" xfId="4714" xr:uid="{02A8E7C6-FEAC-4B50-93E9-BB5FFB0B8DCC}"/>
    <cellStyle name="Cálculo 10 5 7 2" xfId="11096" xr:uid="{08BC23BA-0395-4298-872A-D26D24B59E66}"/>
    <cellStyle name="Cálculo 10 5 7 2 2" xfId="26204" xr:uid="{D155B3C3-87BE-4D95-BCDC-F3FC00FC70D8}"/>
    <cellStyle name="Cálculo 10 5 7 3" xfId="7947" xr:uid="{9D362DB6-D2D0-47C5-A5B5-15D8644969D7}"/>
    <cellStyle name="Cálculo 10 5 7 3 2" xfId="23055" xr:uid="{D648375F-8145-4286-B3B6-64C26B6CBE5F}"/>
    <cellStyle name="Cálculo 10 5 7 4" xfId="19822" xr:uid="{8FE98ABC-D9B3-4CCD-99DF-970C734962D3}"/>
    <cellStyle name="Cálculo 10 5 8" xfId="8575" xr:uid="{DE05EB0A-6EF9-4B8C-B876-E7CFED9ED85B}"/>
    <cellStyle name="Cálculo 10 5 8 2" xfId="23683" xr:uid="{5910AC42-EE3C-4CD1-AD13-26BB00495CA3}"/>
    <cellStyle name="Cálculo 10 5 9" xfId="7750" xr:uid="{C840BD97-CFAF-4FDD-B5CC-447E1FD6BA25}"/>
    <cellStyle name="Cálculo 10 5 9 2" xfId="22858" xr:uid="{E37272BA-7CF2-410D-8826-316A69C18555}"/>
    <cellStyle name="Cálculo 11" xfId="751" xr:uid="{00000000-0005-0000-0000-0000EF020000}"/>
    <cellStyle name="Cálculo 11 2" xfId="1825" xr:uid="{DB320E6B-7A68-446A-BA29-6DA751666F8D}"/>
    <cellStyle name="Cálculo 11 2 10" xfId="8326" xr:uid="{BA7A89E4-546B-44B1-89B9-C37868FABC48}"/>
    <cellStyle name="Cálculo 11 2 10 2" xfId="23434" xr:uid="{ACCCF35B-012D-4B24-B275-990B691073D9}"/>
    <cellStyle name="Cálculo 11 2 11" xfId="14260" xr:uid="{C083C0D8-AF7C-4FBC-9649-28DE829D7E68}"/>
    <cellStyle name="Cálculo 11 2 11 2" xfId="29368" xr:uid="{1D84B531-C5F5-42D4-9D21-16328C0A21C7}"/>
    <cellStyle name="Cálculo 11 2 12" xfId="14024" xr:uid="{E22D4F59-06EE-467B-AFF7-D5B575083B68}"/>
    <cellStyle name="Cálculo 11 2 12 2" xfId="29132" xr:uid="{C4F85773-DF27-4568-A63D-47AB313212EB}"/>
    <cellStyle name="Cálculo 11 2 13" xfId="17050" xr:uid="{44A5D4F9-DE0E-451F-8330-A8F7F5266F02}"/>
    <cellStyle name="Cálculo 11 2 2" xfId="2385" xr:uid="{9D86D946-502B-4B6A-A847-D0126C3BB7FF}"/>
    <cellStyle name="Cálculo 11 2 2 2" xfId="5022" xr:uid="{3A41D6F3-06CA-45F2-AFD2-A74EDDCCDD09}"/>
    <cellStyle name="Cálculo 11 2 2 2 2" xfId="11386" xr:uid="{A66845CD-91B7-4E62-851D-EDC67D6EA024}"/>
    <cellStyle name="Cálculo 11 2 2 2 2 2" xfId="26494" xr:uid="{F463BBF4-81EA-464A-8681-18616158E809}"/>
    <cellStyle name="Cálculo 11 2 2 2 3" xfId="16015" xr:uid="{1372596D-0600-4E14-931E-E07BFA208AF8}"/>
    <cellStyle name="Cálculo 11 2 2 2 3 2" xfId="31123" xr:uid="{E08B0E60-CB13-4D01-9201-80CAFA518F39}"/>
    <cellStyle name="Cálculo 11 2 2 2 4" xfId="20130" xr:uid="{27531AE9-FF38-4F06-9532-D84BDD52E4E7}"/>
    <cellStyle name="Cálculo 11 2 2 3" xfId="8852" xr:uid="{6E1EBEC7-95ED-4607-B152-AA32152856C5}"/>
    <cellStyle name="Cálculo 11 2 2 3 2" xfId="23960" xr:uid="{F8F61A25-3732-48F6-8143-788E94A34912}"/>
    <cellStyle name="Cálculo 11 2 3" xfId="2235" xr:uid="{E3385BA7-B891-421A-ACB7-12BA0F7A3203}"/>
    <cellStyle name="Cálculo 11 2 3 2" xfId="4872" xr:uid="{AF8339D7-0165-46A8-8E75-5260DC46901B}"/>
    <cellStyle name="Cálculo 11 2 3 2 2" xfId="14048" xr:uid="{E5BE7114-1C43-4E57-BD25-965C121D2455}"/>
    <cellStyle name="Cálculo 11 2 3 2 2 2" xfId="29156" xr:uid="{5595CB67-3A3C-446B-9A05-94FA74D82552}"/>
    <cellStyle name="Cálculo 11 2 3 2 3" xfId="19980" xr:uid="{F0762AE0-1BEC-4E39-BF24-E36F598F3A3C}"/>
    <cellStyle name="Cálculo 11 2 3 3" xfId="11783" xr:uid="{A9026E31-8544-48CF-86E9-002B3BAC1DCF}"/>
    <cellStyle name="Cálculo 11 2 3 3 2" xfId="26891" xr:uid="{7A664307-C619-4E84-AD99-23CDD849EB23}"/>
    <cellStyle name="Cálculo 11 2 3 4" xfId="17460" xr:uid="{26CCFD1F-59AE-4B57-8184-204CB964D6E9}"/>
    <cellStyle name="Cálculo 11 2 4" xfId="2654" xr:uid="{F45D6B5E-4C89-46CC-AABE-A84CC759098F}"/>
    <cellStyle name="Cálculo 11 2 4 2" xfId="5291" xr:uid="{7010698B-139D-4524-A35B-1E858ADE4C3F}"/>
    <cellStyle name="Cálculo 11 2 4 2 2" xfId="11655" xr:uid="{95B4E32C-8A52-46F3-829E-F1CA86E6962D}"/>
    <cellStyle name="Cálculo 11 2 4 2 2 2" xfId="26763" xr:uid="{7C5A77A1-03AE-4126-9422-95D117FE8CE4}"/>
    <cellStyle name="Cálculo 11 2 4 2 3" xfId="14511" xr:uid="{8580CC16-BFCD-45B8-854A-7E59DBA00201}"/>
    <cellStyle name="Cálculo 11 2 4 2 3 2" xfId="29619" xr:uid="{6B4CE657-9719-4914-AFFC-C828D88A41DB}"/>
    <cellStyle name="Cálculo 11 2 4 2 4" xfId="20399" xr:uid="{554FF71D-0485-447A-84BF-6D081DDD2B98}"/>
    <cellStyle name="Cálculo 11 2 4 3" xfId="9121" xr:uid="{918D7600-DFFE-4414-B673-85EAEEA9A9CA}"/>
    <cellStyle name="Cálculo 11 2 4 3 2" xfId="24229" xr:uid="{500F5CC5-C096-4E5B-A39B-267C1933683B}"/>
    <cellStyle name="Cálculo 11 2 4 4" xfId="15521" xr:uid="{E8B4ED3B-1F33-4268-BC0A-1C9FD462B26F}"/>
    <cellStyle name="Cálculo 11 2 4 4 2" xfId="30629" xr:uid="{5AFFA711-F005-49AC-9F3D-AF4A81E76B07}"/>
    <cellStyle name="Cálculo 11 2 4 5" xfId="17762" xr:uid="{5598895E-F084-4DD6-824B-A44B01619AE0}"/>
    <cellStyle name="Cálculo 11 2 5" xfId="3245" xr:uid="{3848AA67-B7D4-44A6-8593-7DA75A24CA80}"/>
    <cellStyle name="Cálculo 11 2 5 2" xfId="5882" xr:uid="{1DF2A67D-1450-467D-A7C8-002953599A25}"/>
    <cellStyle name="Cálculo 11 2 5 2 2" xfId="12193" xr:uid="{C0376B01-3417-4D5C-864D-519CCA1D7979}"/>
    <cellStyle name="Cálculo 11 2 5 2 2 2" xfId="27301" xr:uid="{DB8EBEB4-651D-4ED3-9A3E-E386FC3C5FAC}"/>
    <cellStyle name="Cálculo 11 2 5 2 3" xfId="14240" xr:uid="{A52A82C3-441D-4379-891F-7B8131F0A89A}"/>
    <cellStyle name="Cálculo 11 2 5 2 3 2" xfId="29348" xr:uid="{19A18601-CD60-46CE-B139-DCCB9BFC92CD}"/>
    <cellStyle name="Cálculo 11 2 5 2 4" xfId="20990" xr:uid="{B6AAF8F0-0298-4DC3-A4E5-A51C1B95EDD5}"/>
    <cellStyle name="Cálculo 11 2 5 3" xfId="9627" xr:uid="{8FF86BA5-AE4A-4D30-AD06-6CB1B325D8B2}"/>
    <cellStyle name="Cálculo 11 2 5 3 2" xfId="24735" xr:uid="{7F143D12-BF75-4079-B676-6ED70030314B}"/>
    <cellStyle name="Cálculo 11 2 5 4" xfId="16329" xr:uid="{9ED6CADC-1682-4798-A462-F2D0AD3B74DA}"/>
    <cellStyle name="Cálculo 11 2 5 4 2" xfId="31437" xr:uid="{0031C260-3C26-4B3A-8249-71807B2D6B55}"/>
    <cellStyle name="Cálculo 11 2 5 5" xfId="18353" xr:uid="{64AF6C61-3989-4342-B2C2-F7C6319A34AA}"/>
    <cellStyle name="Cálculo 11 2 6" xfId="3551" xr:uid="{A9C3F982-D3E3-4F39-95C4-413D904B8151}"/>
    <cellStyle name="Cálculo 11 2 6 2" xfId="6188" xr:uid="{CD570263-1273-4096-9B6A-8EC085E41CF6}"/>
    <cellStyle name="Cálculo 11 2 6 2 2" xfId="12499" xr:uid="{06777628-6864-48B7-9C28-01861113EEA2}"/>
    <cellStyle name="Cálculo 11 2 6 2 2 2" xfId="27607" xr:uid="{BB691A6F-A8AD-49AD-82EC-DF1604988EA6}"/>
    <cellStyle name="Cálculo 11 2 6 2 3" xfId="13968" xr:uid="{2FBF6C16-D531-4688-9BCD-DBD2D26B4EED}"/>
    <cellStyle name="Cálculo 11 2 6 2 3 2" xfId="29076" xr:uid="{32F050D8-81C7-4F19-A606-D93501C958B8}"/>
    <cellStyle name="Cálculo 11 2 6 2 4" xfId="21296" xr:uid="{E019F498-0C86-4EC1-A0EA-4B995520D193}"/>
    <cellStyle name="Cálculo 11 2 6 3" xfId="9933" xr:uid="{F1A29715-9D25-42A6-A897-8D7FA57F2476}"/>
    <cellStyle name="Cálculo 11 2 6 3 2" xfId="25041" xr:uid="{4E1ADA81-B271-410A-A865-ABD6F5F7A626}"/>
    <cellStyle name="Cálculo 11 2 6 4" xfId="16202" xr:uid="{CB8B5312-A286-4008-BB5F-2A552CA93437}"/>
    <cellStyle name="Cálculo 11 2 6 4 2" xfId="31310" xr:uid="{31354ED4-A52D-4688-A467-1D80514AEA97}"/>
    <cellStyle name="Cálculo 11 2 6 5" xfId="18659" xr:uid="{87A1EC5E-DAE8-4602-8FF1-0A0FC7B537D6}"/>
    <cellStyle name="Cálculo 11 2 7" xfId="3897" xr:uid="{D6706B46-78F7-47E8-B974-5E89EB02FF9F}"/>
    <cellStyle name="Cálculo 11 2 7 2" xfId="6534" xr:uid="{8093BB9B-7111-4F85-9196-A4213C01E297}"/>
    <cellStyle name="Cálculo 11 2 7 2 2" xfId="12845" xr:uid="{92F14C13-FBEC-4DB9-A1C0-924C3E778A9D}"/>
    <cellStyle name="Cálculo 11 2 7 2 2 2" xfId="27953" xr:uid="{ADA8E2E8-3C4D-4E25-BFF7-77DF25EFB45C}"/>
    <cellStyle name="Cálculo 11 2 7 2 3" xfId="13831" xr:uid="{BAC8B391-B467-42DA-9677-710A1DAEA343}"/>
    <cellStyle name="Cálculo 11 2 7 2 3 2" xfId="28939" xr:uid="{D27BC626-F494-4726-A0D1-7EF80DFBBEEA}"/>
    <cellStyle name="Cálculo 11 2 7 2 4" xfId="21642" xr:uid="{C67D60D0-AEC1-4D5F-B707-65709146B5A2}"/>
    <cellStyle name="Cálculo 11 2 7 3" xfId="10279" xr:uid="{4924F833-D749-4002-A2ED-955F73DD4AD9}"/>
    <cellStyle name="Cálculo 11 2 7 3 2" xfId="25387" xr:uid="{3B6C8801-8D79-4AEB-B694-EE209A791F39}"/>
    <cellStyle name="Cálculo 11 2 7 4" xfId="7182" xr:uid="{025B8B19-6EBB-4112-B658-7065323CA2F6}"/>
    <cellStyle name="Cálculo 11 2 7 4 2" xfId="22290" xr:uid="{28E40D4D-6452-4B96-A425-4A5C4FBD7A3E}"/>
    <cellStyle name="Cálculo 11 2 7 5" xfId="19005" xr:uid="{6A706446-7EC5-4692-BEF9-133BF7F4226E}"/>
    <cellStyle name="Cálculo 11 2 8" xfId="4261" xr:uid="{0A0A8668-841C-48A4-9BA2-3EFFE12BF8B2}"/>
    <cellStyle name="Cálculo 11 2 8 2" xfId="6898" xr:uid="{E399FCA0-B804-4E68-BCE3-3B15F02D9198}"/>
    <cellStyle name="Cálculo 11 2 8 2 2" xfId="13209" xr:uid="{C2E938F6-5BED-41E8-9CBA-F660B7C93BBE}"/>
    <cellStyle name="Cálculo 11 2 8 2 2 2" xfId="28317" xr:uid="{F8A13D95-68F7-4077-9CEC-8DD47DBF5E3A}"/>
    <cellStyle name="Cálculo 11 2 8 2 3" xfId="16873" xr:uid="{BB7D7A05-7BD6-47BE-B801-F6E2FB86082E}"/>
    <cellStyle name="Cálculo 11 2 8 2 3 2" xfId="31981" xr:uid="{2476A2E2-4F0C-4CA2-80BE-1AFB1C289C02}"/>
    <cellStyle name="Cálculo 11 2 8 2 4" xfId="22006" xr:uid="{EEDACFC3-4CA7-4713-95BF-ECBEDE31D649}"/>
    <cellStyle name="Cálculo 11 2 8 3" xfId="10643" xr:uid="{8DA883BD-465B-4417-BE1A-8CD909C3F42F}"/>
    <cellStyle name="Cálculo 11 2 8 3 2" xfId="25751" xr:uid="{E598379B-6C2E-4573-9BEF-60E9BBE0B4EC}"/>
    <cellStyle name="Cálculo 11 2 8 4" xfId="15304" xr:uid="{C9816B29-80BC-4208-8FC8-B35259C3EE27}"/>
    <cellStyle name="Cálculo 11 2 8 4 2" xfId="30412" xr:uid="{5B16BB5D-82D7-4AF2-A987-7E0D079A1C72}"/>
    <cellStyle name="Cálculo 11 2 8 5" xfId="19369" xr:uid="{57EA277E-C0D5-4788-8B66-E94BA33C270B}"/>
    <cellStyle name="Cálculo 11 2 9" xfId="4462" xr:uid="{9CF02149-C767-440F-8D03-5A4CDB158228}"/>
    <cellStyle name="Cálculo 11 2 9 2" xfId="10844" xr:uid="{736A5888-6C7B-4991-BFB7-4B97B1344581}"/>
    <cellStyle name="Cálculo 11 2 9 2 2" xfId="25952" xr:uid="{D3B2DC56-518F-4328-8CF8-030F5C86990A}"/>
    <cellStyle name="Cálculo 11 2 9 3" xfId="8193" xr:uid="{1AB16909-5848-47CB-B281-DEF69ED1CE7D}"/>
    <cellStyle name="Cálculo 11 2 9 3 2" xfId="23301" xr:uid="{E1ED7539-716C-469F-8677-1A7DD411E14E}"/>
    <cellStyle name="Cálculo 11 2 9 4" xfId="19570" xr:uid="{05CFE34C-2FD3-4BD3-9295-42728B95FEBF}"/>
    <cellStyle name="Cálculo 11 3" xfId="1808" xr:uid="{713B8B88-AF49-4E96-816D-5C040EF02E2F}"/>
    <cellStyle name="Cálculo 11 3 10" xfId="16412" xr:uid="{530AE0C3-ADF7-41BC-8B89-BD069644EC8B}"/>
    <cellStyle name="Cálculo 11 3 10 2" xfId="31520" xr:uid="{50EFB90F-B2E8-4FC3-BCFF-413086B6315B}"/>
    <cellStyle name="Cálculo 11 3 11" xfId="7564" xr:uid="{0898478A-FEF8-433F-A30B-5B6D0611492B}"/>
    <cellStyle name="Cálculo 11 3 11 2" xfId="22672" xr:uid="{AD9904CB-EB13-4437-8D8B-F6A8730CDF1F}"/>
    <cellStyle name="Cálculo 11 3 12" xfId="17033" xr:uid="{BAAC2A8A-326D-4D7C-BD12-4344F54389E6}"/>
    <cellStyle name="Cálculo 11 3 2" xfId="2368" xr:uid="{462BAFAD-46AF-41FD-9979-E55371B50C29}"/>
    <cellStyle name="Cálculo 11 3 2 2" xfId="5005" xr:uid="{38454405-E52E-4CFC-A699-F49637DE38B8}"/>
    <cellStyle name="Cálculo 11 3 2 2 2" xfId="11369" xr:uid="{2E165F67-5C48-4546-982F-C1DD69B7B95D}"/>
    <cellStyle name="Cálculo 11 3 2 2 2 2" xfId="26477" xr:uid="{D4657E95-1BE5-4E5E-BA67-D47F19CA2EF4}"/>
    <cellStyle name="Cálculo 11 3 2 2 3" xfId="14371" xr:uid="{3D402F86-3E40-471A-B313-5F7D2A4FAC8A}"/>
    <cellStyle name="Cálculo 11 3 2 2 3 2" xfId="29479" xr:uid="{F1B295AA-FBAC-405D-A57B-FA61E41730CC}"/>
    <cellStyle name="Cálculo 11 3 2 2 4" xfId="20113" xr:uid="{E6A81C20-13FD-4E24-B7B9-034065CC57CA}"/>
    <cellStyle name="Cálculo 11 3 2 3" xfId="8835" xr:uid="{56F896C4-AF01-4071-A9BF-421C1A4A1481}"/>
    <cellStyle name="Cálculo 11 3 2 3 2" xfId="23943" xr:uid="{D4D9A486-9426-43FC-8C99-305E85FAC35F}"/>
    <cellStyle name="Cálculo 11 3 2 4" xfId="7652" xr:uid="{18C1B69F-1061-46AF-9F5D-4A6429CA47DB}"/>
    <cellStyle name="Cálculo 11 3 2 4 2" xfId="22760" xr:uid="{6A440C17-9BE6-420D-815F-E939431DCAC6}"/>
    <cellStyle name="Cálculo 11 3 2 5" xfId="13838" xr:uid="{615888D9-CCB5-4C5A-91B1-BE230472F5DC}"/>
    <cellStyle name="Cálculo 11 3 2 5 2" xfId="28946" xr:uid="{45A3A40F-01B0-4120-A709-48C21FD3EEC9}"/>
    <cellStyle name="Cálculo 11 3 2 6" xfId="17576" xr:uid="{F21B1998-A661-43A9-80DE-8CF6EC6EC8CB}"/>
    <cellStyle name="Cálculo 11 3 3" xfId="2252" xr:uid="{0B3C26D8-D9FD-4B25-9978-171615F447EB}"/>
    <cellStyle name="Cálculo 11 3 3 2" xfId="4889" xr:uid="{1B29DF90-F8A8-46EB-8EC7-8220E01AD103}"/>
    <cellStyle name="Cálculo 11 3 3 2 2" xfId="14244" xr:uid="{FF63FB97-D91D-41B3-9D4A-4FBDC4A0DACE}"/>
    <cellStyle name="Cálculo 11 3 3 2 2 2" xfId="29352" xr:uid="{01AF8B35-C3A5-4A45-A3B6-056369430330}"/>
    <cellStyle name="Cálculo 11 3 3 2 3" xfId="19997" xr:uid="{0278229D-84AB-49E0-8482-E4150A23CBA5}"/>
    <cellStyle name="Cálculo 11 3 3 3" xfId="13369" xr:uid="{9DBDA971-7484-4517-87E0-8F0A3060D564}"/>
    <cellStyle name="Cálculo 11 3 3 3 2" xfId="28477" xr:uid="{262ACE50-C53A-462C-BC05-864E8D2C53A6}"/>
    <cellStyle name="Cálculo 11 3 3 4" xfId="17477" xr:uid="{2577CEFF-A2F5-4F29-8606-40892B308632}"/>
    <cellStyle name="Cálculo 11 3 4" xfId="2339" xr:uid="{0347CF43-23C5-4C27-8FDC-40CF96F8BD17}"/>
    <cellStyle name="Cálculo 11 3 4 2" xfId="4976" xr:uid="{70CD1EAC-F8C1-410A-B273-DA37D997C204}"/>
    <cellStyle name="Cálculo 11 3 4 2 2" xfId="11340" xr:uid="{81192A1F-6871-40AB-B966-9C497C53C017}"/>
    <cellStyle name="Cálculo 11 3 4 2 2 2" xfId="26448" xr:uid="{A1EBACA3-6C73-489E-AEE0-74A661942B03}"/>
    <cellStyle name="Cálculo 11 3 4 2 3" xfId="13718" xr:uid="{9E6BE53B-9742-4FE7-8DA6-A8CB4A9F84F1}"/>
    <cellStyle name="Cálculo 11 3 4 2 3 2" xfId="28826" xr:uid="{5096AF6F-2748-4812-A1D5-DE86A5B7B757}"/>
    <cellStyle name="Cálculo 11 3 4 2 4" xfId="20084" xr:uid="{C93BCE74-1D4A-44EB-B13F-851B7B1D6F6C}"/>
    <cellStyle name="Cálculo 11 3 4 3" xfId="8806" xr:uid="{4421E2F5-C3C3-492C-B602-6DE36A9924AE}"/>
    <cellStyle name="Cálculo 11 3 4 3 2" xfId="23914" xr:uid="{C8024B84-EF47-4E82-B247-AEB8229BE9B9}"/>
    <cellStyle name="Cálculo 11 3 4 4" xfId="15776" xr:uid="{5BCD9F51-9119-4306-8B4B-B5DCD852A326}"/>
    <cellStyle name="Cálculo 11 3 4 4 2" xfId="30884" xr:uid="{5EC51876-5E9C-4926-8A05-8B226FA93600}"/>
    <cellStyle name="Cálculo 11 3 4 5" xfId="17564" xr:uid="{5C3A10C2-BF89-4019-B750-F7F16A26CE01}"/>
    <cellStyle name="Cálculo 11 3 5" xfId="3228" xr:uid="{B99DD531-D583-46E2-B57D-D05AF11891DF}"/>
    <cellStyle name="Cálculo 11 3 5 2" xfId="5865" xr:uid="{B9774FC6-7154-4A57-86DC-6DB55837AC48}"/>
    <cellStyle name="Cálculo 11 3 5 2 2" xfId="12176" xr:uid="{2142A918-B016-40A0-97D7-013B9AFC8854}"/>
    <cellStyle name="Cálculo 11 3 5 2 2 2" xfId="27284" xr:uid="{EB7A4F3C-7A63-48B2-8218-10A93F7D4A3A}"/>
    <cellStyle name="Cálculo 11 3 5 2 3" xfId="11685" xr:uid="{3E8556E5-0657-4E02-9330-8CB2FEACDAAD}"/>
    <cellStyle name="Cálculo 11 3 5 2 3 2" xfId="26793" xr:uid="{EE81A40E-124D-4F43-9430-EF91E2A319C2}"/>
    <cellStyle name="Cálculo 11 3 5 2 4" xfId="20973" xr:uid="{98071AF9-FCFE-4A2C-AE63-B76BD8F98FC4}"/>
    <cellStyle name="Cálculo 11 3 5 3" xfId="9610" xr:uid="{E363BE69-41E0-4395-A946-5BFDBCFA2612}"/>
    <cellStyle name="Cálculo 11 3 5 3 2" xfId="24718" xr:uid="{25E3F545-6449-49FB-9588-53F24AB9EF70}"/>
    <cellStyle name="Cálculo 11 3 5 4" xfId="15535" xr:uid="{48D42EBD-5250-4EAB-A387-B3B11CDA79C4}"/>
    <cellStyle name="Cálculo 11 3 5 4 2" xfId="30643" xr:uid="{3F333FFC-917E-49EC-AB5C-670179E76A82}"/>
    <cellStyle name="Cálculo 11 3 5 5" xfId="18336" xr:uid="{6156A633-5CA0-45A1-8493-BDE7D334A996}"/>
    <cellStyle name="Cálculo 11 3 6" xfId="2310" xr:uid="{F1E0F559-20E4-4BAB-8590-F752DC28B0A1}"/>
    <cellStyle name="Cálculo 11 3 6 2" xfId="4947" xr:uid="{0500BDFF-169C-405C-909C-BB34AEBB9CFA}"/>
    <cellStyle name="Cálculo 11 3 6 2 2" xfId="11311" xr:uid="{5153566D-299E-44D5-B03E-0CCCF31AF7BF}"/>
    <cellStyle name="Cálculo 11 3 6 2 2 2" xfId="26419" xr:uid="{DCD00C22-6D15-4632-9480-D14B9FFD041F}"/>
    <cellStyle name="Cálculo 11 3 6 2 3" xfId="14552" xr:uid="{CF878DE1-EF38-4585-97F0-9390C11F618D}"/>
    <cellStyle name="Cálculo 11 3 6 2 3 2" xfId="29660" xr:uid="{EDEC843F-6743-4B7C-8A62-62005473C30D}"/>
    <cellStyle name="Cálculo 11 3 6 2 4" xfId="20055" xr:uid="{04EA332B-D3DA-43A5-BE7E-6BAA0FA6CDC2}"/>
    <cellStyle name="Cálculo 11 3 6 3" xfId="8777" xr:uid="{C1D3371C-C507-40FA-99B8-91B4B7CE863B}"/>
    <cellStyle name="Cálculo 11 3 6 3 2" xfId="23885" xr:uid="{24389369-2DB0-4AAD-A959-15566ED56EAA}"/>
    <cellStyle name="Cálculo 11 3 6 4" xfId="13989" xr:uid="{81A55989-61F6-45D2-A57D-A1C3782C213C}"/>
    <cellStyle name="Cálculo 11 3 6 4 2" xfId="29097" xr:uid="{6EA44026-54F0-4FE7-B172-0B9FBE2ECBD8}"/>
    <cellStyle name="Cálculo 11 3 6 5" xfId="17535" xr:uid="{4A7EC785-7F4A-46A8-94ED-190AC946A220}"/>
    <cellStyle name="Cálculo 11 3 7" xfId="3880" xr:uid="{F1FB8EB9-16CE-4F48-8456-4A6EBA75E205}"/>
    <cellStyle name="Cálculo 11 3 7 2" xfId="6517" xr:uid="{164DEAD9-C531-4251-B8A9-4F05425A38E8}"/>
    <cellStyle name="Cálculo 11 3 7 2 2" xfId="12828" xr:uid="{BC4912DC-3FF0-42AE-9320-B45F45B5BC00}"/>
    <cellStyle name="Cálculo 11 3 7 2 2 2" xfId="27936" xr:uid="{BB702D99-5611-4274-94C2-03791B7831B4}"/>
    <cellStyle name="Cálculo 11 3 7 2 3" xfId="15144" xr:uid="{408023BE-8AC9-4D61-B89C-DB225A3675A4}"/>
    <cellStyle name="Cálculo 11 3 7 2 3 2" xfId="30252" xr:uid="{85C31304-E93E-425F-8CD3-6E30BB038025}"/>
    <cellStyle name="Cálculo 11 3 7 2 4" xfId="21625" xr:uid="{5CF7977E-6063-4469-AF35-3E5663F49449}"/>
    <cellStyle name="Cálculo 11 3 7 3" xfId="10262" xr:uid="{C4DF5A30-BEDE-4ABA-B856-572D854E317C}"/>
    <cellStyle name="Cálculo 11 3 7 3 2" xfId="25370" xr:uid="{F8233EE2-CAF6-4FB5-BE4C-94685A1CDC66}"/>
    <cellStyle name="Cálculo 11 3 7 4" xfId="16441" xr:uid="{E927236C-E5F1-494B-BF3A-DFA20178C1DC}"/>
    <cellStyle name="Cálculo 11 3 7 4 2" xfId="31549" xr:uid="{1440DA71-DEF4-4FE5-849C-C2474F3CFC96}"/>
    <cellStyle name="Cálculo 11 3 7 5" xfId="18988" xr:uid="{8E96A3E7-B295-4B7D-AB66-F8A127001CEA}"/>
    <cellStyle name="Cálculo 11 3 8" xfId="4445" xr:uid="{92FE8A46-9675-481C-8416-493F576C82C5}"/>
    <cellStyle name="Cálculo 11 3 8 2" xfId="10827" xr:uid="{AD20B225-F515-41CB-99A3-7F0AD3B575E9}"/>
    <cellStyle name="Cálculo 11 3 8 2 2" xfId="25935" xr:uid="{C9D6B4D4-393F-41D8-9FD5-274ADDF2BCA8}"/>
    <cellStyle name="Cálculo 11 3 8 3" xfId="14858" xr:uid="{F5B0B7EA-9D8C-4DC0-B433-286F82777407}"/>
    <cellStyle name="Cálculo 11 3 8 3 2" xfId="29966" xr:uid="{4F6A7680-D73A-4525-8329-1265D2312C7B}"/>
    <cellStyle name="Cálculo 11 3 8 4" xfId="19553" xr:uid="{1618B8EC-E2C4-4BCA-AB30-535B49DB1D5D}"/>
    <cellStyle name="Cálculo 11 3 9" xfId="8309" xr:uid="{4EC48309-EC51-4CE2-965D-F6B43D0BE17B}"/>
    <cellStyle name="Cálculo 11 3 9 2" xfId="23417" xr:uid="{65AE7CDD-9742-4A9F-84D7-A803C52BD6D2}"/>
    <cellStyle name="Cálculo 11 4" xfId="2045" xr:uid="{7F2F9E1F-7159-4026-B54E-7FE55B55109E}"/>
    <cellStyle name="Cálculo 11 4 10" xfId="15019" xr:uid="{F8A03266-33AB-447B-A946-83D254212A42}"/>
    <cellStyle name="Cálculo 11 4 10 2" xfId="30127" xr:uid="{92CA9DFD-7568-4D38-83FD-52976033C06C}"/>
    <cellStyle name="Cálculo 11 4 11" xfId="15525" xr:uid="{7EDF7319-B62F-4730-A240-C52457A49324}"/>
    <cellStyle name="Cálculo 11 4 11 2" xfId="30633" xr:uid="{BA089BCE-E1F0-4371-B8CE-7596053C0951}"/>
    <cellStyle name="Cálculo 11 4 12" xfId="17270" xr:uid="{6D202349-F70F-4BCF-981D-109A98221864}"/>
    <cellStyle name="Cálculo 11 4 2" xfId="2552" xr:uid="{4A9BF67B-FBAD-4C94-9D1D-EC78A2AF9DBE}"/>
    <cellStyle name="Cálculo 11 4 2 2" xfId="5189" xr:uid="{27961C32-28AF-4DF5-9224-504112937967}"/>
    <cellStyle name="Cálculo 11 4 2 2 2" xfId="11553" xr:uid="{7C36848E-BD9E-4D90-A1DE-E2DA38E90B17}"/>
    <cellStyle name="Cálculo 11 4 2 2 2 2" xfId="26661" xr:uid="{7F1862CD-B2E6-4E5D-ACE3-AC802415B40F}"/>
    <cellStyle name="Cálculo 11 4 2 2 3" xfId="11785" xr:uid="{5779C2F0-96C5-48E0-8A7C-6C31A1465028}"/>
    <cellStyle name="Cálculo 11 4 2 2 3 2" xfId="26893" xr:uid="{23CE3D36-BE38-48FA-8545-0C9FDA980080}"/>
    <cellStyle name="Cálculo 11 4 2 2 4" xfId="20297" xr:uid="{6800B9CD-5452-4B32-9D1A-79D1E2D2C3EC}"/>
    <cellStyle name="Cálculo 11 4 2 3" xfId="9019" xr:uid="{1EA9151C-4FDA-4575-B5ED-D77DD3F41A26}"/>
    <cellStyle name="Cálculo 11 4 2 3 2" xfId="24127" xr:uid="{13FE7C8F-2161-4845-AA4F-5435EE2C0216}"/>
    <cellStyle name="Cálculo 11 4 2 4" xfId="11775" xr:uid="{15D49F8B-5D90-4146-B231-ECFA6DC95215}"/>
    <cellStyle name="Cálculo 11 4 2 4 2" xfId="26883" xr:uid="{68FAE392-BA1E-4AFC-9698-7BE67097F5EA}"/>
    <cellStyle name="Cálculo 11 4 2 5" xfId="7687" xr:uid="{62A31649-9C0A-48C2-8AC4-6FB64239788B}"/>
    <cellStyle name="Cálculo 11 4 2 5 2" xfId="22795" xr:uid="{0A851924-77B1-4288-9F3E-C170B965475E}"/>
    <cellStyle name="Cálculo 11 4 2 6" xfId="17660" xr:uid="{69681853-A9CD-44B9-93BD-1A065D32738E}"/>
    <cellStyle name="Cálculo 11 4 3" xfId="2805" xr:uid="{94085FD3-196C-4780-BD1B-74AB462A5083}"/>
    <cellStyle name="Cálculo 11 4 3 2" xfId="5442" xr:uid="{4FEAC621-A91B-4280-8049-ABF02683162E}"/>
    <cellStyle name="Cálculo 11 4 3 2 2" xfId="7258" xr:uid="{777CA826-D762-4EDD-AF07-DBB45BB34039}"/>
    <cellStyle name="Cálculo 11 4 3 2 2 2" xfId="22366" xr:uid="{1335CE29-F768-491B-8893-55C358C882BE}"/>
    <cellStyle name="Cálculo 11 4 3 2 3" xfId="20550" xr:uid="{9EEB87F4-05B5-462E-B99D-BA9F5EF1A9DD}"/>
    <cellStyle name="Cálculo 11 4 3 3" xfId="13475" xr:uid="{6574E0FA-51B2-48E8-A2E1-0A286CF1EFD2}"/>
    <cellStyle name="Cálculo 11 4 3 3 2" xfId="28583" xr:uid="{133E1870-B814-4493-80B9-25694C54D27D}"/>
    <cellStyle name="Cálculo 11 4 3 4" xfId="17913" xr:uid="{CBA6B31B-66B1-4CC5-AB9F-718E9DA793D7}"/>
    <cellStyle name="Cálculo 11 4 4" xfId="3108" xr:uid="{62FA20CB-8A21-44C7-9773-1DED86250C2B}"/>
    <cellStyle name="Cálculo 11 4 4 2" xfId="5745" xr:uid="{0897C253-C4D9-4B6B-97CB-03303949BC04}"/>
    <cellStyle name="Cálculo 11 4 4 2 2" xfId="12056" xr:uid="{BBF6F03E-7AA9-4310-8C5D-7359A8572B7F}"/>
    <cellStyle name="Cálculo 11 4 4 2 2 2" xfId="27164" xr:uid="{6493D8CD-1E9A-4910-9EA1-428EFDDE22DA}"/>
    <cellStyle name="Cálculo 11 4 4 2 3" xfId="16538" xr:uid="{04E96753-B7A9-4D58-AF18-237AA066BEF3}"/>
    <cellStyle name="Cálculo 11 4 4 2 3 2" xfId="31646" xr:uid="{B54AE9B1-0CD0-45C6-8525-A10DC538074A}"/>
    <cellStyle name="Cálculo 11 4 4 2 4" xfId="20853" xr:uid="{B51FFAF8-F263-4631-B351-120A66A07AA5}"/>
    <cellStyle name="Cálculo 11 4 4 3" xfId="9490" xr:uid="{20B69253-D505-4078-B233-508EB50DE7E0}"/>
    <cellStyle name="Cálculo 11 4 4 3 2" xfId="24598" xr:uid="{49CA2D3C-AFC1-4526-AA71-C2176F4FD7D2}"/>
    <cellStyle name="Cálculo 11 4 4 4" xfId="7158" xr:uid="{412DDDAD-0004-45A9-90E9-2CC1A336F8F1}"/>
    <cellStyle name="Cálculo 11 4 4 4 2" xfId="22266" xr:uid="{B78D5F7C-8F9F-4E95-8F09-EEC286FAF55A}"/>
    <cellStyle name="Cálculo 11 4 4 5" xfId="18216" xr:uid="{59FDEAB8-5315-48C5-B757-782FDFF2090A}"/>
    <cellStyle name="Cálculo 11 4 5" xfId="3434" xr:uid="{0900F2B3-9327-4CEC-83DF-F4F1A6DEF524}"/>
    <cellStyle name="Cálculo 11 4 5 2" xfId="6071" xr:uid="{F24813A2-5A3B-49DF-AF97-A67530F5F1D1}"/>
    <cellStyle name="Cálculo 11 4 5 2 2" xfId="12382" xr:uid="{57E0E0B3-4504-40FA-9396-EC6227E59911}"/>
    <cellStyle name="Cálculo 11 4 5 2 2 2" xfId="27490" xr:uid="{D7AF4003-39CC-42E5-9E32-EABFC00DB574}"/>
    <cellStyle name="Cálculo 11 4 5 2 3" xfId="8097" xr:uid="{9C23BD42-D605-46B2-9FF4-3968BBCAF317}"/>
    <cellStyle name="Cálculo 11 4 5 2 3 2" xfId="23205" xr:uid="{E57FAF88-BFE9-4057-8267-0DAB896F93DF}"/>
    <cellStyle name="Cálculo 11 4 5 2 4" xfId="21179" xr:uid="{C4106118-45B1-4B4F-AEB6-42E8EE659C2B}"/>
    <cellStyle name="Cálculo 11 4 5 3" xfId="9816" xr:uid="{60B1A4AC-184C-46C4-8884-31DB411D1E59}"/>
    <cellStyle name="Cálculo 11 4 5 3 2" xfId="24924" xr:uid="{16124088-173E-4E70-98DC-2028944BFA98}"/>
    <cellStyle name="Cálculo 11 4 5 4" xfId="7351" xr:uid="{FC3EA8FA-6662-47F0-BCB5-70B51E488A1A}"/>
    <cellStyle name="Cálculo 11 4 5 4 2" xfId="22459" xr:uid="{6C3A368C-5F9D-4F38-87E9-F7BA85D27735}"/>
    <cellStyle name="Cálculo 11 4 5 5" xfId="18542" xr:uid="{71ABC2B0-8570-4684-A110-9AD1C69C4E69}"/>
    <cellStyle name="Cálculo 11 4 6" xfId="3740" xr:uid="{71A41B88-4CDD-45E9-8F88-3BDFE404C67D}"/>
    <cellStyle name="Cálculo 11 4 6 2" xfId="6377" xr:uid="{50743C0E-33E3-4C27-A0AB-C25C18228B92}"/>
    <cellStyle name="Cálculo 11 4 6 2 2" xfId="12688" xr:uid="{9C3185D9-B2AD-42CF-AF7B-935FC5262AD9}"/>
    <cellStyle name="Cálculo 11 4 6 2 2 2" xfId="27796" xr:uid="{7D9C71F4-C76F-4266-8B70-2F54AD022B77}"/>
    <cellStyle name="Cálculo 11 4 6 2 3" xfId="7665" xr:uid="{553D93CD-808A-4917-A594-8CC142B75F50}"/>
    <cellStyle name="Cálculo 11 4 6 2 3 2" xfId="22773" xr:uid="{04AE0261-5448-4814-8C87-A34B5341DB1B}"/>
    <cellStyle name="Cálculo 11 4 6 2 4" xfId="21485" xr:uid="{23AB5DC0-0127-41F4-B3B5-0AEBBE2537CF}"/>
    <cellStyle name="Cálculo 11 4 6 3" xfId="10122" xr:uid="{593A46DC-B7CF-442D-A2E9-A84B74F58AD1}"/>
    <cellStyle name="Cálculo 11 4 6 3 2" xfId="25230" xr:uid="{37270502-D3FA-4F45-9B6A-99E6B7AA0260}"/>
    <cellStyle name="Cálculo 11 4 6 4" xfId="14710" xr:uid="{F130553E-5BDE-48B0-A827-449AD5D09412}"/>
    <cellStyle name="Cálculo 11 4 6 4 2" xfId="29818" xr:uid="{F172A2A8-EC7F-470D-8439-C97F9FA83AC7}"/>
    <cellStyle name="Cálculo 11 4 6 5" xfId="18848" xr:uid="{550B6308-C622-4137-9C1F-5EF304E9986A}"/>
    <cellStyle name="Cálculo 11 4 7" xfId="4117" xr:uid="{0154B662-5724-4292-89E0-B84189090FD1}"/>
    <cellStyle name="Cálculo 11 4 7 2" xfId="6754" xr:uid="{E72C9F55-E679-4A27-9F97-0FFE263AA001}"/>
    <cellStyle name="Cálculo 11 4 7 2 2" xfId="13065" xr:uid="{91ACFCDB-4701-4C24-ACBD-102E2E32DFF3}"/>
    <cellStyle name="Cálculo 11 4 7 2 2 2" xfId="28173" xr:uid="{DB302276-9141-4A1F-903B-06A2CB59C3BA}"/>
    <cellStyle name="Cálculo 11 4 7 2 3" xfId="16739" xr:uid="{3B8707A5-5CF8-4E9C-8FF3-FF2D6A38FF34}"/>
    <cellStyle name="Cálculo 11 4 7 2 3 2" xfId="31847" xr:uid="{78EF8BE2-5B96-4025-BBDD-DAA4BAEBFB58}"/>
    <cellStyle name="Cálculo 11 4 7 2 4" xfId="21862" xr:uid="{4E846307-F13E-4A7D-B614-5F5C4385542B}"/>
    <cellStyle name="Cálculo 11 4 7 3" xfId="10499" xr:uid="{B2373758-1259-4332-AC27-3B20D37AE9F4}"/>
    <cellStyle name="Cálculo 11 4 7 3 2" xfId="25607" xr:uid="{1ED6F232-04D7-4EB3-9EFF-BCB8CFDB01EB}"/>
    <cellStyle name="Cálculo 11 4 7 4" xfId="15706" xr:uid="{80028CD5-2386-4581-AC01-23A9E87C0BBE}"/>
    <cellStyle name="Cálculo 11 4 7 4 2" xfId="30814" xr:uid="{D1D7BFEE-472D-43A7-B8C8-4D1B3A9ED4F3}"/>
    <cellStyle name="Cálculo 11 4 7 5" xfId="19225" xr:uid="{A920FF48-B6EF-4384-85B7-C9EDDCBA2E4B}"/>
    <cellStyle name="Cálculo 11 4 8" xfId="4682" xr:uid="{83EF688F-8846-47EF-B851-6FBD31961D49}"/>
    <cellStyle name="Cálculo 11 4 8 2" xfId="11064" xr:uid="{564DB8E1-6297-45C1-832D-35A98B1D23D4}"/>
    <cellStyle name="Cálculo 11 4 8 2 2" xfId="26172" xr:uid="{501D2F48-41A2-47AA-8178-102C6B5784D6}"/>
    <cellStyle name="Cálculo 11 4 8 3" xfId="11668" xr:uid="{6E1A9F3F-E4FA-4411-A46A-DA0686B73900}"/>
    <cellStyle name="Cálculo 11 4 8 3 2" xfId="26776" xr:uid="{2720F976-DA24-491C-9337-BB0B0A7DFCF5}"/>
    <cellStyle name="Cálculo 11 4 8 4" xfId="19790" xr:uid="{81A6EDAE-916C-41BB-A880-D6C5E2E79A85}"/>
    <cellStyle name="Cálculo 11 4 9" xfId="8543" xr:uid="{7614C67E-952A-48A5-9FD0-BC118EE4E947}"/>
    <cellStyle name="Cálculo 11 4 9 2" xfId="23651" xr:uid="{2F9595D9-D39D-4460-93CC-2120FD43B089}"/>
    <cellStyle name="Cálculo 11 5" xfId="2076" xr:uid="{7CCECD87-9ABD-48B2-B2C0-E4186345F184}"/>
    <cellStyle name="Cálculo 11 5 10" xfId="7205" xr:uid="{28E63490-E239-4E1F-BCC5-F0122DDABB5E}"/>
    <cellStyle name="Cálculo 11 5 10 2" xfId="22313" xr:uid="{D60F0E10-C549-41DC-A02A-545E894DAB50}"/>
    <cellStyle name="Cálculo 11 5 11" xfId="17301" xr:uid="{CE9B667D-1E3A-460B-87A9-DEF1789EAA04}"/>
    <cellStyle name="Cálculo 11 5 2" xfId="2836" xr:uid="{B5F2343D-C2CD-4C06-BA80-5A34EB4AE4E5}"/>
    <cellStyle name="Cálculo 11 5 2 2" xfId="5473" xr:uid="{FEB4A05C-3C9B-4E41-B7D9-BB0A0BE33693}"/>
    <cellStyle name="Cálculo 11 5 2 2 2" xfId="15203" xr:uid="{22A71AA0-F6BD-4395-B115-5908EFF8ECDC}"/>
    <cellStyle name="Cálculo 11 5 2 2 2 2" xfId="30311" xr:uid="{3FE40C0A-12A6-4464-A489-F11EC5D21D87}"/>
    <cellStyle name="Cálculo 11 5 2 2 3" xfId="20581" xr:uid="{E4FFC1C7-BBD4-407B-864A-B440A288E5DA}"/>
    <cellStyle name="Cálculo 11 5 2 3" xfId="15106" xr:uid="{4B83BEE1-92E1-465F-9EAF-F8203064A919}"/>
    <cellStyle name="Cálculo 11 5 2 3 2" xfId="30214" xr:uid="{11A67303-8C84-439D-AFDC-0075817A6612}"/>
    <cellStyle name="Cálculo 11 5 2 4" xfId="17944" xr:uid="{36D3B110-9E78-4F1C-81BC-B712D1E8BBD0}"/>
    <cellStyle name="Cálculo 11 5 3" xfId="3139" xr:uid="{579D8400-C5E9-4D28-A2C5-A47613C2DE84}"/>
    <cellStyle name="Cálculo 11 5 3 2" xfId="5776" xr:uid="{2F090E1A-3BCD-4240-8233-9773AD5C774F}"/>
    <cellStyle name="Cálculo 11 5 3 2 2" xfId="12087" xr:uid="{41C89168-362E-450F-A071-0FCB65E83B3B}"/>
    <cellStyle name="Cálculo 11 5 3 2 2 2" xfId="27195" xr:uid="{ED8BE26D-3B79-42DD-8B55-20F29FE8EC18}"/>
    <cellStyle name="Cálculo 11 5 3 2 3" xfId="16466" xr:uid="{AA325A77-A1D8-4618-B08F-350C308D5CC8}"/>
    <cellStyle name="Cálculo 11 5 3 2 3 2" xfId="31574" xr:uid="{81D7BBDB-2AEF-430E-82CC-0B5CC2E9A109}"/>
    <cellStyle name="Cálculo 11 5 3 2 4" xfId="20884" xr:uid="{1B405A60-412B-4DCA-981F-114DD4089777}"/>
    <cellStyle name="Cálculo 11 5 3 3" xfId="9521" xr:uid="{5D4D61C2-BDD7-489F-9101-3E87929F3F1F}"/>
    <cellStyle name="Cálculo 11 5 3 3 2" xfId="24629" xr:uid="{8F9B240C-BC56-4635-9B4C-0D1C09E1C594}"/>
    <cellStyle name="Cálculo 11 5 3 4" xfId="14743" xr:uid="{342E9534-7E9C-4C3F-9711-0F2498828B25}"/>
    <cellStyle name="Cálculo 11 5 3 4 2" xfId="29851" xr:uid="{F7E6938F-981D-4FD4-8B09-6370DE9717D2}"/>
    <cellStyle name="Cálculo 11 5 3 5" xfId="18247" xr:uid="{F4A6E381-0340-4DB9-8C11-DC54BC4B4AB0}"/>
    <cellStyle name="Cálculo 11 5 4" xfId="3465" xr:uid="{1A8DF6EE-D40F-49A3-9FFB-66FE8E1C24E0}"/>
    <cellStyle name="Cálculo 11 5 4 2" xfId="6102" xr:uid="{4D77EA96-551B-4F3D-B029-78FCA9AA4563}"/>
    <cellStyle name="Cálculo 11 5 4 2 2" xfId="12413" xr:uid="{F3861D61-C189-4C34-AE72-0BB29E0C97A6}"/>
    <cellStyle name="Cálculo 11 5 4 2 2 2" xfId="27521" xr:uid="{D069CE37-AB78-44E5-83D7-8CA1FF24B6A4}"/>
    <cellStyle name="Cálculo 11 5 4 2 3" xfId="14492" xr:uid="{08B3AD64-4955-4684-A5FA-EE0A5AFEB1E6}"/>
    <cellStyle name="Cálculo 11 5 4 2 3 2" xfId="29600" xr:uid="{19FC1DBA-EA4D-4596-9EAF-603C2536C492}"/>
    <cellStyle name="Cálculo 11 5 4 2 4" xfId="21210" xr:uid="{B2788903-CA20-4871-893D-17605E6FC8FC}"/>
    <cellStyle name="Cálculo 11 5 4 3" xfId="9847" xr:uid="{B72C251B-592E-4816-9BF3-87234624E740}"/>
    <cellStyle name="Cálculo 11 5 4 3 2" xfId="24955" xr:uid="{4E289763-33C2-48F3-B0A1-FC9102A43564}"/>
    <cellStyle name="Cálculo 11 5 4 4" xfId="7107" xr:uid="{E2D5ED8A-AA78-4A31-B85C-CFC0D1ABFEFA}"/>
    <cellStyle name="Cálculo 11 5 4 4 2" xfId="22215" xr:uid="{EBB5BF63-616C-4A8C-AE55-18565C13CC6A}"/>
    <cellStyle name="Cálculo 11 5 4 5" xfId="18573" xr:uid="{EB539515-9888-4420-8D00-6F49CB4A2F2E}"/>
    <cellStyle name="Cálculo 11 5 5" xfId="3771" xr:uid="{ADD3245A-D6B0-4549-B3BF-C4021FA5CF6B}"/>
    <cellStyle name="Cálculo 11 5 5 2" xfId="6408" xr:uid="{31944446-439E-41CF-9FBC-E195BBBC4BE2}"/>
    <cellStyle name="Cálculo 11 5 5 2 2" xfId="12719" xr:uid="{D6F2DFFD-9902-4C5B-97DE-BB5386CD536B}"/>
    <cellStyle name="Cálculo 11 5 5 2 2 2" xfId="27827" xr:uid="{11D25DE6-7D86-4BB4-AE91-54C2FD877922}"/>
    <cellStyle name="Cálculo 11 5 5 2 3" xfId="13589" xr:uid="{15465ECC-1D71-4A9C-A06C-65C9160C0B85}"/>
    <cellStyle name="Cálculo 11 5 5 2 3 2" xfId="28697" xr:uid="{6AB709AB-61C0-4482-A1BD-D9737A1B1B0A}"/>
    <cellStyle name="Cálculo 11 5 5 2 4" xfId="21516" xr:uid="{99447901-E205-4DEF-BD9B-465291FEC6E0}"/>
    <cellStyle name="Cálculo 11 5 5 3" xfId="10153" xr:uid="{7A8E5C5C-363E-4FCD-B02C-8589BF0C7664}"/>
    <cellStyle name="Cálculo 11 5 5 3 2" xfId="25261" xr:uid="{E1E01E73-DFCD-45EB-933B-EDF8188502C0}"/>
    <cellStyle name="Cálculo 11 5 5 4" xfId="13707" xr:uid="{1BFD9442-CD91-4D58-A943-34A7FD1A3608}"/>
    <cellStyle name="Cálculo 11 5 5 4 2" xfId="28815" xr:uid="{DE03DB70-0AE5-4233-A36D-8F4D4231F3D1}"/>
    <cellStyle name="Cálculo 11 5 5 5" xfId="18879" xr:uid="{6205EA41-DAB5-4516-B2FD-76C8F96DA255}"/>
    <cellStyle name="Cálculo 11 5 6" xfId="4148" xr:uid="{8769246E-BF94-4C3C-AB54-D69B92CDF63B}"/>
    <cellStyle name="Cálculo 11 5 6 2" xfId="6785" xr:uid="{C0699271-5722-43B9-9AE4-CCA39AE4523F}"/>
    <cellStyle name="Cálculo 11 5 6 2 2" xfId="13096" xr:uid="{FB3B05B2-9F3E-4BE1-9B1E-ACBA658208B6}"/>
    <cellStyle name="Cálculo 11 5 6 2 2 2" xfId="28204" xr:uid="{E2F69B8D-A46B-4C03-8219-6CC776AA5786}"/>
    <cellStyle name="Cálculo 11 5 6 2 3" xfId="16770" xr:uid="{EDFC3CD0-3934-4061-B3E6-54D90B3AC65D}"/>
    <cellStyle name="Cálculo 11 5 6 2 3 2" xfId="31878" xr:uid="{6152A730-D036-48BB-9338-97FCA7DB347E}"/>
    <cellStyle name="Cálculo 11 5 6 2 4" xfId="21893" xr:uid="{47095E11-92E3-4679-A8FB-01CF648B56BA}"/>
    <cellStyle name="Cálculo 11 5 6 3" xfId="10530" xr:uid="{EBDE9C4E-7048-4273-AA1F-B4CBFF036E12}"/>
    <cellStyle name="Cálculo 11 5 6 3 2" xfId="25638" xr:uid="{34ACD91B-CEC4-4AE1-81C0-33F032F381DF}"/>
    <cellStyle name="Cálculo 11 5 6 4" xfId="8231" xr:uid="{E169CE11-DA14-4C94-A236-B2B6A6C43AF7}"/>
    <cellStyle name="Cálculo 11 5 6 4 2" xfId="23339" xr:uid="{C7C6D8E0-B00E-4D7A-A7E8-48B3ADB77A6C}"/>
    <cellStyle name="Cálculo 11 5 6 5" xfId="19256" xr:uid="{03C8410D-F089-4F37-8609-DB403FB0A212}"/>
    <cellStyle name="Cálculo 11 5 7" xfId="4713" xr:uid="{06CA7941-2FD7-4AB7-9D5C-078E6A658FE8}"/>
    <cellStyle name="Cálculo 11 5 7 2" xfId="11095" xr:uid="{E0D0E62C-F69E-48FA-A01D-687E16863208}"/>
    <cellStyle name="Cálculo 11 5 7 2 2" xfId="26203" xr:uid="{05AE6099-150B-4029-B726-E8D72BF91600}"/>
    <cellStyle name="Cálculo 11 5 7 3" xfId="15211" xr:uid="{AF51E381-C932-4046-B794-369E17A64836}"/>
    <cellStyle name="Cálculo 11 5 7 3 2" xfId="30319" xr:uid="{DAB87239-4320-4991-9738-B6C170184B03}"/>
    <cellStyle name="Cálculo 11 5 7 4" xfId="19821" xr:uid="{9C66F78B-44A7-42B2-8D93-BDD4CE6226F9}"/>
    <cellStyle name="Cálculo 11 5 8" xfId="8574" xr:uid="{35830B53-FBBD-4479-8870-A11B71AFD947}"/>
    <cellStyle name="Cálculo 11 5 8 2" xfId="23682" xr:uid="{3DECDFB3-9357-4380-BB84-5785BF3C9086}"/>
    <cellStyle name="Cálculo 11 5 9" xfId="15642" xr:uid="{1A1E4423-B673-49FC-9673-620144EE582B}"/>
    <cellStyle name="Cálculo 11 5 9 2" xfId="30750" xr:uid="{3F06C970-2078-4DCD-821D-82422F48F99E}"/>
    <cellStyle name="Cálculo 12" xfId="752" xr:uid="{00000000-0005-0000-0000-0000F0020000}"/>
    <cellStyle name="Cálculo 12 2" xfId="1826" xr:uid="{F9493563-2786-4EB2-8336-00CEC3FCD5BB}"/>
    <cellStyle name="Cálculo 12 2 10" xfId="8327" xr:uid="{44447CAA-ECF5-4925-845E-E44AB7EBAE7C}"/>
    <cellStyle name="Cálculo 12 2 10 2" xfId="23435" xr:uid="{7EB85CA8-01EE-4962-AED2-4931F0451F41}"/>
    <cellStyle name="Cálculo 12 2 11" xfId="8050" xr:uid="{39A1C23D-042E-4B57-ACBA-C8604BA01332}"/>
    <cellStyle name="Cálculo 12 2 11 2" xfId="23158" xr:uid="{A5C4DFFB-9734-45CD-9551-711EC36A551E}"/>
    <cellStyle name="Cálculo 12 2 12" xfId="13480" xr:uid="{71E9F3C5-0037-4491-BF33-CF2186BC4542}"/>
    <cellStyle name="Cálculo 12 2 12 2" xfId="28588" xr:uid="{2830959D-9FAA-4359-8A73-3E5DFC72B126}"/>
    <cellStyle name="Cálculo 12 2 13" xfId="17051" xr:uid="{C8747865-C3E6-4876-B089-1D4AAEE7A05C}"/>
    <cellStyle name="Cálculo 12 2 2" xfId="2386" xr:uid="{3E51C0C9-F389-4FD0-9D31-FE8CFFCFF600}"/>
    <cellStyle name="Cálculo 12 2 2 2" xfId="5023" xr:uid="{8E0EED43-0FD9-4981-9A17-C4066E982323}"/>
    <cellStyle name="Cálculo 12 2 2 2 2" xfId="11387" xr:uid="{E3C9A459-24F5-496A-80AA-6EE22CB328DC}"/>
    <cellStyle name="Cálculo 12 2 2 2 2 2" xfId="26495" xr:uid="{C9EA7498-107B-46DC-AE3F-5A1DC3A1417A}"/>
    <cellStyle name="Cálculo 12 2 2 2 3" xfId="15137" xr:uid="{65155715-EDB7-4442-A738-68760E63CF27}"/>
    <cellStyle name="Cálculo 12 2 2 2 3 2" xfId="30245" xr:uid="{F8243FBC-45B6-49F8-A895-AA77F7EB746B}"/>
    <cellStyle name="Cálculo 12 2 2 2 4" xfId="20131" xr:uid="{88E20A07-D90B-4F93-8B7B-638653781B04}"/>
    <cellStyle name="Cálculo 12 2 2 3" xfId="8853" xr:uid="{5998FD38-DCAA-469E-AA60-2F123083A1F7}"/>
    <cellStyle name="Cálculo 12 2 2 3 2" xfId="23961" xr:uid="{598771F7-AD2B-4A79-9CD7-FC2C3F8C6AFB}"/>
    <cellStyle name="Cálculo 12 2 3" xfId="2234" xr:uid="{B29F5AC3-A8E2-4E73-A95C-75B815751E56}"/>
    <cellStyle name="Cálculo 12 2 3 2" xfId="4871" xr:uid="{8C195912-4B71-4BE8-8605-DFDC4C5C506D}"/>
    <cellStyle name="Cálculo 12 2 3 2 2" xfId="14202" xr:uid="{0B356D8D-84C4-4D1B-BF99-A3D907EF96E5}"/>
    <cellStyle name="Cálculo 12 2 3 2 2 2" xfId="29310" xr:uid="{7262A9C9-E966-40D5-AA8F-14020E09CDF4}"/>
    <cellStyle name="Cálculo 12 2 3 2 3" xfId="19979" xr:uid="{19BA5C8F-E810-478B-88C0-3310B606FF93}"/>
    <cellStyle name="Cálculo 12 2 3 3" xfId="15152" xr:uid="{EE3E8A7E-FB71-4579-BB10-4F61D42915E4}"/>
    <cellStyle name="Cálculo 12 2 3 3 2" xfId="30260" xr:uid="{6EB6647B-4B7E-4D63-A67B-9C886EC6AF37}"/>
    <cellStyle name="Cálculo 12 2 3 4" xfId="17459" xr:uid="{57EF0659-E7B1-4B33-9764-70D8CF7EB434}"/>
    <cellStyle name="Cálculo 12 2 4" xfId="2348" xr:uid="{A54253FE-D4F6-4A35-8613-E657BB83058A}"/>
    <cellStyle name="Cálculo 12 2 4 2" xfId="4985" xr:uid="{4151E6A0-BAC8-4104-80E6-AC3B7BCCA7B8}"/>
    <cellStyle name="Cálculo 12 2 4 2 2" xfId="11349" xr:uid="{940CAC6E-84FA-41B7-B387-7B3C7C8EC203}"/>
    <cellStyle name="Cálculo 12 2 4 2 2 2" xfId="26457" xr:uid="{CBA4CF43-7A49-4706-969E-3A7165E78EF3}"/>
    <cellStyle name="Cálculo 12 2 4 2 3" xfId="15068" xr:uid="{B40A167F-90B7-489B-9BD6-1B368359EBC3}"/>
    <cellStyle name="Cálculo 12 2 4 2 3 2" xfId="30176" xr:uid="{DFCE38EF-2BEB-4375-9EA8-27228629FD45}"/>
    <cellStyle name="Cálculo 12 2 4 2 4" xfId="20093" xr:uid="{FDC18CA8-513D-4C1E-ACD3-067C29018A5A}"/>
    <cellStyle name="Cálculo 12 2 4 3" xfId="8815" xr:uid="{C192A06B-4866-4DD4-A261-0742CFFDB47E}"/>
    <cellStyle name="Cálculo 12 2 4 3 2" xfId="23923" xr:uid="{F05B546E-E39D-4089-9DFF-85B649E7758A}"/>
    <cellStyle name="Cálculo 12 2 4 4" xfId="14932" xr:uid="{5C8816A5-314B-4729-A47D-36A76C98A4B1}"/>
    <cellStyle name="Cálculo 12 2 4 4 2" xfId="30040" xr:uid="{9CE38A1F-3712-4942-B682-DB6E8CD5A623}"/>
    <cellStyle name="Cálculo 12 2 4 5" xfId="17573" xr:uid="{15DA42C6-2BCA-4AFC-9F80-80B8F829FC51}"/>
    <cellStyle name="Cálculo 12 2 5" xfId="3246" xr:uid="{7B4696EF-56CF-477A-AE09-8CA62B0F1A0F}"/>
    <cellStyle name="Cálculo 12 2 5 2" xfId="5883" xr:uid="{D658E14D-7E96-4ED3-B049-A5795F633CB4}"/>
    <cellStyle name="Cálculo 12 2 5 2 2" xfId="12194" xr:uid="{23EF3285-FF63-42CF-BE7A-2F11F0749836}"/>
    <cellStyle name="Cálculo 12 2 5 2 2 2" xfId="27302" xr:uid="{9C6950CF-CB6D-48C6-A2FA-85D870E1F5E1}"/>
    <cellStyle name="Cálculo 12 2 5 2 3" xfId="7172" xr:uid="{3FC1D5F9-1ED1-49B8-AE3B-AE82ACA3D5D9}"/>
    <cellStyle name="Cálculo 12 2 5 2 3 2" xfId="22280" xr:uid="{17CE3517-86BD-4C0B-BD23-588473196E76}"/>
    <cellStyle name="Cálculo 12 2 5 2 4" xfId="20991" xr:uid="{7BD51A4A-F588-40F3-A080-700C5B2B15DD}"/>
    <cellStyle name="Cálculo 12 2 5 3" xfId="9628" xr:uid="{7AE7D8C3-A43B-461D-B5AE-7817115503F6}"/>
    <cellStyle name="Cálculo 12 2 5 3 2" xfId="24736" xr:uid="{FC27FE98-5220-41EC-807F-C90DE0A9A6B1}"/>
    <cellStyle name="Cálculo 12 2 5 4" xfId="7983" xr:uid="{4587C4B9-B7B4-477F-BCCA-2E41BCD4A779}"/>
    <cellStyle name="Cálculo 12 2 5 4 2" xfId="23091" xr:uid="{F009F3F3-8900-4A1E-9F09-EDD60F3907EC}"/>
    <cellStyle name="Cálculo 12 2 5 5" xfId="18354" xr:uid="{B7C2A1B9-F00E-4185-90D7-101807BF326C}"/>
    <cellStyle name="Cálculo 12 2 6" xfId="3552" xr:uid="{0BB17C57-34E4-43D4-B189-F26FD14D4554}"/>
    <cellStyle name="Cálculo 12 2 6 2" xfId="6189" xr:uid="{A4B1D84A-91B6-464D-A8A1-DFA462DD1C21}"/>
    <cellStyle name="Cálculo 12 2 6 2 2" xfId="12500" xr:uid="{27849345-7CAE-4AF1-99F3-01321459BC5B}"/>
    <cellStyle name="Cálculo 12 2 6 2 2 2" xfId="27608" xr:uid="{1F16D4E7-7B83-4670-A2F4-2E0C3BC6D843}"/>
    <cellStyle name="Cálculo 12 2 6 2 3" xfId="7993" xr:uid="{F24D02BD-5B08-48A6-A441-FA2F9681FDCE}"/>
    <cellStyle name="Cálculo 12 2 6 2 3 2" xfId="23101" xr:uid="{4AD0A669-49BD-4CA6-B023-5621577D710A}"/>
    <cellStyle name="Cálculo 12 2 6 2 4" xfId="21297" xr:uid="{3C830F07-8363-437C-90F4-D3C40EFAD75B}"/>
    <cellStyle name="Cálculo 12 2 6 3" xfId="9934" xr:uid="{E934C210-23E5-444E-885D-22F274C784F3}"/>
    <cellStyle name="Cálculo 12 2 6 3 2" xfId="25042" xr:uid="{7BA14C43-2BF9-4615-BB38-9E925B021FC2}"/>
    <cellStyle name="Cálculo 12 2 6 4" xfId="7174" xr:uid="{0A0CFCDB-7F2E-4024-A070-2CD6DF54D9EC}"/>
    <cellStyle name="Cálculo 12 2 6 4 2" xfId="22282" xr:uid="{9544EE5D-FE76-4D34-86B4-A3658A5D9FEC}"/>
    <cellStyle name="Cálculo 12 2 6 5" xfId="18660" xr:uid="{D974D715-1BA5-4FB4-BB4E-65C7E8A9D43E}"/>
    <cellStyle name="Cálculo 12 2 7" xfId="3898" xr:uid="{54365915-5CDD-4B6F-A884-C26DE145056E}"/>
    <cellStyle name="Cálculo 12 2 7 2" xfId="6535" xr:uid="{AF4862C0-B2E8-45E9-B532-7B2C02863E5E}"/>
    <cellStyle name="Cálculo 12 2 7 2 2" xfId="12846" xr:uid="{53FC147D-44D1-40BE-B68A-C8BB319FDC39}"/>
    <cellStyle name="Cálculo 12 2 7 2 2 2" xfId="27954" xr:uid="{EF94BDF6-E842-4925-95FE-9FD16416CD08}"/>
    <cellStyle name="Cálculo 12 2 7 2 3" xfId="8232" xr:uid="{38E51AE5-4431-4B34-8947-8FFF425BECDA}"/>
    <cellStyle name="Cálculo 12 2 7 2 3 2" xfId="23340" xr:uid="{9A969E98-74AC-409F-BF4D-2D5E45431B91}"/>
    <cellStyle name="Cálculo 12 2 7 2 4" xfId="21643" xr:uid="{8EC0473C-0ACA-4D5F-8FDC-C6E8D06CF04F}"/>
    <cellStyle name="Cálculo 12 2 7 3" xfId="10280" xr:uid="{CE61767A-F8EE-427C-BE4C-9CD2FD48A27C}"/>
    <cellStyle name="Cálculo 12 2 7 3 2" xfId="25388" xr:uid="{3DCB42B1-5574-4803-A86B-22FD7A7975B8}"/>
    <cellStyle name="Cálculo 12 2 7 4" xfId="8469" xr:uid="{F0C9EEB8-BAAA-4DA5-8E70-0E4D11BA1E9C}"/>
    <cellStyle name="Cálculo 12 2 7 4 2" xfId="23577" xr:uid="{D658D783-4A48-4F32-9D5E-299B236BD434}"/>
    <cellStyle name="Cálculo 12 2 7 5" xfId="19006" xr:uid="{D3B2B04C-696B-4E23-9DE3-4FD252F53C37}"/>
    <cellStyle name="Cálculo 12 2 8" xfId="4262" xr:uid="{E0EEC22A-8726-4F67-825F-B9838402F349}"/>
    <cellStyle name="Cálculo 12 2 8 2" xfId="6899" xr:uid="{CA59624C-04E3-41CC-B4CF-BA09D5FC4001}"/>
    <cellStyle name="Cálculo 12 2 8 2 2" xfId="13210" xr:uid="{13E9B46F-4C62-4A99-AFF4-813176A25094}"/>
    <cellStyle name="Cálculo 12 2 8 2 2 2" xfId="28318" xr:uid="{89ABFA12-B8EA-4D4E-88CC-A128919DFEA3}"/>
    <cellStyle name="Cálculo 12 2 8 2 3" xfId="16874" xr:uid="{2C0868F8-8A2B-4A96-A99B-CDB12F2382E0}"/>
    <cellStyle name="Cálculo 12 2 8 2 3 2" xfId="31982" xr:uid="{A261CC7E-8074-4DDC-B67C-E0023E298403}"/>
    <cellStyle name="Cálculo 12 2 8 2 4" xfId="22007" xr:uid="{3D50D54E-4FA3-46C5-BC11-8C40F9CE4494}"/>
    <cellStyle name="Cálculo 12 2 8 3" xfId="10644" xr:uid="{2101389F-EA37-43B1-98D5-72EDA46DA029}"/>
    <cellStyle name="Cálculo 12 2 8 3 2" xfId="25752" xr:uid="{36CF24F9-3F7A-44A5-884C-9866CC4789E3}"/>
    <cellStyle name="Cálculo 12 2 8 4" xfId="15659" xr:uid="{AFED4E09-3873-4578-9A03-09AD908CA26A}"/>
    <cellStyle name="Cálculo 12 2 8 4 2" xfId="30767" xr:uid="{C07D1590-5B90-4EE4-B5B8-C0BCC9A9DF12}"/>
    <cellStyle name="Cálculo 12 2 8 5" xfId="19370" xr:uid="{0D05F68D-18A8-47A0-9815-3C509FBB8FAF}"/>
    <cellStyle name="Cálculo 12 2 9" xfId="4463" xr:uid="{2BA8F45C-B81E-4CC0-A6B1-A83D771B8650}"/>
    <cellStyle name="Cálculo 12 2 9 2" xfId="10845" xr:uid="{3CA43489-636E-44C6-939A-73A320211E37}"/>
    <cellStyle name="Cálculo 12 2 9 2 2" xfId="25953" xr:uid="{D45D518A-A31C-41BB-B937-AE6916CEBAE2}"/>
    <cellStyle name="Cálculo 12 2 9 3" xfId="14522" xr:uid="{2E491DDC-CDB0-401C-BD01-57D146429B3E}"/>
    <cellStyle name="Cálculo 12 2 9 3 2" xfId="29630" xr:uid="{AC6FBF09-AD47-4DC1-900E-6D72E8B1FE8B}"/>
    <cellStyle name="Cálculo 12 2 9 4" xfId="19571" xr:uid="{991FFE70-A406-49AB-830E-D59FF581DB07}"/>
    <cellStyle name="Cálculo 12 3" xfId="1809" xr:uid="{51A69A9D-A358-494F-A8DE-9A1FC387529A}"/>
    <cellStyle name="Cálculo 12 3 10" xfId="14381" xr:uid="{77426B8A-6437-4751-9704-F49EC329ADDC}"/>
    <cellStyle name="Cálculo 12 3 10 2" xfId="29489" xr:uid="{6948738D-EDFD-4081-AEF1-0DFA862A15EA}"/>
    <cellStyle name="Cálculo 12 3 11" xfId="13478" xr:uid="{A45A7B4A-D50F-4706-BEAB-C4B0AC5C94CF}"/>
    <cellStyle name="Cálculo 12 3 11 2" xfId="28586" xr:uid="{43B7C9C2-0F40-4E71-83BA-041BE41F62F1}"/>
    <cellStyle name="Cálculo 12 3 12" xfId="17034" xr:uid="{439FF0D1-2854-4C96-BED8-0211914BFF03}"/>
    <cellStyle name="Cálculo 12 3 2" xfId="2369" xr:uid="{D190E718-C6CF-4EAC-A770-6F6D61BEE108}"/>
    <cellStyle name="Cálculo 12 3 2 2" xfId="5006" xr:uid="{6DFC9CDF-895C-4F8B-ADE4-64CA08994C7A}"/>
    <cellStyle name="Cálculo 12 3 2 2 2" xfId="11370" xr:uid="{889854A9-16D5-41F2-9EDA-39D588730AE3}"/>
    <cellStyle name="Cálculo 12 3 2 2 2 2" xfId="26478" xr:uid="{77DAB2C0-2E05-441E-988D-DC3B1B9204CE}"/>
    <cellStyle name="Cálculo 12 3 2 2 3" xfId="15605" xr:uid="{207ADE9B-1298-4779-84AA-230804ADB54B}"/>
    <cellStyle name="Cálculo 12 3 2 2 3 2" xfId="30713" xr:uid="{D19E999D-B132-4A22-BD16-80F294579E8D}"/>
    <cellStyle name="Cálculo 12 3 2 2 4" xfId="20114" xr:uid="{6F3FC4DC-9007-4618-A0D6-51D752B342BA}"/>
    <cellStyle name="Cálculo 12 3 2 3" xfId="8836" xr:uid="{56D25E23-A163-443C-B2C8-FA5BE58BD1B1}"/>
    <cellStyle name="Cálculo 12 3 2 3 2" xfId="23944" xr:uid="{9A61ED91-3732-4ED6-B86A-0D7C1C065022}"/>
    <cellStyle name="Cálculo 12 3 2 4" xfId="15117" xr:uid="{59E7DE2C-B9F0-47B1-800D-763B9D4EF92E}"/>
    <cellStyle name="Cálculo 12 3 2 4 2" xfId="30225" xr:uid="{CBDAFF6F-0BFE-41DB-862C-9C8C8ED76C7B}"/>
    <cellStyle name="Cálculo 12 3 2 5" xfId="13783" xr:uid="{1680F746-182E-4E20-AA10-B9EB7CE07D20}"/>
    <cellStyle name="Cálculo 12 3 2 5 2" xfId="28891" xr:uid="{E263E1B0-4966-4B5A-9372-95648BB1356C}"/>
    <cellStyle name="Cálculo 12 3 2 6" xfId="17577" xr:uid="{5DF678B1-4328-4C40-8E54-E4E06ACDA32A}"/>
    <cellStyle name="Cálculo 12 3 3" xfId="2251" xr:uid="{A011D725-3505-428B-A2AB-52B66C5E95F0}"/>
    <cellStyle name="Cálculo 12 3 3 2" xfId="4888" xr:uid="{650F3550-C2BB-414D-9727-9C631F9BFA0A}"/>
    <cellStyle name="Cálculo 12 3 3 2 2" xfId="9276" xr:uid="{1B4B2854-BAFF-4A6E-B0A1-F2FFA26B884C}"/>
    <cellStyle name="Cálculo 12 3 3 2 2 2" xfId="24384" xr:uid="{AEF06003-064F-43BA-B032-A08C6050E49F}"/>
    <cellStyle name="Cálculo 12 3 3 2 3" xfId="19996" xr:uid="{AD186883-21AD-426D-8440-7FBC489A013B}"/>
    <cellStyle name="Cálculo 12 3 3 3" xfId="14532" xr:uid="{3A293894-4B25-4270-83EE-5663151E9818}"/>
    <cellStyle name="Cálculo 12 3 3 3 2" xfId="29640" xr:uid="{F6E6C14A-B3CE-40BD-B40D-78FD7CB592E9}"/>
    <cellStyle name="Cálculo 12 3 3 4" xfId="17476" xr:uid="{AA426A1C-2242-4013-97A8-65A33D35B86C}"/>
    <cellStyle name="Cálculo 12 3 4" xfId="2646" xr:uid="{7BE6DA09-A9C4-4140-BA12-FFB6FA5FAE4D}"/>
    <cellStyle name="Cálculo 12 3 4 2" xfId="5283" xr:uid="{60DD63B1-D62A-4EC9-AA67-9B169506A961}"/>
    <cellStyle name="Cálculo 12 3 4 2 2" xfId="11647" xr:uid="{E98B397A-D374-4049-9EE9-3F6FD47F1CA3}"/>
    <cellStyle name="Cálculo 12 3 4 2 2 2" xfId="26755" xr:uid="{08543A57-B738-4733-92E5-A973F5D3694E}"/>
    <cellStyle name="Cálculo 12 3 4 2 3" xfId="7321" xr:uid="{77AA8B40-BECC-41AF-8BB5-1F7AD7C7E1E0}"/>
    <cellStyle name="Cálculo 12 3 4 2 3 2" xfId="22429" xr:uid="{F9BA9C94-57F0-432F-BF56-69D2A133F0A0}"/>
    <cellStyle name="Cálculo 12 3 4 2 4" xfId="20391" xr:uid="{83E2A48B-99B2-4165-B3D2-5C1683F4C963}"/>
    <cellStyle name="Cálculo 12 3 4 3" xfId="9113" xr:uid="{D30D7EBE-5EFD-475F-A6D1-98E35C192E8D}"/>
    <cellStyle name="Cálculo 12 3 4 3 2" xfId="24221" xr:uid="{0E8F342C-29EB-44B3-9958-8861E36A574D}"/>
    <cellStyle name="Cálculo 12 3 4 4" xfId="13377" xr:uid="{F572B318-2AF5-463A-8B49-0E98642DB364}"/>
    <cellStyle name="Cálculo 12 3 4 4 2" xfId="28485" xr:uid="{D6AEE4E9-C187-45C6-836B-2F024AA1CD7E}"/>
    <cellStyle name="Cálculo 12 3 4 5" xfId="17754" xr:uid="{CD40AA4C-1986-49FA-A944-BD3EB491499C}"/>
    <cellStyle name="Cálculo 12 3 5" xfId="3229" xr:uid="{ECD4DA95-DC82-43CC-A753-14C2519984D6}"/>
    <cellStyle name="Cálculo 12 3 5 2" xfId="5866" xr:uid="{24F799E8-1505-49C7-801F-DF2CBDC47B6C}"/>
    <cellStyle name="Cálculo 12 3 5 2 2" xfId="12177" xr:uid="{DADA5F59-BDE6-49E0-83EA-5F4EEA616ECE}"/>
    <cellStyle name="Cálculo 12 3 5 2 2 2" xfId="27285" xr:uid="{777A4541-DB46-476F-A354-8CC1AA03FA4D}"/>
    <cellStyle name="Cálculo 12 3 5 2 3" xfId="8199" xr:uid="{41308B8C-42A9-47D0-8044-F4813C251FC3}"/>
    <cellStyle name="Cálculo 12 3 5 2 3 2" xfId="23307" xr:uid="{854C8575-87BB-4917-8BD4-F5B2BF7E4589}"/>
    <cellStyle name="Cálculo 12 3 5 2 4" xfId="20974" xr:uid="{A3554F08-C2FA-48B3-9F11-65CBF33C99C1}"/>
    <cellStyle name="Cálculo 12 3 5 3" xfId="9611" xr:uid="{891F6D7B-04FC-41FD-94A2-77836561F3ED}"/>
    <cellStyle name="Cálculo 12 3 5 3 2" xfId="24719" xr:uid="{33089C28-BDBE-46FD-AE97-57570193E8BF}"/>
    <cellStyle name="Cálculo 12 3 5 4" xfId="7435" xr:uid="{1943E09A-2137-4255-BDFC-2CE364254ACD}"/>
    <cellStyle name="Cálculo 12 3 5 4 2" xfId="22543" xr:uid="{18058367-E215-499B-BBA4-A2E267B346D9}"/>
    <cellStyle name="Cálculo 12 3 5 5" xfId="18337" xr:uid="{BF9D1842-E557-4FC1-A3DA-7C87A56DEBAA}"/>
    <cellStyle name="Cálculo 12 3 6" xfId="2311" xr:uid="{81DA2C8D-06B7-4B3C-AC1F-033FE98BEB67}"/>
    <cellStyle name="Cálculo 12 3 6 2" xfId="4948" xr:uid="{99C0E592-4ABB-4EFA-8CF7-A263FDE5D193}"/>
    <cellStyle name="Cálculo 12 3 6 2 2" xfId="11312" xr:uid="{1A9C6FF0-F72F-4BAB-92FD-D018EE0EB0F1}"/>
    <cellStyle name="Cálculo 12 3 6 2 2 2" xfId="26420" xr:uid="{C07843FA-264D-4695-81CC-7BD3386D3C45}"/>
    <cellStyle name="Cálculo 12 3 6 2 3" xfId="9285" xr:uid="{CA46AEA3-EF5E-4E85-8A05-96EA44DB1FA9}"/>
    <cellStyle name="Cálculo 12 3 6 2 3 2" xfId="24393" xr:uid="{B56935AE-7BE3-414C-A55A-741011572189}"/>
    <cellStyle name="Cálculo 12 3 6 2 4" xfId="20056" xr:uid="{51CC2087-E90F-4550-8A20-1ED973002E9C}"/>
    <cellStyle name="Cálculo 12 3 6 3" xfId="8778" xr:uid="{1128F9F3-9916-4123-979B-F6BE490E90E2}"/>
    <cellStyle name="Cálculo 12 3 6 3 2" xfId="23886" xr:uid="{C4DFEB07-9053-458E-85ED-FA3EA3FC1DA9}"/>
    <cellStyle name="Cálculo 12 3 6 4" xfId="7551" xr:uid="{96F5643D-5835-449B-AEDC-5738097229CD}"/>
    <cellStyle name="Cálculo 12 3 6 4 2" xfId="22659" xr:uid="{81224DC6-6010-4026-926A-BDF1219535A5}"/>
    <cellStyle name="Cálculo 12 3 6 5" xfId="17536" xr:uid="{C1E87938-6C7C-4459-BA46-1640161F3067}"/>
    <cellStyle name="Cálculo 12 3 7" xfId="3881" xr:uid="{386BAEEA-C6FD-4A01-93A8-0EB85A8B4632}"/>
    <cellStyle name="Cálculo 12 3 7 2" xfId="6518" xr:uid="{5E2B6CBD-1D77-4DFA-9BC4-59C22C9219E5}"/>
    <cellStyle name="Cálculo 12 3 7 2 2" xfId="12829" xr:uid="{8941213E-41FD-411C-888C-81E48E05492C}"/>
    <cellStyle name="Cálculo 12 3 7 2 2 2" xfId="27937" xr:uid="{3D96D33F-9EC1-4408-8C66-79E24011670A}"/>
    <cellStyle name="Cálculo 12 3 7 2 3" xfId="13737" xr:uid="{1029F0B1-8AF2-42EF-9C52-D60B4390A8BE}"/>
    <cellStyle name="Cálculo 12 3 7 2 3 2" xfId="28845" xr:uid="{CFA1DC25-98FC-494B-9EB2-355C5FB55FC2}"/>
    <cellStyle name="Cálculo 12 3 7 2 4" xfId="21626" xr:uid="{A5AD3D8E-D879-483B-8125-56FBCCAA4E03}"/>
    <cellStyle name="Cálculo 12 3 7 3" xfId="10263" xr:uid="{954D6130-958B-4A81-BDE9-D97DA01906C8}"/>
    <cellStyle name="Cálculo 12 3 7 3 2" xfId="25371" xr:uid="{F0A1F95B-E074-43B2-85EC-CE21261B5E57}"/>
    <cellStyle name="Cálculo 12 3 7 4" xfId="15538" xr:uid="{D2B9ADFD-8232-4A40-92C7-943C88344178}"/>
    <cellStyle name="Cálculo 12 3 7 4 2" xfId="30646" xr:uid="{79A43819-A613-4BB8-94EC-89E3698F8603}"/>
    <cellStyle name="Cálculo 12 3 7 5" xfId="18989" xr:uid="{19B1F3C8-69B0-47D4-957C-2500A2A47124}"/>
    <cellStyle name="Cálculo 12 3 8" xfId="4446" xr:uid="{EDF0090A-7AFA-4159-B3F5-9191F72548C5}"/>
    <cellStyle name="Cálculo 12 3 8 2" xfId="10828" xr:uid="{6BBFED11-5118-4E81-B895-9057536F877D}"/>
    <cellStyle name="Cálculo 12 3 8 2 2" xfId="25936" xr:uid="{CA854B9D-8E56-4057-AE94-04D364CFB0E2}"/>
    <cellStyle name="Cálculo 12 3 8 3" xfId="8186" xr:uid="{F8DABF0D-4DDC-468D-BFAE-67F679F977F2}"/>
    <cellStyle name="Cálculo 12 3 8 3 2" xfId="23294" xr:uid="{E7AE05FB-406B-45BC-9C66-A0628567C2EE}"/>
    <cellStyle name="Cálculo 12 3 8 4" xfId="19554" xr:uid="{56C76719-D25A-48CC-B5B9-1360456925EE}"/>
    <cellStyle name="Cálculo 12 3 9" xfId="8310" xr:uid="{03EA9E4F-EC90-47D7-9546-A6C0ED56D88D}"/>
    <cellStyle name="Cálculo 12 3 9 2" xfId="23418" xr:uid="{4C06A4CB-2D29-4C7B-BD90-E5426B7E4FD8}"/>
    <cellStyle name="Cálculo 12 4" xfId="2046" xr:uid="{4E53AF99-5BAF-445A-965D-EB02852BFCEC}"/>
    <cellStyle name="Cálculo 12 4 10" xfId="14291" xr:uid="{B589EBEA-656D-4F2D-8055-865CDDE549E5}"/>
    <cellStyle name="Cálculo 12 4 10 2" xfId="29399" xr:uid="{060120D7-21B9-43FB-9241-320B44E5D834}"/>
    <cellStyle name="Cálculo 12 4 11" xfId="16309" xr:uid="{26DCCF3C-BA54-4A87-B656-638C462E80F8}"/>
    <cellStyle name="Cálculo 12 4 11 2" xfId="31417" xr:uid="{A2B9551E-E384-4D30-8577-E1965BFF2088}"/>
    <cellStyle name="Cálculo 12 4 12" xfId="17271" xr:uid="{2E9BA9B8-0336-412D-A6AF-DC81BB77F293}"/>
    <cellStyle name="Cálculo 12 4 2" xfId="2553" xr:uid="{8873FF9A-4419-4411-87E0-AC476F2317F7}"/>
    <cellStyle name="Cálculo 12 4 2 2" xfId="5190" xr:uid="{DB804E41-17C4-4E2A-9788-351D8B640163}"/>
    <cellStyle name="Cálculo 12 4 2 2 2" xfId="11554" xr:uid="{E85B26D8-4EA4-40B8-8E47-AA518C6BD5B0}"/>
    <cellStyle name="Cálculo 12 4 2 2 2 2" xfId="26662" xr:uid="{68BF9D13-86AE-4375-9FE2-38C99A8FE3D8}"/>
    <cellStyle name="Cálculo 12 4 2 2 3" xfId="15854" xr:uid="{BE0C6471-ABD7-46E4-8186-F23C93250118}"/>
    <cellStyle name="Cálculo 12 4 2 2 3 2" xfId="30962" xr:uid="{F51894CA-E811-4FB1-984A-0CC1227B6F06}"/>
    <cellStyle name="Cálculo 12 4 2 2 4" xfId="20298" xr:uid="{154317EC-27F5-4F4A-9F79-C8F3C42953DE}"/>
    <cellStyle name="Cálculo 12 4 2 3" xfId="9020" xr:uid="{35CB5CA2-9AF6-46D2-9E03-8260D82B7696}"/>
    <cellStyle name="Cálculo 12 4 2 3 2" xfId="24128" xr:uid="{95DCF5FB-5995-4E6B-841F-2509CFDC2BF5}"/>
    <cellStyle name="Cálculo 12 4 2 4" xfId="14193" xr:uid="{3766626D-F1EA-4461-8E9E-7FF27D158396}"/>
    <cellStyle name="Cálculo 12 4 2 4 2" xfId="29301" xr:uid="{1581FEC8-1009-470E-8A62-C173B541D30C}"/>
    <cellStyle name="Cálculo 12 4 2 5" xfId="7756" xr:uid="{F02AC354-8592-4CEB-A3E4-15C6505C2C8F}"/>
    <cellStyle name="Cálculo 12 4 2 5 2" xfId="22864" xr:uid="{629E4671-543A-4209-B17F-EF11E3AF44E6}"/>
    <cellStyle name="Cálculo 12 4 2 6" xfId="17661" xr:uid="{8A7AD78D-BE76-4823-A646-9B8435767ADF}"/>
    <cellStyle name="Cálculo 12 4 3" xfId="2806" xr:uid="{5F28B6CF-3949-4369-8140-C4AA5A460CA3}"/>
    <cellStyle name="Cálculo 12 4 3 2" xfId="5443" xr:uid="{A49D8990-F6E7-4702-9BED-D3C8DA7CD4F2}"/>
    <cellStyle name="Cálculo 12 4 3 2 2" xfId="14801" xr:uid="{49DA21E0-1C28-43F6-8043-F294FCBA9A1F}"/>
    <cellStyle name="Cálculo 12 4 3 2 2 2" xfId="29909" xr:uid="{1F5F38B5-56D7-4EFC-88D6-14201A08C46D}"/>
    <cellStyle name="Cálculo 12 4 3 2 3" xfId="20551" xr:uid="{73AA12E4-F21D-40B3-8A2B-10118F9B84EC}"/>
    <cellStyle name="Cálculo 12 4 3 3" xfId="7560" xr:uid="{75F90B26-D68B-4DD2-B166-6E72DE4688E5}"/>
    <cellStyle name="Cálculo 12 4 3 3 2" xfId="22668" xr:uid="{E6B7F8EB-363C-4923-87CF-FF3BA1CADD87}"/>
    <cellStyle name="Cálculo 12 4 3 4" xfId="17914" xr:uid="{C587FBFE-6D48-40A4-BEA9-8114BFE39E2D}"/>
    <cellStyle name="Cálculo 12 4 4" xfId="3109" xr:uid="{7BA20B1E-8C5E-47A9-A31F-15DE6254EC73}"/>
    <cellStyle name="Cálculo 12 4 4 2" xfId="5746" xr:uid="{CCDE9E9C-FFF3-4D87-A3D3-E83DDAB24AEB}"/>
    <cellStyle name="Cálculo 12 4 4 2 2" xfId="12057" xr:uid="{C592ACF8-46AF-4E1A-B721-7A0A0A868E47}"/>
    <cellStyle name="Cálculo 12 4 4 2 2 2" xfId="27165" xr:uid="{BDA471E5-1770-4507-BA6C-AC6A15FAF04D}"/>
    <cellStyle name="Cálculo 12 4 4 2 3" xfId="7360" xr:uid="{37328FF1-D667-41A1-BB10-E2ADC72BF292}"/>
    <cellStyle name="Cálculo 12 4 4 2 3 2" xfId="22468" xr:uid="{35B84AB1-3CF8-4829-9FCD-6030D8C77991}"/>
    <cellStyle name="Cálculo 12 4 4 2 4" xfId="20854" xr:uid="{C07C4999-9B88-4EDE-BE4C-431FDB7C9102}"/>
    <cellStyle name="Cálculo 12 4 4 3" xfId="9491" xr:uid="{EED015FE-D34B-4608-860F-12F2B7312BAC}"/>
    <cellStyle name="Cálculo 12 4 4 3 2" xfId="24599" xr:uid="{2877F4AD-56B0-423A-9D94-0E095CBE1652}"/>
    <cellStyle name="Cálculo 12 4 4 4" xfId="9196" xr:uid="{003B4C2A-5FA4-4488-9F7B-164AC488131A}"/>
    <cellStyle name="Cálculo 12 4 4 4 2" xfId="24304" xr:uid="{86434547-9FD2-4783-9B98-ACA977AEE9D2}"/>
    <cellStyle name="Cálculo 12 4 4 5" xfId="18217" xr:uid="{77B9EB8C-AF15-4CA6-8157-11504AAE26D9}"/>
    <cellStyle name="Cálculo 12 4 5" xfId="3435" xr:uid="{8E165FFA-1316-458B-9B57-2AECFB083234}"/>
    <cellStyle name="Cálculo 12 4 5 2" xfId="6072" xr:uid="{F8344C87-6A41-4EE8-A2F1-6EF32C7C663A}"/>
    <cellStyle name="Cálculo 12 4 5 2 2" xfId="12383" xr:uid="{D47226B1-B9B2-41F7-926B-628BFC0345BB}"/>
    <cellStyle name="Cálculo 12 4 5 2 2 2" xfId="27491" xr:uid="{336FE5C9-D93D-4A14-B6DD-43F872CA248F}"/>
    <cellStyle name="Cálculo 12 4 5 2 3" xfId="14764" xr:uid="{3C7CD477-3F16-4C74-8450-AF07B93B5132}"/>
    <cellStyle name="Cálculo 12 4 5 2 3 2" xfId="29872" xr:uid="{9D9E3C07-C1E3-43C3-8453-0E8099B12DE6}"/>
    <cellStyle name="Cálculo 12 4 5 2 4" xfId="21180" xr:uid="{20FADEDF-4B45-4CF8-A7B7-7B3A161EF978}"/>
    <cellStyle name="Cálculo 12 4 5 3" xfId="9817" xr:uid="{794F7709-2DE3-46BC-A683-728E65489E03}"/>
    <cellStyle name="Cálculo 12 4 5 3 2" xfId="24925" xr:uid="{6E26238F-7562-48A1-A7C0-7A2E9FE574E4}"/>
    <cellStyle name="Cálculo 12 4 5 4" xfId="7797" xr:uid="{57E643BC-B372-4DC4-837C-A40848421E86}"/>
    <cellStyle name="Cálculo 12 4 5 4 2" xfId="22905" xr:uid="{5B2D2DDC-C2AE-4801-8F3F-620DE301757C}"/>
    <cellStyle name="Cálculo 12 4 5 5" xfId="18543" xr:uid="{0DA077B9-5258-47CC-B7AA-A50AD524EECD}"/>
    <cellStyle name="Cálculo 12 4 6" xfId="3741" xr:uid="{9FA78073-82B2-4B79-B964-5B31F267F521}"/>
    <cellStyle name="Cálculo 12 4 6 2" xfId="6378" xr:uid="{5D54D17B-2264-4DDC-B20E-4A812FA1B353}"/>
    <cellStyle name="Cálculo 12 4 6 2 2" xfId="12689" xr:uid="{A3692E3C-0E5F-4672-923C-7D9B9845E088}"/>
    <cellStyle name="Cálculo 12 4 6 2 2 2" xfId="27797" xr:uid="{6D87B42F-9F37-4CF0-8C47-06A6D80A31E0}"/>
    <cellStyle name="Cálculo 12 4 6 2 3" xfId="16212" xr:uid="{7DE52564-95AF-4465-8E7A-894E8F303FEB}"/>
    <cellStyle name="Cálculo 12 4 6 2 3 2" xfId="31320" xr:uid="{1B3B443D-28F5-4AD8-A39A-F8FFAC9D3068}"/>
    <cellStyle name="Cálculo 12 4 6 2 4" xfId="21486" xr:uid="{DDCB5156-7BCF-493C-BCD2-F3D63A927C2C}"/>
    <cellStyle name="Cálculo 12 4 6 3" xfId="10123" xr:uid="{32A35F9B-B10E-4F2D-A831-6CE74A4521B9}"/>
    <cellStyle name="Cálculo 12 4 6 3 2" xfId="25231" xr:uid="{2E9B2EAE-BF12-40C6-B47C-DE4B0D3851AE}"/>
    <cellStyle name="Cálculo 12 4 6 4" xfId="15383" xr:uid="{746C9213-6BDB-4AE4-AEC8-25E965B6258E}"/>
    <cellStyle name="Cálculo 12 4 6 4 2" xfId="30491" xr:uid="{83DF9956-90B9-480B-BB6B-185319557A80}"/>
    <cellStyle name="Cálculo 12 4 6 5" xfId="18849" xr:uid="{E2CA8220-59CE-414D-9868-B30206F3DDC8}"/>
    <cellStyle name="Cálculo 12 4 7" xfId="4118" xr:uid="{31B46EDB-272D-4452-8176-289E2E6882DE}"/>
    <cellStyle name="Cálculo 12 4 7 2" xfId="6755" xr:uid="{C1F55547-5847-466D-9255-6F4C811F940A}"/>
    <cellStyle name="Cálculo 12 4 7 2 2" xfId="13066" xr:uid="{F951EE49-C7B6-4816-A7FB-C3D571CF900B}"/>
    <cellStyle name="Cálculo 12 4 7 2 2 2" xfId="28174" xr:uid="{122E98D6-1F52-4E36-BFE7-78987EBB4B5C}"/>
    <cellStyle name="Cálculo 12 4 7 2 3" xfId="16740" xr:uid="{9238CBA0-B77E-4D4D-B6F4-A0B45FB56D21}"/>
    <cellStyle name="Cálculo 12 4 7 2 3 2" xfId="31848" xr:uid="{0326B45B-815D-4ECB-BCE8-EF7F6EFB26E1}"/>
    <cellStyle name="Cálculo 12 4 7 2 4" xfId="21863" xr:uid="{FAA54788-FB0A-4149-992C-81F07869E6E4}"/>
    <cellStyle name="Cálculo 12 4 7 3" xfId="10500" xr:uid="{4D0CBD1A-B438-4632-9C69-A7145ADE08F0}"/>
    <cellStyle name="Cálculo 12 4 7 3 2" xfId="25608" xr:uid="{AEE087F7-1F01-449C-972E-4FCA5AA3E19D}"/>
    <cellStyle name="Cálculo 12 4 7 4" xfId="7850" xr:uid="{8ACAAF8D-6AA6-40E2-9AA3-DEE747436E34}"/>
    <cellStyle name="Cálculo 12 4 7 4 2" xfId="22958" xr:uid="{0E633492-7E88-4AF3-A063-CC5A77EF024A}"/>
    <cellStyle name="Cálculo 12 4 7 5" xfId="19226" xr:uid="{6F5BF9F3-217A-4977-988E-EE3A8E901833}"/>
    <cellStyle name="Cálculo 12 4 8" xfId="4683" xr:uid="{FB9168AA-BD46-4726-85B1-57DEFA5343A8}"/>
    <cellStyle name="Cálculo 12 4 8 2" xfId="11065" xr:uid="{E4BB12BC-3F26-44C7-A5DD-28B888908067}"/>
    <cellStyle name="Cálculo 12 4 8 2 2" xfId="26173" xr:uid="{B6A13521-7F42-449B-878F-9C4DB09F7196}"/>
    <cellStyle name="Cálculo 12 4 8 3" xfId="13526" xr:uid="{1B4C60BA-B503-4472-9E75-9BE8B89A2551}"/>
    <cellStyle name="Cálculo 12 4 8 3 2" xfId="28634" xr:uid="{E5BD0C98-1E68-4689-B59E-DEFA1BAA4A42}"/>
    <cellStyle name="Cálculo 12 4 8 4" xfId="19791" xr:uid="{0D53C7C7-65D1-4382-A525-EE2291FB12D6}"/>
    <cellStyle name="Cálculo 12 4 9" xfId="8544" xr:uid="{4255C1D7-55F5-4BB1-A4B4-5CB0C1CE80E2}"/>
    <cellStyle name="Cálculo 12 4 9 2" xfId="23652" xr:uid="{51DDCE9A-6642-49A1-BA0F-EA464C203074}"/>
    <cellStyle name="Cálculo 12 5" xfId="2075" xr:uid="{E5DE0628-EB05-4DA5-A456-F5787F86C288}"/>
    <cellStyle name="Cálculo 12 5 10" xfId="7176" xr:uid="{53A4DFEA-A8C1-472B-8F68-02AE9153E2FB}"/>
    <cellStyle name="Cálculo 12 5 10 2" xfId="22284" xr:uid="{098DACED-3A14-4263-BE94-4A97A28C4F3B}"/>
    <cellStyle name="Cálculo 12 5 11" xfId="17300" xr:uid="{CA939C02-2EE7-4343-A9B0-77C1AA6364B8}"/>
    <cellStyle name="Cálculo 12 5 2" xfId="2835" xr:uid="{E4588F00-5E00-41A2-A0B1-908084DDA7DC}"/>
    <cellStyle name="Cálculo 12 5 2 2" xfId="5472" xr:uid="{ABBD74C9-5002-4173-BC13-BE4C74087C75}"/>
    <cellStyle name="Cálculo 12 5 2 2 2" xfId="7934" xr:uid="{4C9F37AF-C009-4531-BECD-76E8CEEFC5A1}"/>
    <cellStyle name="Cálculo 12 5 2 2 2 2" xfId="23042" xr:uid="{20CA036C-6F85-46CF-8143-3D48024CAB92}"/>
    <cellStyle name="Cálculo 12 5 2 2 3" xfId="20580" xr:uid="{A1D7B0ED-CD94-40DD-9D66-885E6F6504DA}"/>
    <cellStyle name="Cálculo 12 5 2 3" xfId="16233" xr:uid="{90626B33-397B-44AD-A5EB-707C0832D0FE}"/>
    <cellStyle name="Cálculo 12 5 2 3 2" xfId="31341" xr:uid="{90300187-D4E2-4D1D-8F87-4EBD79CF635A}"/>
    <cellStyle name="Cálculo 12 5 2 4" xfId="17943" xr:uid="{53A51748-A96C-4694-A1D5-8896B559622C}"/>
    <cellStyle name="Cálculo 12 5 3" xfId="3138" xr:uid="{B5044891-B69E-46DF-B4E3-807358801ED9}"/>
    <cellStyle name="Cálculo 12 5 3 2" xfId="5775" xr:uid="{F4F40E32-C533-474C-85CF-3DA746719DFC}"/>
    <cellStyle name="Cálculo 12 5 3 2 2" xfId="12086" xr:uid="{AE39A24D-C1BC-4362-930D-419A0655129D}"/>
    <cellStyle name="Cálculo 12 5 3 2 2 2" xfId="27194" xr:uid="{75C9B0EF-A66E-4F4C-8A1F-DD94B1E9D257}"/>
    <cellStyle name="Cálculo 12 5 3 2 3" xfId="13567" xr:uid="{768D98DA-7B70-4596-8B04-FF00568C5169}"/>
    <cellStyle name="Cálculo 12 5 3 2 3 2" xfId="28675" xr:uid="{A77A5B1F-703A-488E-B145-4BBE8D5FE596}"/>
    <cellStyle name="Cálculo 12 5 3 2 4" xfId="20883" xr:uid="{04EB1B1D-8024-43FE-BF8F-18635C937044}"/>
    <cellStyle name="Cálculo 12 5 3 3" xfId="9520" xr:uid="{080A5454-47DB-4413-BDFC-7CB2C85A4B89}"/>
    <cellStyle name="Cálculo 12 5 3 3 2" xfId="24628" xr:uid="{BD0277F3-09F8-4374-A560-09CC9DA224DE}"/>
    <cellStyle name="Cálculo 12 5 3 4" xfId="7393" xr:uid="{E68037A9-C2D1-408F-96E9-F02330925F59}"/>
    <cellStyle name="Cálculo 12 5 3 4 2" xfId="22501" xr:uid="{C3C2E190-F180-4C0B-B940-3571A2CED732}"/>
    <cellStyle name="Cálculo 12 5 3 5" xfId="18246" xr:uid="{F52BBA5B-6296-4E30-AB82-E894272B57C7}"/>
    <cellStyle name="Cálculo 12 5 4" xfId="3464" xr:uid="{FA9E0775-1943-40E0-9011-F46F16413BB8}"/>
    <cellStyle name="Cálculo 12 5 4 2" xfId="6101" xr:uid="{4CD66665-09DA-4118-AD4D-130C31202489}"/>
    <cellStyle name="Cálculo 12 5 4 2 2" xfId="12412" xr:uid="{554A570E-602B-4266-A299-E6056025CDE0}"/>
    <cellStyle name="Cálculo 12 5 4 2 2 2" xfId="27520" xr:uid="{33687C70-F0B4-4513-B764-A26F4C2A3413}"/>
    <cellStyle name="Cálculo 12 5 4 2 3" xfId="16132" xr:uid="{66C26698-C53F-4F4B-8EFC-38AB5E90DD47}"/>
    <cellStyle name="Cálculo 12 5 4 2 3 2" xfId="31240" xr:uid="{873D337A-3588-4824-8669-3FBC1B0FA083}"/>
    <cellStyle name="Cálculo 12 5 4 2 4" xfId="21209" xr:uid="{332D339A-1331-4946-9A26-31D02FA2326C}"/>
    <cellStyle name="Cálculo 12 5 4 3" xfId="9846" xr:uid="{9A0016A4-B5A9-4147-A85F-F9C7A9D78D24}"/>
    <cellStyle name="Cálculo 12 5 4 3 2" xfId="24954" xr:uid="{8A655FED-9D3C-41E0-9AFE-73325719E2BC}"/>
    <cellStyle name="Cálculo 12 5 4 4" xfId="16440" xr:uid="{2AA7A448-49B1-49A1-813E-D7ADFA509352}"/>
    <cellStyle name="Cálculo 12 5 4 4 2" xfId="31548" xr:uid="{A483C057-5F22-4843-BA7A-B04464694FB7}"/>
    <cellStyle name="Cálculo 12 5 4 5" xfId="18572" xr:uid="{F09D59A0-7E05-443F-A74A-9BBDF29A1D93}"/>
    <cellStyle name="Cálculo 12 5 5" xfId="3770" xr:uid="{EB8E9485-810F-4C4A-BC1A-FAB2BD7C9095}"/>
    <cellStyle name="Cálculo 12 5 5 2" xfId="6407" xr:uid="{3B7AC6DE-8B55-429D-8216-EA54155AB7EC}"/>
    <cellStyle name="Cálculo 12 5 5 2 2" xfId="12718" xr:uid="{824BE0E3-F885-4DF3-9102-BB9479FB30CA}"/>
    <cellStyle name="Cálculo 12 5 5 2 2 2" xfId="27826" xr:uid="{473BA86D-EB49-41FA-B50E-103E691788C0}"/>
    <cellStyle name="Cálculo 12 5 5 2 3" xfId="16384" xr:uid="{30DED655-55F6-4608-8058-08E0C994CB44}"/>
    <cellStyle name="Cálculo 12 5 5 2 3 2" xfId="31492" xr:uid="{E2B85B07-41A8-45F2-8111-868002BAE9EB}"/>
    <cellStyle name="Cálculo 12 5 5 2 4" xfId="21515" xr:uid="{ED3F54AA-50F5-44E6-BE63-322B3827CA0F}"/>
    <cellStyle name="Cálculo 12 5 5 3" xfId="10152" xr:uid="{BD29173F-A031-4968-B75E-84CE80B39A08}"/>
    <cellStyle name="Cálculo 12 5 5 3 2" xfId="25260" xr:uid="{E8377A18-5FCE-412A-8BE9-01D810493ADC}"/>
    <cellStyle name="Cálculo 12 5 5 4" xfId="14426" xr:uid="{D7A844B2-0431-4336-B69B-52C4A32143E2}"/>
    <cellStyle name="Cálculo 12 5 5 4 2" xfId="29534" xr:uid="{14689355-3DFC-457B-A2A7-BB46353042FD}"/>
    <cellStyle name="Cálculo 12 5 5 5" xfId="18878" xr:uid="{BAAAA8CC-AF75-4135-9355-3D535B008418}"/>
    <cellStyle name="Cálculo 12 5 6" xfId="4147" xr:uid="{41B7247D-D5B0-45C3-952E-82BF21CB4F66}"/>
    <cellStyle name="Cálculo 12 5 6 2" xfId="6784" xr:uid="{863167D1-23F4-4A1F-BF65-9C14F8F6D388}"/>
    <cellStyle name="Cálculo 12 5 6 2 2" xfId="13095" xr:uid="{0DA336BD-5179-4360-81F0-BF64A0255110}"/>
    <cellStyle name="Cálculo 12 5 6 2 2 2" xfId="28203" xr:uid="{BAC9577B-98DD-446B-8E7E-5E112476E898}"/>
    <cellStyle name="Cálculo 12 5 6 2 3" xfId="16769" xr:uid="{200F1903-7932-4C3F-82BF-6EC97034B657}"/>
    <cellStyle name="Cálculo 12 5 6 2 3 2" xfId="31877" xr:uid="{675A824F-1A44-40A9-863E-1EF40A9E54B0}"/>
    <cellStyle name="Cálculo 12 5 6 2 4" xfId="21892" xr:uid="{23BF1D54-4D76-45D5-9EC9-87935C9FA528}"/>
    <cellStyle name="Cálculo 12 5 6 3" xfId="10529" xr:uid="{1374030E-927B-4732-9D52-ED453DD12C1F}"/>
    <cellStyle name="Cálculo 12 5 6 3 2" xfId="25637" xr:uid="{936F278A-1786-482E-86B0-90951B32F4D6}"/>
    <cellStyle name="Cálculo 12 5 6 4" xfId="16531" xr:uid="{D6B09ED9-94FD-44F0-80DD-ED2029AC14C2}"/>
    <cellStyle name="Cálculo 12 5 6 4 2" xfId="31639" xr:uid="{FE7EEBA4-1C49-4124-A8B8-8305F2CC7521}"/>
    <cellStyle name="Cálculo 12 5 6 5" xfId="19255" xr:uid="{E554E992-D56B-4C7C-80ED-5067E1791824}"/>
    <cellStyle name="Cálculo 12 5 7" xfId="4712" xr:uid="{15484CE6-CAEF-4ABE-9AF2-37A7E77DB0C6}"/>
    <cellStyle name="Cálculo 12 5 7 2" xfId="11094" xr:uid="{ED9DB642-E7CA-4E45-85D7-C0AB7CA7D3B3}"/>
    <cellStyle name="Cálculo 12 5 7 2 2" xfId="26202" xr:uid="{FA0F6F21-D8D7-4BF2-8398-27D6FFF119D8}"/>
    <cellStyle name="Cálculo 12 5 7 3" xfId="8070" xr:uid="{A0F1A661-BE41-44E9-B6C2-49CAB5B5A8FE}"/>
    <cellStyle name="Cálculo 12 5 7 3 2" xfId="23178" xr:uid="{F6B88F3D-C008-421D-9BA2-26D35BC851B9}"/>
    <cellStyle name="Cálculo 12 5 7 4" xfId="19820" xr:uid="{F1BF319D-155D-4441-B696-3DA3BEF9B1B8}"/>
    <cellStyle name="Cálculo 12 5 8" xfId="8573" xr:uid="{7745ED9B-9A94-4879-BE00-A2D249EF481F}"/>
    <cellStyle name="Cálculo 12 5 8 2" xfId="23681" xr:uid="{6C16E134-4757-4055-A8BB-8601F98284B7}"/>
    <cellStyle name="Cálculo 12 5 9" xfId="13719" xr:uid="{0169D672-19BF-4F49-9C7B-35830EEB44F8}"/>
    <cellStyle name="Cálculo 12 5 9 2" xfId="28827" xr:uid="{33823712-6BFD-4149-876F-0F6350C862F7}"/>
    <cellStyle name="Cálculo 13" xfId="753" xr:uid="{00000000-0005-0000-0000-0000F1020000}"/>
    <cellStyle name="Cálculo 13 2" xfId="1827" xr:uid="{9AAFE6A5-34EA-45E0-B969-D4A3D5873BE8}"/>
    <cellStyle name="Cálculo 13 2 10" xfId="8328" xr:uid="{73A740AF-2CE5-48B0-857D-9BF6B428DB21}"/>
    <cellStyle name="Cálculo 13 2 10 2" xfId="23436" xr:uid="{ECBE2C5C-3F10-4975-BC27-0F0ABE32BE86}"/>
    <cellStyle name="Cálculo 13 2 11" xfId="7811" xr:uid="{A2AD022B-97C5-4D70-9649-AC88C6970CBC}"/>
    <cellStyle name="Cálculo 13 2 11 2" xfId="22919" xr:uid="{C89F9046-F06B-41DC-8F33-067C217A267A}"/>
    <cellStyle name="Cálculo 13 2 12" xfId="14848" xr:uid="{F2716E3B-011E-4EC3-AE90-A5319B135468}"/>
    <cellStyle name="Cálculo 13 2 12 2" xfId="29956" xr:uid="{B2C51C8C-E72F-45CD-83D4-95655D7C7F58}"/>
    <cellStyle name="Cálculo 13 2 13" xfId="17052" xr:uid="{E20EC17A-0B6A-4275-88B6-078B7B2454D7}"/>
    <cellStyle name="Cálculo 13 2 2" xfId="2387" xr:uid="{77F06897-028A-4CF9-B6EF-13A0C50D551F}"/>
    <cellStyle name="Cálculo 13 2 2 2" xfId="5024" xr:uid="{E0677055-8E07-4834-A67F-E4158F99D4C9}"/>
    <cellStyle name="Cálculo 13 2 2 2 2" xfId="11388" xr:uid="{AC31B019-E80B-4505-90EE-AFAA9AC8E81D}"/>
    <cellStyle name="Cálculo 13 2 2 2 2 2" xfId="26496" xr:uid="{A508B5F7-2624-4700-B4BB-0490ABBDEC1D}"/>
    <cellStyle name="Cálculo 13 2 2 2 3" xfId="15065" xr:uid="{C7442A2A-FC33-4591-841B-1F59741CF02A}"/>
    <cellStyle name="Cálculo 13 2 2 2 3 2" xfId="30173" xr:uid="{549089A1-BAF9-4871-AF8A-D636A3FBD27B}"/>
    <cellStyle name="Cálculo 13 2 2 2 4" xfId="20132" xr:uid="{3C890406-881F-4967-91B3-E082855F8FBE}"/>
    <cellStyle name="Cálculo 13 2 2 3" xfId="8854" xr:uid="{8BD60A32-4D87-49E5-AB7D-E9E56A5DB580}"/>
    <cellStyle name="Cálculo 13 2 2 3 2" xfId="23962" xr:uid="{A95E7C06-3F81-4082-8DF1-FB7ECB92B473}"/>
    <cellStyle name="Cálculo 13 2 3" xfId="2233" xr:uid="{E46FEE8F-81E8-44FC-B918-96AECD2F323C}"/>
    <cellStyle name="Cálculo 13 2 3 2" xfId="4870" xr:uid="{1EF7D383-645C-4EA8-919F-06DBE06198CA}"/>
    <cellStyle name="Cálculo 13 2 3 2 2" xfId="14700" xr:uid="{0C8E2F12-8BB7-4AF1-B3C2-493750D7ECAD}"/>
    <cellStyle name="Cálculo 13 2 3 2 2 2" xfId="29808" xr:uid="{1A909528-BA84-4DAA-83B9-853AD95EAAEA}"/>
    <cellStyle name="Cálculo 13 2 3 2 3" xfId="19978" xr:uid="{41364946-9F5E-44BD-AC0A-1108541DB18F}"/>
    <cellStyle name="Cálculo 13 2 3 3" xfId="14391" xr:uid="{FD9E8537-9801-4135-AD62-0395545FB6C7}"/>
    <cellStyle name="Cálculo 13 2 3 3 2" xfId="29499" xr:uid="{A8C6C115-5468-4FAC-A856-DAF387ABEE6E}"/>
    <cellStyle name="Cálculo 13 2 3 4" xfId="17458" xr:uid="{C409F547-2348-4EC5-A7C1-34E314606010}"/>
    <cellStyle name="Cálculo 13 2 4" xfId="2921" xr:uid="{354DEBBC-EA7C-4E75-90AD-86A8985CC104}"/>
    <cellStyle name="Cálculo 13 2 4 2" xfId="5558" xr:uid="{CD004694-FDFF-4F28-BEB6-AB07B3CED514}"/>
    <cellStyle name="Cálculo 13 2 4 2 2" xfId="11869" xr:uid="{09C89EC1-37AB-4E9E-BDF2-7DC08F74862C}"/>
    <cellStyle name="Cálculo 13 2 4 2 2 2" xfId="26977" xr:uid="{62B36D3D-3D26-4FE2-AA06-8E79A196B6CB}"/>
    <cellStyle name="Cálculo 13 2 4 2 3" xfId="15486" xr:uid="{C1F91F18-27E6-4A0F-A2E4-706086D5E54D}"/>
    <cellStyle name="Cálculo 13 2 4 2 3 2" xfId="30594" xr:uid="{E9A07FBB-558A-410E-813A-EE3D59EC3F9A}"/>
    <cellStyle name="Cálculo 13 2 4 2 4" xfId="20666" xr:uid="{97197D13-96D4-468D-8B09-2FB4BDBC234F}"/>
    <cellStyle name="Cálculo 13 2 4 3" xfId="9303" xr:uid="{4484CB2D-FDB8-42F7-B173-72527DF79034}"/>
    <cellStyle name="Cálculo 13 2 4 3 2" xfId="24411" xr:uid="{E6BA17EE-DFFE-46CF-B9BF-0CD8B87A6D02}"/>
    <cellStyle name="Cálculo 13 2 4 4" xfId="13910" xr:uid="{D633897D-397E-4A3F-8B8B-998C64E04458}"/>
    <cellStyle name="Cálculo 13 2 4 4 2" xfId="29018" xr:uid="{2FB5F937-F25B-4EAB-A142-8D8E493DC383}"/>
    <cellStyle name="Cálculo 13 2 4 5" xfId="18029" xr:uid="{1FB94955-3126-4CB9-8D39-047EBDCC1858}"/>
    <cellStyle name="Cálculo 13 2 5" xfId="3247" xr:uid="{359A2590-3AAF-4273-BBA7-1C5CC14AC339}"/>
    <cellStyle name="Cálculo 13 2 5 2" xfId="5884" xr:uid="{D622477E-76B7-40FF-8099-0CF484D46E5C}"/>
    <cellStyle name="Cálculo 13 2 5 2 2" xfId="12195" xr:uid="{4A976D8A-B808-4796-9470-D9CB550F6FF6}"/>
    <cellStyle name="Cálculo 13 2 5 2 2 2" xfId="27303" xr:uid="{FFEB70C3-7D54-44AA-B5CC-70372CAF1142}"/>
    <cellStyle name="Cálculo 13 2 5 2 3" xfId="7149" xr:uid="{B9BF068B-3752-4520-8943-E487FC846BDB}"/>
    <cellStyle name="Cálculo 13 2 5 2 3 2" xfId="22257" xr:uid="{142CCA75-2E8F-4FC4-8715-4E5FC5DDA3B0}"/>
    <cellStyle name="Cálculo 13 2 5 2 4" xfId="20992" xr:uid="{84A961B6-7282-4453-87B7-997C0F320113}"/>
    <cellStyle name="Cálculo 13 2 5 3" xfId="9629" xr:uid="{9C680DA4-6C4B-446F-ACC3-5773F759CAD0}"/>
    <cellStyle name="Cálculo 13 2 5 3 2" xfId="24737" xr:uid="{883994D7-A8BE-4C5F-8448-6A3A96C95EE3}"/>
    <cellStyle name="Cálculo 13 2 5 4" xfId="16118" xr:uid="{7BA5B107-D251-44CA-9970-E128FE3FE64F}"/>
    <cellStyle name="Cálculo 13 2 5 4 2" xfId="31226" xr:uid="{9D9391B5-A3D7-4BC4-A41A-03A95444F518}"/>
    <cellStyle name="Cálculo 13 2 5 5" xfId="18355" xr:uid="{2ED2815C-9B12-4680-A739-3D598E05D650}"/>
    <cellStyle name="Cálculo 13 2 6" xfId="3553" xr:uid="{8C59C6C4-D81A-4D91-92BD-2BD6F5FDA79A}"/>
    <cellStyle name="Cálculo 13 2 6 2" xfId="6190" xr:uid="{0AACD7AA-4A34-4399-B39B-CA3060E09390}"/>
    <cellStyle name="Cálculo 13 2 6 2 2" xfId="12501" xr:uid="{D06481AD-FDBF-4220-BF6B-17B34551B2FE}"/>
    <cellStyle name="Cálculo 13 2 6 2 2 2" xfId="27609" xr:uid="{F9868598-6A1A-4E7A-9251-BB35B773B82F}"/>
    <cellStyle name="Cálculo 13 2 6 2 3" xfId="7669" xr:uid="{639C6A25-E18B-40AD-A271-8C79BCBC50A2}"/>
    <cellStyle name="Cálculo 13 2 6 2 3 2" xfId="22777" xr:uid="{5029B6D3-0799-49BA-BD3C-E33A1FE78D09}"/>
    <cellStyle name="Cálculo 13 2 6 2 4" xfId="21298" xr:uid="{05DE904A-C5B1-4522-AC40-FC3BB2E2F448}"/>
    <cellStyle name="Cálculo 13 2 6 3" xfId="9935" xr:uid="{906CFF71-A2B8-45D8-9C4C-52314DFFC8FC}"/>
    <cellStyle name="Cálculo 13 2 6 3 2" xfId="25043" xr:uid="{EF3A8E96-52B8-4DAD-B1E7-B25AFC97AF22}"/>
    <cellStyle name="Cálculo 13 2 6 4" xfId="11772" xr:uid="{4F8B5C82-2B62-4E0A-B487-E71E667A6CF3}"/>
    <cellStyle name="Cálculo 13 2 6 4 2" xfId="26880" xr:uid="{E7592191-2A1D-463A-9A57-93C18ADA43BA}"/>
    <cellStyle name="Cálculo 13 2 6 5" xfId="18661" xr:uid="{8253157B-6EF3-4088-AEE5-D7630B3AB020}"/>
    <cellStyle name="Cálculo 13 2 7" xfId="3899" xr:uid="{3362ED9D-EC72-4D51-8867-10C63AAA2081}"/>
    <cellStyle name="Cálculo 13 2 7 2" xfId="6536" xr:uid="{E2C23679-46A7-4472-A702-EA562C677A9F}"/>
    <cellStyle name="Cálculo 13 2 7 2 2" xfId="12847" xr:uid="{9BD5276B-4E86-4BEF-A9C8-76F5F01D7603}"/>
    <cellStyle name="Cálculo 13 2 7 2 2 2" xfId="27955" xr:uid="{56163150-94EF-422F-B610-2AEF1D7FD218}"/>
    <cellStyle name="Cálculo 13 2 7 2 3" xfId="14263" xr:uid="{48EAA253-61C4-45D5-8483-15D4EBC34790}"/>
    <cellStyle name="Cálculo 13 2 7 2 3 2" xfId="29371" xr:uid="{48E14B56-5461-4127-AFD5-971074A3D615}"/>
    <cellStyle name="Cálculo 13 2 7 2 4" xfId="21644" xr:uid="{C53EC0C0-074E-47F0-95F7-FE70C7943F86}"/>
    <cellStyle name="Cálculo 13 2 7 3" xfId="10281" xr:uid="{2F8095E5-BBEE-4131-9A9E-93EB5940437A}"/>
    <cellStyle name="Cálculo 13 2 7 3 2" xfId="25389" xr:uid="{8D5CE573-62FB-4D77-A433-F41D4DDC9BDD}"/>
    <cellStyle name="Cálculo 13 2 7 4" xfId="15234" xr:uid="{8BA1CAD4-C75F-4463-921F-1E09CD91B5D9}"/>
    <cellStyle name="Cálculo 13 2 7 4 2" xfId="30342" xr:uid="{0682B7A2-946A-4016-AE32-F8361A1FFB92}"/>
    <cellStyle name="Cálculo 13 2 7 5" xfId="19007" xr:uid="{5BF3D164-996C-4001-AA44-A89A21634BA0}"/>
    <cellStyle name="Cálculo 13 2 8" xfId="4263" xr:uid="{3179321B-AF8A-4D13-AE51-2B454D97488B}"/>
    <cellStyle name="Cálculo 13 2 8 2" xfId="6900" xr:uid="{D1B3AE63-445C-4E9E-891C-348B8C551B41}"/>
    <cellStyle name="Cálculo 13 2 8 2 2" xfId="13211" xr:uid="{14408784-0343-4D99-9D26-B51E687B0C1F}"/>
    <cellStyle name="Cálculo 13 2 8 2 2 2" xfId="28319" xr:uid="{BD30A57F-ECE1-40E1-BF79-FD260144862D}"/>
    <cellStyle name="Cálculo 13 2 8 2 3" xfId="16875" xr:uid="{4F5A8732-0965-465D-83E8-81E415575E6E}"/>
    <cellStyle name="Cálculo 13 2 8 2 3 2" xfId="31983" xr:uid="{2EF7B3E3-5902-4858-8856-9A831376E970}"/>
    <cellStyle name="Cálculo 13 2 8 2 4" xfId="22008" xr:uid="{4E377D2F-A2BA-461D-A590-56CAD6F01AD2}"/>
    <cellStyle name="Cálculo 13 2 8 3" xfId="10645" xr:uid="{343AF283-D8A3-4E9F-9E7C-546753B58E4F}"/>
    <cellStyle name="Cálculo 13 2 8 3 2" xfId="25753" xr:uid="{01869DC9-CBB9-469E-96EA-8351F0053EE0}"/>
    <cellStyle name="Cálculo 13 2 8 4" xfId="15045" xr:uid="{4E6804AC-F3ED-410A-BFF6-A99C3ED88624}"/>
    <cellStyle name="Cálculo 13 2 8 4 2" xfId="30153" xr:uid="{1DDC406C-4A6C-4C77-9D17-818B65DAAE30}"/>
    <cellStyle name="Cálculo 13 2 8 5" xfId="19371" xr:uid="{EFC806CE-8BA5-4555-B9B6-8E35DCF319A5}"/>
    <cellStyle name="Cálculo 13 2 9" xfId="4464" xr:uid="{C98D2038-32AD-435B-B573-92D73E3F05AB}"/>
    <cellStyle name="Cálculo 13 2 9 2" xfId="10846" xr:uid="{F367F8B6-8835-4296-819C-F6C0BCD18445}"/>
    <cellStyle name="Cálculo 13 2 9 2 2" xfId="25954" xr:uid="{0EF0FE83-9D58-4DE9-A917-8E8382B896C2}"/>
    <cellStyle name="Cálculo 13 2 9 3" xfId="14236" xr:uid="{0E1B020D-D714-4838-AE4B-AF61FB48A4C8}"/>
    <cellStyle name="Cálculo 13 2 9 3 2" xfId="29344" xr:uid="{7395170A-04AB-4F3B-9FD1-4CFD0480FCCD}"/>
    <cellStyle name="Cálculo 13 2 9 4" xfId="19572" xr:uid="{D42DBBBC-324F-4B8D-84A5-8B76DB2991D2}"/>
    <cellStyle name="Cálculo 13 3" xfId="1810" xr:uid="{EE9FFC88-901C-43A2-815F-B5C638AFC70D}"/>
    <cellStyle name="Cálculo 13 3 10" xfId="16492" xr:uid="{0932422F-F760-47ED-B70A-2992A988EF0C}"/>
    <cellStyle name="Cálculo 13 3 10 2" xfId="31600" xr:uid="{31AC6236-793F-4004-827E-E03EF581B38C}"/>
    <cellStyle name="Cálculo 13 3 11" xfId="14274" xr:uid="{4DB24E7F-0EF3-4CE5-8788-CC2FDAE59522}"/>
    <cellStyle name="Cálculo 13 3 11 2" xfId="29382" xr:uid="{ECB70C0D-0EE0-4875-9F88-770A11BD5097}"/>
    <cellStyle name="Cálculo 13 3 12" xfId="17035" xr:uid="{1EF5F93B-7E5B-4CA9-84F1-5BB802191DCB}"/>
    <cellStyle name="Cálculo 13 3 2" xfId="2370" xr:uid="{1F6A57A6-5338-4848-8567-A7DEE57058D7}"/>
    <cellStyle name="Cálculo 13 3 2 2" xfId="5007" xr:uid="{7D4F4D14-CF3F-4AC7-9D8F-0D9F5CD9EBEE}"/>
    <cellStyle name="Cálculo 13 3 2 2 2" xfId="11371" xr:uid="{EBFB71A5-470E-4B2D-B8C4-77A2694F50E2}"/>
    <cellStyle name="Cálculo 13 3 2 2 2 2" xfId="26479" xr:uid="{50BE4ECC-58A2-4DFC-866C-0FB0CCCAE293}"/>
    <cellStyle name="Cálculo 13 3 2 2 3" xfId="16247" xr:uid="{832B9EE7-179A-48D1-B251-86813DB47FE4}"/>
    <cellStyle name="Cálculo 13 3 2 2 3 2" xfId="31355" xr:uid="{2494CF32-4140-43BB-9C79-FBD2510ABF2E}"/>
    <cellStyle name="Cálculo 13 3 2 2 4" xfId="20115" xr:uid="{DC30AF77-8FE8-40BC-9753-06DAC67A32BF}"/>
    <cellStyle name="Cálculo 13 3 2 3" xfId="8837" xr:uid="{7D1C14E6-BE39-442D-9C6F-A7C9616E06D7}"/>
    <cellStyle name="Cálculo 13 3 2 3 2" xfId="23945" xr:uid="{72843628-0DF7-4DC1-A40C-4B2863DD54FC}"/>
    <cellStyle name="Cálculo 13 3 2 4" xfId="15663" xr:uid="{DC0220D1-A453-43DB-8C88-7A9FCB1DCB20}"/>
    <cellStyle name="Cálculo 13 3 2 4 2" xfId="30771" xr:uid="{F421C393-7B40-408E-9371-029A411B83E4}"/>
    <cellStyle name="Cálculo 13 3 2 5" xfId="13925" xr:uid="{058109EA-4884-4ECC-8641-5A30E98C359F}"/>
    <cellStyle name="Cálculo 13 3 2 5 2" xfId="29033" xr:uid="{0E655D2A-F491-4446-B5C9-20F61E77352E}"/>
    <cellStyle name="Cálculo 13 3 2 6" xfId="17578" xr:uid="{AD12151F-349A-4587-AFFD-A8041B69602E}"/>
    <cellStyle name="Cálculo 13 3 3" xfId="2250" xr:uid="{EDE81E5D-1AB5-4927-929B-66ACE80E692D}"/>
    <cellStyle name="Cálculo 13 3 3 2" xfId="4887" xr:uid="{7FEF13E8-7B49-4816-9809-BA6BCD482B4E}"/>
    <cellStyle name="Cálculo 13 3 3 2 2" xfId="14977" xr:uid="{B5135006-FDED-47CD-938C-C7D1EAC1EC50}"/>
    <cellStyle name="Cálculo 13 3 3 2 2 2" xfId="30085" xr:uid="{127AD2D5-89A2-426F-A087-ADE034A1DE0A}"/>
    <cellStyle name="Cálculo 13 3 3 2 3" xfId="19995" xr:uid="{CEF072A2-E25D-43C3-87C8-787C6965304B}"/>
    <cellStyle name="Cálculo 13 3 3 3" xfId="15420" xr:uid="{22DBA7BD-BB63-445B-A7B9-1DC6EDFFF493}"/>
    <cellStyle name="Cálculo 13 3 3 3 2" xfId="30528" xr:uid="{0CCE6D26-552D-4AC3-8BE1-D68FE4CE0FD8}"/>
    <cellStyle name="Cálculo 13 3 3 4" xfId="17475" xr:uid="{7839CF94-840B-4C31-AF1E-EFD5BB54A2D5}"/>
    <cellStyle name="Cálculo 13 3 4" xfId="2340" xr:uid="{7D041F35-C46B-4042-A98E-5DD597E0E47A}"/>
    <cellStyle name="Cálculo 13 3 4 2" xfId="4977" xr:uid="{91A03972-0A4A-4905-A05D-7B41F5339B24}"/>
    <cellStyle name="Cálculo 13 3 4 2 2" xfId="11341" xr:uid="{D2C9C3C7-3323-40CD-A6FD-8C9924EED1A5}"/>
    <cellStyle name="Cálculo 13 3 4 2 2 2" xfId="26449" xr:uid="{DCD13FB9-4637-456D-9B02-3B1B13092E1A}"/>
    <cellStyle name="Cálculo 13 3 4 2 3" xfId="13469" xr:uid="{3CC1A1A1-943C-4543-ADDD-83F9E1CB41C1}"/>
    <cellStyle name="Cálculo 13 3 4 2 3 2" xfId="28577" xr:uid="{E43C2220-4BA7-460A-9373-78AED2D8E1F9}"/>
    <cellStyle name="Cálculo 13 3 4 2 4" xfId="20085" xr:uid="{188156C1-D312-44E2-ACB6-45A84837A102}"/>
    <cellStyle name="Cálculo 13 3 4 3" xfId="8807" xr:uid="{6B32DC6C-7DD2-4EA6-9C73-9824F1ADE84A}"/>
    <cellStyle name="Cálculo 13 3 4 3 2" xfId="23915" xr:uid="{0F97D4D1-4C3A-477F-BDDA-2FC8EAB54CA0}"/>
    <cellStyle name="Cálculo 13 3 4 4" xfId="7966" xr:uid="{DFB6131C-8F81-49A0-99AB-3721ABB5763E}"/>
    <cellStyle name="Cálculo 13 3 4 4 2" xfId="23074" xr:uid="{A4692A1A-6F7E-44A1-ADE4-A1F5F474A427}"/>
    <cellStyle name="Cálculo 13 3 4 5" xfId="17565" xr:uid="{B5F367DE-2D98-41A5-AF1A-DEC1A7AD7D3E}"/>
    <cellStyle name="Cálculo 13 3 5" xfId="3230" xr:uid="{B59E9240-A520-465D-A2E8-46B766FAADD1}"/>
    <cellStyle name="Cálculo 13 3 5 2" xfId="5867" xr:uid="{70BDC689-3C70-40FE-9B68-9224F2370B80}"/>
    <cellStyle name="Cálculo 13 3 5 2 2" xfId="12178" xr:uid="{6FC5ABB9-9239-4BAE-A9F2-C227377D77BF}"/>
    <cellStyle name="Cálculo 13 3 5 2 2 2" xfId="27286" xr:uid="{E5EEB33C-8576-4F0F-89B3-DB357443692F}"/>
    <cellStyle name="Cálculo 13 3 5 2 3" xfId="13491" xr:uid="{8089EB5A-720E-44BC-8101-C0478EF1B6F7}"/>
    <cellStyle name="Cálculo 13 3 5 2 3 2" xfId="28599" xr:uid="{AED8D853-0845-482D-9077-BF30E355CAA0}"/>
    <cellStyle name="Cálculo 13 3 5 2 4" xfId="20975" xr:uid="{04A8747D-5DB6-4DFC-AF76-E39D4DC8797D}"/>
    <cellStyle name="Cálculo 13 3 5 3" xfId="9612" xr:uid="{73612970-D9ED-4419-80F1-53D5C2F8E110}"/>
    <cellStyle name="Cálculo 13 3 5 3 2" xfId="24720" xr:uid="{C0B770A3-3357-4D9B-9B92-D77534DE5618}"/>
    <cellStyle name="Cálculo 13 3 5 4" xfId="15533" xr:uid="{07399104-4160-4D59-A4AB-92350344623A}"/>
    <cellStyle name="Cálculo 13 3 5 4 2" xfId="30641" xr:uid="{7BB56711-7BFD-450F-8C2C-37703B2ED866}"/>
    <cellStyle name="Cálculo 13 3 5 5" xfId="18338" xr:uid="{9498F5E9-1C05-4995-9054-C645460B9F55}"/>
    <cellStyle name="Cálculo 13 3 6" xfId="2312" xr:uid="{FD05E4F4-6C7E-4C56-ABBF-38A3E6962472}"/>
    <cellStyle name="Cálculo 13 3 6 2" xfId="4949" xr:uid="{6E268ECB-63F2-42B4-A9EF-C2751657A220}"/>
    <cellStyle name="Cálculo 13 3 6 2 2" xfId="11313" xr:uid="{9FF09974-467E-453C-985C-325329C8F2FA}"/>
    <cellStyle name="Cálculo 13 3 6 2 2 2" xfId="26421" xr:uid="{483ACBF2-82A3-4804-9D27-BEDC67C17F8A}"/>
    <cellStyle name="Cálculo 13 3 6 2 3" xfId="15989" xr:uid="{63570332-5AE7-4021-8426-29A72D1A9AB1}"/>
    <cellStyle name="Cálculo 13 3 6 2 3 2" xfId="31097" xr:uid="{B919E5A9-2411-423E-AC8B-11DDDAC8E3D0}"/>
    <cellStyle name="Cálculo 13 3 6 2 4" xfId="20057" xr:uid="{BA20042D-CE9F-4F7A-8665-3D1F284E72CA}"/>
    <cellStyle name="Cálculo 13 3 6 3" xfId="8779" xr:uid="{D30FB481-6FF6-4D61-AB90-2DA283072CC8}"/>
    <cellStyle name="Cálculo 13 3 6 3 2" xfId="23887" xr:uid="{13B6DB2E-EC75-45E9-91C8-9CCDE1BE97D9}"/>
    <cellStyle name="Cálculo 13 3 6 4" xfId="8182" xr:uid="{675191D5-1E23-4D19-9222-EF4E277C274E}"/>
    <cellStyle name="Cálculo 13 3 6 4 2" xfId="23290" xr:uid="{BB9A7093-8DC8-4D3A-8EAF-B42DEC26A78B}"/>
    <cellStyle name="Cálculo 13 3 6 5" xfId="17537" xr:uid="{98B6D83D-487D-4C3A-A519-354864FF9197}"/>
    <cellStyle name="Cálculo 13 3 7" xfId="3882" xr:uid="{F2093876-BB58-47E5-8C60-5B3C7E224CCD}"/>
    <cellStyle name="Cálculo 13 3 7 2" xfId="6519" xr:uid="{B15521E6-4C2B-4D6C-954B-11E5AD3EC829}"/>
    <cellStyle name="Cálculo 13 3 7 2 2" xfId="12830" xr:uid="{6CF65DC7-82F3-462E-852D-65A9319A3FC0}"/>
    <cellStyle name="Cálculo 13 3 7 2 2 2" xfId="27938" xr:uid="{37C43BF4-AC45-4100-83C2-50E213DE74F6}"/>
    <cellStyle name="Cálculo 13 3 7 2 3" xfId="14101" xr:uid="{7E67AB7E-C570-46CB-A745-C32615067AE1}"/>
    <cellStyle name="Cálculo 13 3 7 2 3 2" xfId="29209" xr:uid="{8E735D58-DA5E-4389-9317-757A3EB7675A}"/>
    <cellStyle name="Cálculo 13 3 7 2 4" xfId="21627" xr:uid="{D03D7763-C819-4A3E-AD97-93DB9435AE1D}"/>
    <cellStyle name="Cálculo 13 3 7 3" xfId="10264" xr:uid="{4D6E27BF-A6B1-42D2-A245-7C5E3E33481B}"/>
    <cellStyle name="Cálculo 13 3 7 3 2" xfId="25372" xr:uid="{7BA32531-1B13-470B-A39C-D7EA53B04A7E}"/>
    <cellStyle name="Cálculo 13 3 7 4" xfId="15837" xr:uid="{D04F27CD-C7DD-44A2-B41B-49F4B37575C1}"/>
    <cellStyle name="Cálculo 13 3 7 4 2" xfId="30945" xr:uid="{BED69C21-D17E-4B84-8722-64B3823905AE}"/>
    <cellStyle name="Cálculo 13 3 7 5" xfId="18990" xr:uid="{787ECECB-1F0E-4EAC-90AF-76C0CE7BC340}"/>
    <cellStyle name="Cálculo 13 3 8" xfId="4447" xr:uid="{920C5263-7886-4937-B6D2-7105236E27F5}"/>
    <cellStyle name="Cálculo 13 3 8 2" xfId="10829" xr:uid="{BE62EF53-3038-4B1D-83A7-45DE59192B6A}"/>
    <cellStyle name="Cálculo 13 3 8 2 2" xfId="25937" xr:uid="{7E85DFC4-9A6E-4D30-A472-EA6461081621}"/>
    <cellStyle name="Cálculo 13 3 8 3" xfId="15446" xr:uid="{C61FABD3-402E-46C9-9244-D58968319158}"/>
    <cellStyle name="Cálculo 13 3 8 3 2" xfId="30554" xr:uid="{693329E4-8614-4B47-ADE7-FF685BAC3AE3}"/>
    <cellStyle name="Cálculo 13 3 8 4" xfId="19555" xr:uid="{520D0A1C-14EF-47B6-936B-2A4ED030041E}"/>
    <cellStyle name="Cálculo 13 3 9" xfId="8311" xr:uid="{03564541-953D-4B2A-AC99-E9352AD9C9C0}"/>
    <cellStyle name="Cálculo 13 3 9 2" xfId="23419" xr:uid="{DCB12191-CB91-4A6A-8D56-DD2C975CD9A1}"/>
    <cellStyle name="Cálculo 13 4" xfId="2047" xr:uid="{1DC0D2FB-03CF-451B-8770-C0B0967C3E6A}"/>
    <cellStyle name="Cálculo 13 4 10" xfId="13729" xr:uid="{316D7865-D96B-4295-95A5-2AD8EC858EAB}"/>
    <cellStyle name="Cálculo 13 4 10 2" xfId="28837" xr:uid="{5578E7F9-80F7-457B-BDD8-8980DFA34F21}"/>
    <cellStyle name="Cálculo 13 4 11" xfId="16473" xr:uid="{44866DD3-526F-4DA7-9463-0CCA064F9998}"/>
    <cellStyle name="Cálculo 13 4 11 2" xfId="31581" xr:uid="{E8D967C1-81BC-421C-B8BB-7299E93D68D3}"/>
    <cellStyle name="Cálculo 13 4 12" xfId="17272" xr:uid="{C60D73B3-C9DF-4E60-9108-2782A8623F41}"/>
    <cellStyle name="Cálculo 13 4 2" xfId="2554" xr:uid="{87EC08F9-04CD-4C07-96F7-054AE9D49F90}"/>
    <cellStyle name="Cálculo 13 4 2 2" xfId="5191" xr:uid="{13A12B0A-687F-4DA4-B91E-5ADD2AE97915}"/>
    <cellStyle name="Cálculo 13 4 2 2 2" xfId="11555" xr:uid="{E60CEA1C-4402-4836-9021-F5B6AADBD99D}"/>
    <cellStyle name="Cálculo 13 4 2 2 2 2" xfId="26663" xr:uid="{62348112-1E91-4A33-A8E3-05B9C36BCA8A}"/>
    <cellStyle name="Cálculo 13 4 2 2 3" xfId="14868" xr:uid="{60792761-3DAB-460D-AAE5-B25D8DC10827}"/>
    <cellStyle name="Cálculo 13 4 2 2 3 2" xfId="29976" xr:uid="{7F088950-EA89-4688-821E-5481CACB256A}"/>
    <cellStyle name="Cálculo 13 4 2 2 4" xfId="20299" xr:uid="{B1FC5753-EF1B-4B94-AD5C-7C453782C6BC}"/>
    <cellStyle name="Cálculo 13 4 2 3" xfId="9021" xr:uid="{D0CE93E0-7C01-479D-A505-767675C22214}"/>
    <cellStyle name="Cálculo 13 4 2 3 2" xfId="24129" xr:uid="{7880E8BE-9BB4-4022-B3DD-EE026AFB8CA2}"/>
    <cellStyle name="Cálculo 13 4 2 4" xfId="15462" xr:uid="{8B320AB0-CD63-490D-A2C3-D230DDC57715}"/>
    <cellStyle name="Cálculo 13 4 2 4 2" xfId="30570" xr:uid="{C19F6D71-CF1D-49BA-B8CA-9E103F9E90CD}"/>
    <cellStyle name="Cálculo 13 4 2 5" xfId="15865" xr:uid="{92686EEB-2E58-460D-83B4-3AAE779CCF67}"/>
    <cellStyle name="Cálculo 13 4 2 5 2" xfId="30973" xr:uid="{0CC5CB45-D7B6-4F96-AFB1-4EDC96A28E40}"/>
    <cellStyle name="Cálculo 13 4 2 6" xfId="17662" xr:uid="{4C51427C-043D-4764-AD2F-983B9C866FF2}"/>
    <cellStyle name="Cálculo 13 4 3" xfId="2807" xr:uid="{5BFA566C-4FC2-445C-B78E-62685D6ECF2A}"/>
    <cellStyle name="Cálculo 13 4 3 2" xfId="5444" xr:uid="{B4215B5B-7777-462E-A7BC-51C0E4FC3184}"/>
    <cellStyle name="Cálculo 13 4 3 2 2" xfId="15280" xr:uid="{9174BCBA-7BDE-47B4-A829-924ECA597CDA}"/>
    <cellStyle name="Cálculo 13 4 3 2 2 2" xfId="30388" xr:uid="{10D7AB41-5C58-4699-BC11-9A730EBC5182}"/>
    <cellStyle name="Cálculo 13 4 3 2 3" xfId="20552" xr:uid="{A0FD53C6-1F53-48F0-97B5-2BFA0D6C64A0}"/>
    <cellStyle name="Cálculo 13 4 3 3" xfId="13947" xr:uid="{B8EDCB27-EA04-4C33-8FFD-241CB4DF9F99}"/>
    <cellStyle name="Cálculo 13 4 3 3 2" xfId="29055" xr:uid="{EED425BE-E1E4-470B-8A67-749C51A6B29A}"/>
    <cellStyle name="Cálculo 13 4 3 4" xfId="17915" xr:uid="{AB12E676-5A54-4DB7-9B5C-3146F5A6CB23}"/>
    <cellStyle name="Cálculo 13 4 4" xfId="3110" xr:uid="{045100F3-CD4C-483A-ADC0-6D7201406464}"/>
    <cellStyle name="Cálculo 13 4 4 2" xfId="5747" xr:uid="{F9DDDA4F-7B5A-4F59-A155-6DF5FBADAB72}"/>
    <cellStyle name="Cálculo 13 4 4 2 2" xfId="12058" xr:uid="{9C7B836F-8249-4F46-9899-CE239C36C8BF}"/>
    <cellStyle name="Cálculo 13 4 4 2 2 2" xfId="27166" xr:uid="{9F7756D8-3DC1-47B2-8CFD-F4300A9DBB4E}"/>
    <cellStyle name="Cálculo 13 4 4 2 3" xfId="14324" xr:uid="{A6AADF44-6750-48AE-80E3-70D555DED77E}"/>
    <cellStyle name="Cálculo 13 4 4 2 3 2" xfId="29432" xr:uid="{D53654AB-F637-4EEF-A592-0E1A1AB33ECD}"/>
    <cellStyle name="Cálculo 13 4 4 2 4" xfId="20855" xr:uid="{0B780710-18BC-4D27-BFBD-31C36F8D597D}"/>
    <cellStyle name="Cálculo 13 4 4 3" xfId="9492" xr:uid="{DBAD6A53-CE69-4F8F-BA15-0F54ECF1D137}"/>
    <cellStyle name="Cálculo 13 4 4 3 2" xfId="24600" xr:uid="{512BE67E-CC49-4B91-9B4C-5FE2A7BC4010}"/>
    <cellStyle name="Cálculo 13 4 4 4" xfId="14884" xr:uid="{C141DC02-8128-49F9-BE9B-11E7230B106C}"/>
    <cellStyle name="Cálculo 13 4 4 4 2" xfId="29992" xr:uid="{169B53B7-1552-4F12-A5C2-E557FC6A7850}"/>
    <cellStyle name="Cálculo 13 4 4 5" xfId="18218" xr:uid="{F1694EEE-1977-4E32-9F1D-7F900D774C89}"/>
    <cellStyle name="Cálculo 13 4 5" xfId="3436" xr:uid="{CECD265F-267E-4E48-84FA-551AC65DF1AC}"/>
    <cellStyle name="Cálculo 13 4 5 2" xfId="6073" xr:uid="{060BAF71-7421-489D-AD00-7F49978AD64B}"/>
    <cellStyle name="Cálculo 13 4 5 2 2" xfId="12384" xr:uid="{F55422BB-01A8-472E-A80D-4D9739C38415}"/>
    <cellStyle name="Cálculo 13 4 5 2 2 2" xfId="27492" xr:uid="{BDC75ED9-0523-4182-9983-FACFEC6AA737}"/>
    <cellStyle name="Cálculo 13 4 5 2 3" xfId="7885" xr:uid="{6FA3256A-7945-4105-8FD0-11B3F517B380}"/>
    <cellStyle name="Cálculo 13 4 5 2 3 2" xfId="22993" xr:uid="{200B76F4-ABE3-400F-8B94-6694002868E6}"/>
    <cellStyle name="Cálculo 13 4 5 2 4" xfId="21181" xr:uid="{0EEF6582-1F92-4028-ADA4-8AD981A4FC7F}"/>
    <cellStyle name="Cálculo 13 4 5 3" xfId="9818" xr:uid="{02878426-38F9-4902-8D64-58F8139FA349}"/>
    <cellStyle name="Cálculo 13 4 5 3 2" xfId="24926" xr:uid="{7A4C3B1B-0F50-4227-9D2D-B25FF7558784}"/>
    <cellStyle name="Cálculo 13 4 5 4" xfId="14538" xr:uid="{6771591A-6FEA-4BC8-BDE3-2207444F76BF}"/>
    <cellStyle name="Cálculo 13 4 5 4 2" xfId="29646" xr:uid="{81499794-61AC-4ACB-AF1A-281374472EB0}"/>
    <cellStyle name="Cálculo 13 4 5 5" xfId="18544" xr:uid="{2E3CBD7F-179B-4F0E-8DA7-CFA4C7CD63CA}"/>
    <cellStyle name="Cálculo 13 4 6" xfId="3742" xr:uid="{31F28C5E-2949-452E-A730-A820F54D282C}"/>
    <cellStyle name="Cálculo 13 4 6 2" xfId="6379" xr:uid="{834172C1-B30D-4239-8D28-71CE56C2BB48}"/>
    <cellStyle name="Cálculo 13 4 6 2 2" xfId="12690" xr:uid="{23EE96C3-99EB-4D02-AEB5-2D7CAF72225A}"/>
    <cellStyle name="Cálculo 13 4 6 2 2 2" xfId="27798" xr:uid="{FC4DE61C-149F-4D9C-9576-3FDCAB347FCB}"/>
    <cellStyle name="Cálculo 13 4 6 2 3" xfId="15231" xr:uid="{AD28907E-80B2-41F5-ABB9-0CA933BADF0E}"/>
    <cellStyle name="Cálculo 13 4 6 2 3 2" xfId="30339" xr:uid="{BECAB3E1-8746-4EE6-8193-FD251CCB8DC4}"/>
    <cellStyle name="Cálculo 13 4 6 2 4" xfId="21487" xr:uid="{2435CE8B-44BF-453E-AAD3-2AD4205AF6FC}"/>
    <cellStyle name="Cálculo 13 4 6 3" xfId="10124" xr:uid="{66655DDD-D559-4C61-8E5D-9EB8AB9CF3A5}"/>
    <cellStyle name="Cálculo 13 4 6 3 2" xfId="25232" xr:uid="{B191826C-9E05-42B8-94CA-FFD58FB6FEE9}"/>
    <cellStyle name="Cálculo 13 4 6 4" xfId="15427" xr:uid="{91F7948A-2458-4BEA-802F-97415773DC65}"/>
    <cellStyle name="Cálculo 13 4 6 4 2" xfId="30535" xr:uid="{619E1B8C-B464-4605-9E91-720B2B52FBC8}"/>
    <cellStyle name="Cálculo 13 4 6 5" xfId="18850" xr:uid="{4F9ADE31-AAFA-4647-9E8D-15AC3E875F99}"/>
    <cellStyle name="Cálculo 13 4 7" xfId="4119" xr:uid="{BBA41B96-937D-49F5-82E0-9BDBCB220D94}"/>
    <cellStyle name="Cálculo 13 4 7 2" xfId="6756" xr:uid="{C887BCB2-9EAE-4995-8737-8D34978E63BF}"/>
    <cellStyle name="Cálculo 13 4 7 2 2" xfId="13067" xr:uid="{154A40DD-7F99-4E12-BE67-CC0EC6BA7678}"/>
    <cellStyle name="Cálculo 13 4 7 2 2 2" xfId="28175" xr:uid="{F50932B3-603D-471C-BA3C-6F90572FF296}"/>
    <cellStyle name="Cálculo 13 4 7 2 3" xfId="16741" xr:uid="{A7B86EBA-5D3C-4917-8701-A1684933E733}"/>
    <cellStyle name="Cálculo 13 4 7 2 3 2" xfId="31849" xr:uid="{1ED2B5A1-E710-46D4-A55B-32CD0D7D009A}"/>
    <cellStyle name="Cálculo 13 4 7 2 4" xfId="21864" xr:uid="{EFEB2F99-4058-4CDA-B940-D6E7CFDBABF9}"/>
    <cellStyle name="Cálculo 13 4 7 3" xfId="10501" xr:uid="{A3E27898-745E-4702-83F7-783743C8CB07}"/>
    <cellStyle name="Cálculo 13 4 7 3 2" xfId="25609" xr:uid="{11AB5F05-439C-472A-8EA0-6B49DBE482DC}"/>
    <cellStyle name="Cálculo 13 4 7 4" xfId="16420" xr:uid="{7BA452C0-AEC0-4522-AFFA-5C36E3B807EC}"/>
    <cellStyle name="Cálculo 13 4 7 4 2" xfId="31528" xr:uid="{F1480D27-9397-4DA9-86E6-8FBFC20BF466}"/>
    <cellStyle name="Cálculo 13 4 7 5" xfId="19227" xr:uid="{12924990-EDAE-4CF5-A124-03B13B6D11D9}"/>
    <cellStyle name="Cálculo 13 4 8" xfId="4684" xr:uid="{4E6DC177-B7D0-419B-8134-CD34902AD0D7}"/>
    <cellStyle name="Cálculo 13 4 8 2" xfId="11066" xr:uid="{2D13558B-C091-4468-B0CC-29426479E9F5}"/>
    <cellStyle name="Cálculo 13 4 8 2 2" xfId="26174" xr:uid="{F5FA9935-A1D4-4305-8057-C5F50E5B7760}"/>
    <cellStyle name="Cálculo 13 4 8 3" xfId="15159" xr:uid="{2CCDCDEA-5C4A-4AD4-9407-D6A2A651A2AE}"/>
    <cellStyle name="Cálculo 13 4 8 3 2" xfId="30267" xr:uid="{63EE2703-E532-4F0D-9CCB-BD042CE00338}"/>
    <cellStyle name="Cálculo 13 4 8 4" xfId="19792" xr:uid="{2E51FE0D-B549-4464-8397-4077C507CAA8}"/>
    <cellStyle name="Cálculo 13 4 9" xfId="8545" xr:uid="{1CCFD89A-B4BD-44DE-B20F-0BB63C05F77F}"/>
    <cellStyle name="Cálculo 13 4 9 2" xfId="23653" xr:uid="{0D0BB413-00AB-4A1C-8CEA-873300683A87}"/>
    <cellStyle name="Cálculo 13 5" xfId="2074" xr:uid="{512776C6-3A45-4E8F-86EA-188B4C0C4AFC}"/>
    <cellStyle name="Cálculo 13 5 10" xfId="13606" xr:uid="{D1C953CB-A017-472F-967D-44DEB1DF63AD}"/>
    <cellStyle name="Cálculo 13 5 10 2" xfId="28714" xr:uid="{31D60843-223A-484B-8CB4-4BC32BB7CB0F}"/>
    <cellStyle name="Cálculo 13 5 11" xfId="17299" xr:uid="{45D513EB-38D4-4D23-8999-11FB4D9200C1}"/>
    <cellStyle name="Cálculo 13 5 2" xfId="2834" xr:uid="{E15414A3-FDBE-4754-B99C-4852B2F5E9C9}"/>
    <cellStyle name="Cálculo 13 5 2 2" xfId="5471" xr:uid="{D7265FBB-9834-4792-A317-6FC947115F3B}"/>
    <cellStyle name="Cálculo 13 5 2 2 2" xfId="16167" xr:uid="{E200BC27-C162-4A4E-AA4C-D80232B7342A}"/>
    <cellStyle name="Cálculo 13 5 2 2 2 2" xfId="31275" xr:uid="{FD952AB9-04AE-4A88-8252-5BB2225F44AF}"/>
    <cellStyle name="Cálculo 13 5 2 2 3" xfId="20579" xr:uid="{9E777403-99A8-489B-B207-1A2483B7F108}"/>
    <cellStyle name="Cálculo 13 5 2 3" xfId="14537" xr:uid="{DF95E614-32CA-49C9-8967-7A9F149AEEA4}"/>
    <cellStyle name="Cálculo 13 5 2 3 2" xfId="29645" xr:uid="{17175798-CCE4-4DF1-8BBF-118350142028}"/>
    <cellStyle name="Cálculo 13 5 2 4" xfId="17942" xr:uid="{E7B49C12-3F26-4E7D-93CE-EADAD960C27C}"/>
    <cellStyle name="Cálculo 13 5 3" xfId="3137" xr:uid="{57E29342-7DBB-4262-866C-D04A9957884C}"/>
    <cellStyle name="Cálculo 13 5 3 2" xfId="5774" xr:uid="{16595161-0B92-4065-AAAD-1E87E441582E}"/>
    <cellStyle name="Cálculo 13 5 3 2 2" xfId="12085" xr:uid="{CD21B7E5-BFAA-4CA8-8EF4-5648A13BF769}"/>
    <cellStyle name="Cálculo 13 5 3 2 2 2" xfId="27193" xr:uid="{A046DF40-6030-4653-9D8A-2B2120D3B3A1}"/>
    <cellStyle name="Cálculo 13 5 3 2 3" xfId="7046" xr:uid="{79814CA7-2AD8-41F2-9E98-A16861084476}"/>
    <cellStyle name="Cálculo 13 5 3 2 3 2" xfId="22154" xr:uid="{013F6255-2FEE-4346-A117-B69AEB7E91C6}"/>
    <cellStyle name="Cálculo 13 5 3 2 4" xfId="20882" xr:uid="{72BF6B91-E3E9-4970-9E24-7CCC4A1E6837}"/>
    <cellStyle name="Cálculo 13 5 3 3" xfId="9519" xr:uid="{9D1D5A9F-37AF-490C-9633-E7A94413523A}"/>
    <cellStyle name="Cálculo 13 5 3 3 2" xfId="24627" xr:uid="{4D8DD340-33D0-4B55-BF58-EB83C6700738}"/>
    <cellStyle name="Cálculo 13 5 3 4" xfId="9155" xr:uid="{997B6B33-16FF-4B04-86CE-8CC8080421FC}"/>
    <cellStyle name="Cálculo 13 5 3 4 2" xfId="24263" xr:uid="{FFB29717-A53E-41D4-9925-805ED949C3F6}"/>
    <cellStyle name="Cálculo 13 5 3 5" xfId="18245" xr:uid="{2D561DF1-CE82-4FD2-A930-38C535BA05C4}"/>
    <cellStyle name="Cálculo 13 5 4" xfId="3463" xr:uid="{8F1C28DA-B437-4D68-A777-03FF07F52F63}"/>
    <cellStyle name="Cálculo 13 5 4 2" xfId="6100" xr:uid="{1E3AC939-9993-44BA-9B77-F1FB857838F3}"/>
    <cellStyle name="Cálculo 13 5 4 2 2" xfId="12411" xr:uid="{96AC769A-C41C-4B3C-A3DC-03E7E0FCA1B3}"/>
    <cellStyle name="Cálculo 13 5 4 2 2 2" xfId="27519" xr:uid="{B3C961C6-97B2-4793-AFB0-05DA9A260D6A}"/>
    <cellStyle name="Cálculo 13 5 4 2 3" xfId="15147" xr:uid="{729E5BED-586B-4E11-A206-8C49889130A0}"/>
    <cellStyle name="Cálculo 13 5 4 2 3 2" xfId="30255" xr:uid="{9486ABDF-BBEC-4D56-A268-321D2AE911AE}"/>
    <cellStyle name="Cálculo 13 5 4 2 4" xfId="21208" xr:uid="{5201DBF6-E2F4-424C-9EF0-BD1E17072CD0}"/>
    <cellStyle name="Cálculo 13 5 4 3" xfId="9845" xr:uid="{FCF39D00-945E-40B4-9FA9-0474BEEA3B64}"/>
    <cellStyle name="Cálculo 13 5 4 3 2" xfId="24953" xr:uid="{9E2AE9FB-6AE3-4976-83B7-A72085D062A1}"/>
    <cellStyle name="Cálculo 13 5 4 4" xfId="15520" xr:uid="{1084CF41-074E-4328-93EB-089CA630EE53}"/>
    <cellStyle name="Cálculo 13 5 4 4 2" xfId="30628" xr:uid="{07DEC907-B441-4BBD-90B5-2D9CF6853F41}"/>
    <cellStyle name="Cálculo 13 5 4 5" xfId="18571" xr:uid="{B988CD43-6748-4723-B635-977E638D3012}"/>
    <cellStyle name="Cálculo 13 5 5" xfId="3769" xr:uid="{02D1DD18-F241-4321-8C0E-F922594688B6}"/>
    <cellStyle name="Cálculo 13 5 5 2" xfId="6406" xr:uid="{EF6D3B9C-5BB6-4492-9F79-45115EC55BB0}"/>
    <cellStyle name="Cálculo 13 5 5 2 2" xfId="12717" xr:uid="{5EA93DCF-7BB5-4A30-87DC-690A03A0968B}"/>
    <cellStyle name="Cálculo 13 5 5 2 2 2" xfId="27825" xr:uid="{93FF0554-3B10-4FA1-ACB0-52BD59852971}"/>
    <cellStyle name="Cálculo 13 5 5 2 3" xfId="7454" xr:uid="{2AEABB1B-545B-4702-8315-1E9DCC384510}"/>
    <cellStyle name="Cálculo 13 5 5 2 3 2" xfId="22562" xr:uid="{AA1C0365-B4B1-4003-9733-581A9290E60B}"/>
    <cellStyle name="Cálculo 13 5 5 2 4" xfId="21514" xr:uid="{CF677F2C-BBA6-4CDE-B1AE-C44A13F34A0D}"/>
    <cellStyle name="Cálculo 13 5 5 3" xfId="10151" xr:uid="{144A023C-49B0-42D5-9EF8-298C975A7C50}"/>
    <cellStyle name="Cálculo 13 5 5 3 2" xfId="25259" xr:uid="{33CD2B65-BE6D-4966-A4CD-02F277390E10}"/>
    <cellStyle name="Cálculo 13 5 5 4" xfId="15782" xr:uid="{A26DB31C-6B26-4E49-BB4E-4D485D438674}"/>
    <cellStyle name="Cálculo 13 5 5 4 2" xfId="30890" xr:uid="{D0B9E2E5-724F-4500-B850-EE528BAA6766}"/>
    <cellStyle name="Cálculo 13 5 5 5" xfId="18877" xr:uid="{DAF5B52C-4A98-42D3-B7E3-0FEF7F0828B6}"/>
    <cellStyle name="Cálculo 13 5 6" xfId="4146" xr:uid="{ABA00976-B317-48BC-8430-BB7155E317BD}"/>
    <cellStyle name="Cálculo 13 5 6 2" xfId="6783" xr:uid="{EB564CCF-54BD-49EC-98C5-6F5BAA6C7142}"/>
    <cellStyle name="Cálculo 13 5 6 2 2" xfId="13094" xr:uid="{7F29371D-B2B7-4A58-908B-928190A736DB}"/>
    <cellStyle name="Cálculo 13 5 6 2 2 2" xfId="28202" xr:uid="{0D3B6F17-3A35-4816-8554-083A196E06A4}"/>
    <cellStyle name="Cálculo 13 5 6 2 3" xfId="16768" xr:uid="{273F93D7-002B-4E1A-B1D1-3B11A77EB040}"/>
    <cellStyle name="Cálculo 13 5 6 2 3 2" xfId="31876" xr:uid="{5EB1E5AC-B8AA-4E54-8C3E-EBEBBF94B7BE}"/>
    <cellStyle name="Cálculo 13 5 6 2 4" xfId="21891" xr:uid="{ACBE21D5-97A1-41C5-AB69-09C83CDB127E}"/>
    <cellStyle name="Cálculo 13 5 6 3" xfId="10528" xr:uid="{8A80B1B1-A7C7-4E43-A1AF-AB23D7210292}"/>
    <cellStyle name="Cálculo 13 5 6 3 2" xfId="25636" xr:uid="{3FED6F6A-895B-4F8D-A8F3-04EFBC4E5E51}"/>
    <cellStyle name="Cálculo 13 5 6 4" xfId="14392" xr:uid="{F61A46AA-5AEA-4AF9-8705-B01CA98736AC}"/>
    <cellStyle name="Cálculo 13 5 6 4 2" xfId="29500" xr:uid="{0835E596-FB44-47DC-A4DB-ACCBF18DEA57}"/>
    <cellStyle name="Cálculo 13 5 6 5" xfId="19254" xr:uid="{930660AA-4D66-45DA-AED7-DBE9CD15E52D}"/>
    <cellStyle name="Cálculo 13 5 7" xfId="4711" xr:uid="{B994E307-A0AE-4197-813D-79EE3C31BECA}"/>
    <cellStyle name="Cálculo 13 5 7 2" xfId="11093" xr:uid="{0A7C3EA1-AEF9-4CA0-89FF-7A8032BB8326}"/>
    <cellStyle name="Cálculo 13 5 7 2 2" xfId="26201" xr:uid="{AC7DC18E-38E1-43C6-A4C1-3A5ABF48CDBE}"/>
    <cellStyle name="Cálculo 13 5 7 3" xfId="13661" xr:uid="{CE4B7F5B-E4C0-44CB-B0DE-6E15E48EB8E8}"/>
    <cellStyle name="Cálculo 13 5 7 3 2" xfId="28769" xr:uid="{B269FD36-269B-43A4-8A6F-D5C164D028DA}"/>
    <cellStyle name="Cálculo 13 5 7 4" xfId="19819" xr:uid="{CC4604A3-1A11-4E41-97DD-ADD196B93605}"/>
    <cellStyle name="Cálculo 13 5 8" xfId="8572" xr:uid="{785EE629-6129-43B1-88D7-9B9375FC8899}"/>
    <cellStyle name="Cálculo 13 5 8 2" xfId="23680" xr:uid="{1CFA1530-0F72-41C5-A874-60C4129A76F7}"/>
    <cellStyle name="Cálculo 13 5 9" xfId="13514" xr:uid="{E9367CB0-C3AD-469B-BC7E-94A12E863A98}"/>
    <cellStyle name="Cálculo 13 5 9 2" xfId="28622" xr:uid="{B941B89A-3F54-4043-A398-019FA62AC62C}"/>
    <cellStyle name="Cálculo 14" xfId="754" xr:uid="{00000000-0005-0000-0000-0000F2020000}"/>
    <cellStyle name="Cálculo 14 2" xfId="1828" xr:uid="{BB0B9F26-3E2E-42EC-B417-E319AA7C336A}"/>
    <cellStyle name="Cálculo 14 2 10" xfId="8329" xr:uid="{83F08738-DE4B-4DEA-BE98-B9F4B6BB5EC1}"/>
    <cellStyle name="Cálculo 14 2 10 2" xfId="23437" xr:uid="{591E3DE3-FF03-4897-BD34-D04616F005E6}"/>
    <cellStyle name="Cálculo 14 2 11" xfId="14757" xr:uid="{838FF48D-A913-48CD-B4D6-6EF2BE9D6373}"/>
    <cellStyle name="Cálculo 14 2 11 2" xfId="29865" xr:uid="{884C6FED-E62E-4CDF-A0CD-36CCE7178063}"/>
    <cellStyle name="Cálculo 14 2 12" xfId="7550" xr:uid="{D9D775DC-5903-439A-BFC3-3CC0B60AC66F}"/>
    <cellStyle name="Cálculo 14 2 12 2" xfId="22658" xr:uid="{DA61ABF8-6AFF-43C9-AEE1-C231CF10329D}"/>
    <cellStyle name="Cálculo 14 2 13" xfId="17053" xr:uid="{AB0430FD-237E-488E-9A43-700724AFA9B9}"/>
    <cellStyle name="Cálculo 14 2 2" xfId="2388" xr:uid="{87BA81E1-5D99-4A56-8E0A-2ADB564C3760}"/>
    <cellStyle name="Cálculo 14 2 2 2" xfId="5025" xr:uid="{D219DEC8-3BAA-48DF-AEBA-B80B63F6FAE9}"/>
    <cellStyle name="Cálculo 14 2 2 2 2" xfId="11389" xr:uid="{BCA7A9FE-FEC1-4F02-8A37-EC219EAE11A0}"/>
    <cellStyle name="Cálculo 14 2 2 2 2 2" xfId="26497" xr:uid="{51AF9358-0878-4EB7-A0E0-C1AD8F61223D}"/>
    <cellStyle name="Cálculo 14 2 2 2 3" xfId="16394" xr:uid="{7E092741-4FA4-4AB5-973B-ECA09F1F0099}"/>
    <cellStyle name="Cálculo 14 2 2 2 3 2" xfId="31502" xr:uid="{C42BD59E-930E-4491-92C5-27526A224DB5}"/>
    <cellStyle name="Cálculo 14 2 2 2 4" xfId="20133" xr:uid="{31E1FB34-8563-4055-8DDD-C6F8791BF40F}"/>
    <cellStyle name="Cálculo 14 2 2 3" xfId="8855" xr:uid="{576B36CA-917C-4E50-B4B5-AD87B78DC6B2}"/>
    <cellStyle name="Cálculo 14 2 2 3 2" xfId="23963" xr:uid="{22802AD5-0CAD-477F-ABFD-F5AA75645BC5}"/>
    <cellStyle name="Cálculo 14 2 3" xfId="2232" xr:uid="{F3BED53C-1885-4357-A5B0-F16C8C18A933}"/>
    <cellStyle name="Cálculo 14 2 3 2" xfId="4869" xr:uid="{53A8444E-7CC5-42A9-813D-DCDAF0DE255E}"/>
    <cellStyle name="Cálculo 14 2 3 2 2" xfId="8471" xr:uid="{BEFC7535-A209-434F-9D99-97BFBE08CDED}"/>
    <cellStyle name="Cálculo 14 2 3 2 2 2" xfId="23579" xr:uid="{F3D33686-B0A7-4692-9EE0-63E927425F79}"/>
    <cellStyle name="Cálculo 14 2 3 2 3" xfId="19977" xr:uid="{DCC1ADE8-0B04-4AAA-8A56-82F11167B98E}"/>
    <cellStyle name="Cálculo 14 2 3 3" xfId="15722" xr:uid="{2B58ABB9-AD8B-4BC4-953C-CF8D05B0C339}"/>
    <cellStyle name="Cálculo 14 2 3 3 2" xfId="30830" xr:uid="{0DD10434-F74C-44DA-BBAF-D8623BBD3CA5}"/>
    <cellStyle name="Cálculo 14 2 3 4" xfId="17457" xr:uid="{E97EB8B9-1069-4865-81E4-1413DD94E05B}"/>
    <cellStyle name="Cálculo 14 2 4" xfId="2922" xr:uid="{C800217E-753D-4992-A633-195311D33079}"/>
    <cellStyle name="Cálculo 14 2 4 2" xfId="5559" xr:uid="{B8E8F62C-4A32-4ADE-B5B4-C7A0AEA7851B}"/>
    <cellStyle name="Cálculo 14 2 4 2 2" xfId="11870" xr:uid="{4AB49525-F5CC-47E0-B62C-13A9150DDCB9}"/>
    <cellStyle name="Cálculo 14 2 4 2 2 2" xfId="26978" xr:uid="{0EA2C183-522E-4D53-99C9-99F208B342D9}"/>
    <cellStyle name="Cálculo 14 2 4 2 3" xfId="14880" xr:uid="{8E85CA4B-6F58-4D61-B8FF-2107AE4153DF}"/>
    <cellStyle name="Cálculo 14 2 4 2 3 2" xfId="29988" xr:uid="{F5A64B18-6EC2-4927-88F7-E002F30144FC}"/>
    <cellStyle name="Cálculo 14 2 4 2 4" xfId="20667" xr:uid="{ECDED0A5-2401-494E-B720-256AC4383FE9}"/>
    <cellStyle name="Cálculo 14 2 4 3" xfId="9304" xr:uid="{7D075AE5-1F16-4287-BAAD-3B05C738FBCA}"/>
    <cellStyle name="Cálculo 14 2 4 3 2" xfId="24412" xr:uid="{020AC388-15BE-4A68-83DD-64CEA92F21C4}"/>
    <cellStyle name="Cálculo 14 2 4 4" xfId="14949" xr:uid="{4B1AED39-7FAA-467A-BD58-09A16B9CAD63}"/>
    <cellStyle name="Cálculo 14 2 4 4 2" xfId="30057" xr:uid="{9DA7519D-A446-48C2-843A-EF961863D96A}"/>
    <cellStyle name="Cálculo 14 2 4 5" xfId="18030" xr:uid="{13F90318-FF4C-4F1B-8800-A6A498768DA0}"/>
    <cellStyle name="Cálculo 14 2 5" xfId="3248" xr:uid="{D85D4E09-F5CB-4102-942E-B7210D0829D5}"/>
    <cellStyle name="Cálculo 14 2 5 2" xfId="5885" xr:uid="{DE79EA58-B39D-43AC-B907-829759800127}"/>
    <cellStyle name="Cálculo 14 2 5 2 2" xfId="12196" xr:uid="{3FC9D4D1-1D24-4814-9083-EED36D137FBC}"/>
    <cellStyle name="Cálculo 14 2 5 2 2 2" xfId="27304" xr:uid="{F7B079AE-DD84-4D5F-974B-42D87CA99352}"/>
    <cellStyle name="Cálculo 14 2 5 2 3" xfId="14384" xr:uid="{9A2817A7-CF3E-4BFD-A11C-85BA77AF60DF}"/>
    <cellStyle name="Cálculo 14 2 5 2 3 2" xfId="29492" xr:uid="{3FB0B399-56C9-4756-9B62-3525D49A09CF}"/>
    <cellStyle name="Cálculo 14 2 5 2 4" xfId="20993" xr:uid="{B4DDC6F6-5A9C-49DF-8EB2-EDAE762BC00A}"/>
    <cellStyle name="Cálculo 14 2 5 3" xfId="9630" xr:uid="{3EFF2C9A-D008-4208-AB14-1A8CAF0A9746}"/>
    <cellStyle name="Cálculo 14 2 5 3 2" xfId="24738" xr:uid="{EF607D12-8E3D-42C4-B17B-F0CEF59565BD}"/>
    <cellStyle name="Cálculo 14 2 5 4" xfId="8164" xr:uid="{228A2635-117F-4F4D-A653-60A9C4046D21}"/>
    <cellStyle name="Cálculo 14 2 5 4 2" xfId="23272" xr:uid="{F47C10F9-A39B-4C60-A9BA-27BB4906E648}"/>
    <cellStyle name="Cálculo 14 2 5 5" xfId="18356" xr:uid="{B84DBE11-B0DD-4BDE-877B-4D2B34D79EA5}"/>
    <cellStyle name="Cálculo 14 2 6" xfId="3554" xr:uid="{95712C53-8497-4D1C-BCD7-00A917337A60}"/>
    <cellStyle name="Cálculo 14 2 6 2" xfId="6191" xr:uid="{DAE130B8-6BCA-4DD7-AD1C-58FB922EE598}"/>
    <cellStyle name="Cálculo 14 2 6 2 2" xfId="12502" xr:uid="{E097C923-9BD8-4A68-983A-F53441B6FA94}"/>
    <cellStyle name="Cálculo 14 2 6 2 2 2" xfId="27610" xr:uid="{E130B1D4-1502-406D-8EF9-2D38BA55C274}"/>
    <cellStyle name="Cálculo 14 2 6 2 3" xfId="15157" xr:uid="{7EF359E0-7D0E-4056-9F9E-9629E4CD1793}"/>
    <cellStyle name="Cálculo 14 2 6 2 3 2" xfId="30265" xr:uid="{01739E73-62BE-42FA-8813-D1FF7AB65BA2}"/>
    <cellStyle name="Cálculo 14 2 6 2 4" xfId="21299" xr:uid="{20E9BC98-0D48-4FF0-A821-E44690C4507D}"/>
    <cellStyle name="Cálculo 14 2 6 3" xfId="9936" xr:uid="{EE337CFF-502D-4BD0-AFA9-D073A37C3A80}"/>
    <cellStyle name="Cálculo 14 2 6 3 2" xfId="25044" xr:uid="{90BA3A6D-9D37-4F51-9C44-E134287E423E}"/>
    <cellStyle name="Cálculo 14 2 6 4" xfId="15703" xr:uid="{2E4AA524-C07D-4BF4-B33C-89805E89B2D2}"/>
    <cellStyle name="Cálculo 14 2 6 4 2" xfId="30811" xr:uid="{D8B30344-826C-4CBF-8B47-6074F5202E5B}"/>
    <cellStyle name="Cálculo 14 2 6 5" xfId="18662" xr:uid="{A6B0BFB7-D343-4CA1-A33E-0BB12EB68413}"/>
    <cellStyle name="Cálculo 14 2 7" xfId="3900" xr:uid="{1840D81D-2D92-40D1-BBC9-4087D28942A6}"/>
    <cellStyle name="Cálculo 14 2 7 2" xfId="6537" xr:uid="{22AB2273-0D8D-4838-8D2D-37511FC13DFF}"/>
    <cellStyle name="Cálculo 14 2 7 2 2" xfId="12848" xr:uid="{7958DD64-42AF-4CEB-9DD1-47E747D4F7B6}"/>
    <cellStyle name="Cálculo 14 2 7 2 2 2" xfId="27956" xr:uid="{3D628F87-BCBD-4DEA-B01C-1AFFB37A2570}"/>
    <cellStyle name="Cálculo 14 2 7 2 3" xfId="14604" xr:uid="{E6562705-BEAC-4842-86B4-A55AB84D4639}"/>
    <cellStyle name="Cálculo 14 2 7 2 3 2" xfId="29712" xr:uid="{878C4519-A817-4C4A-A9A6-4E2334A99F43}"/>
    <cellStyle name="Cálculo 14 2 7 2 4" xfId="21645" xr:uid="{2636BFE1-E1CB-431A-A2FF-E1C00FE782C0}"/>
    <cellStyle name="Cálculo 14 2 7 3" xfId="10282" xr:uid="{52E98761-A4FC-4AD9-A293-64B622C45F65}"/>
    <cellStyle name="Cálculo 14 2 7 3 2" xfId="25390" xr:uid="{1DF4BA26-86FE-4274-87FE-90FF32A1D5E0}"/>
    <cellStyle name="Cálculo 14 2 7 4" xfId="16230" xr:uid="{B379DE23-DEBB-4A1D-93D5-91F958821D11}"/>
    <cellStyle name="Cálculo 14 2 7 4 2" xfId="31338" xr:uid="{FC1CD72D-5CFA-4B4D-A3BE-38AC2C538E3C}"/>
    <cellStyle name="Cálculo 14 2 7 5" xfId="19008" xr:uid="{06ABE923-2995-4EEF-940D-CCFC63B0E618}"/>
    <cellStyle name="Cálculo 14 2 8" xfId="4264" xr:uid="{E9E9F1E4-BD66-4616-8921-085445D972E4}"/>
    <cellStyle name="Cálculo 14 2 8 2" xfId="6901" xr:uid="{197A1F8B-72DD-4258-999E-17ACE29C7FCC}"/>
    <cellStyle name="Cálculo 14 2 8 2 2" xfId="13212" xr:uid="{9E52D25D-C5EE-4A03-B495-17A5638575BD}"/>
    <cellStyle name="Cálculo 14 2 8 2 2 2" xfId="28320" xr:uid="{E00CF143-CA89-4833-A60C-3486FFD24256}"/>
    <cellStyle name="Cálculo 14 2 8 2 3" xfId="16876" xr:uid="{5C175C75-D2E5-46B5-A8AC-E713FE903EE4}"/>
    <cellStyle name="Cálculo 14 2 8 2 3 2" xfId="31984" xr:uid="{1A267BF9-1245-4EB9-A026-AC17E3F32EF3}"/>
    <cellStyle name="Cálculo 14 2 8 2 4" xfId="22009" xr:uid="{831D73CA-B610-47B4-BA99-35BA1CE23453}"/>
    <cellStyle name="Cálculo 14 2 8 3" xfId="10646" xr:uid="{9B18081B-BD00-4E69-9832-18C518A46E7A}"/>
    <cellStyle name="Cálculo 14 2 8 3 2" xfId="25754" xr:uid="{9636C9A3-E98E-4118-837B-4CC1C197BD12}"/>
    <cellStyle name="Cálculo 14 2 8 4" xfId="16419" xr:uid="{12B08102-2152-4852-8647-22DDAB32394B}"/>
    <cellStyle name="Cálculo 14 2 8 4 2" xfId="31527" xr:uid="{26BE8D4A-5AE3-4D3D-A8E4-ACFB6E174A90}"/>
    <cellStyle name="Cálculo 14 2 8 5" xfId="19372" xr:uid="{E010150B-6439-443E-A761-C0991E2DAE11}"/>
    <cellStyle name="Cálculo 14 2 9" xfId="4465" xr:uid="{9A824BA6-20B7-4E2B-99C9-EFC75680084C}"/>
    <cellStyle name="Cálculo 14 2 9 2" xfId="10847" xr:uid="{7764725E-62B4-4C97-9AB6-BB881A4D41FB}"/>
    <cellStyle name="Cálculo 14 2 9 2 2" xfId="25955" xr:uid="{01748E69-C8B9-4266-92D2-46FE68B7560C}"/>
    <cellStyle name="Cálculo 14 2 9 3" xfId="9290" xr:uid="{ADCDCB55-B35B-4044-9723-B76C75B185D1}"/>
    <cellStyle name="Cálculo 14 2 9 3 2" xfId="24398" xr:uid="{81138C4B-A260-4EB9-94DB-BE40F84B8174}"/>
    <cellStyle name="Cálculo 14 2 9 4" xfId="19573" xr:uid="{58D25518-AACB-48A6-BEF9-FF5EE9E76DAB}"/>
    <cellStyle name="Cálculo 14 3" xfId="1811" xr:uid="{C7791715-FFB0-41EA-B00F-1512505C1417}"/>
    <cellStyle name="Cálculo 14 3 10" xfId="11784" xr:uid="{79A12093-1D19-4B97-B5C5-629544C9855B}"/>
    <cellStyle name="Cálculo 14 3 10 2" xfId="26892" xr:uid="{D43F38C3-B6C7-4C55-9C3E-AEFD28D4C163}"/>
    <cellStyle name="Cálculo 14 3 11" xfId="15959" xr:uid="{B42407EF-65A3-47E7-8F23-0FC623E2127C}"/>
    <cellStyle name="Cálculo 14 3 11 2" xfId="31067" xr:uid="{70920159-219A-4069-8667-32B0A2DF6B76}"/>
    <cellStyle name="Cálculo 14 3 12" xfId="17036" xr:uid="{6E56681C-D753-48A2-9D9B-D14639D90646}"/>
    <cellStyle name="Cálculo 14 3 2" xfId="2371" xr:uid="{82AF0147-A94A-4260-A191-9F79C7E1680C}"/>
    <cellStyle name="Cálculo 14 3 2 2" xfId="5008" xr:uid="{AB1BA606-C4B4-4EF0-8BD1-58CA58DEB384}"/>
    <cellStyle name="Cálculo 14 3 2 2 2" xfId="11372" xr:uid="{64F00A30-2D3D-4C86-9C0B-C22D184941BF}"/>
    <cellStyle name="Cálculo 14 3 2 2 2 2" xfId="26480" xr:uid="{CB973CE1-6A35-4587-A318-564A65ECAD5C}"/>
    <cellStyle name="Cálculo 14 3 2 2 3" xfId="14143" xr:uid="{EBD34292-D9D4-4D13-B03D-933313FAE1DB}"/>
    <cellStyle name="Cálculo 14 3 2 2 3 2" xfId="29251" xr:uid="{BBF2668E-EED5-42A0-A2CD-7B410A492D61}"/>
    <cellStyle name="Cálculo 14 3 2 2 4" xfId="20116" xr:uid="{B6FAEB27-DEE9-4F8D-88FF-EB82AC6E19AC}"/>
    <cellStyle name="Cálculo 14 3 2 3" xfId="8838" xr:uid="{B2969F06-9993-499B-8050-54DDF414F5DA}"/>
    <cellStyle name="Cálculo 14 3 2 3 2" xfId="23946" xr:uid="{DC4AB7AC-69C5-489B-857A-7C24EF0DCB0D}"/>
    <cellStyle name="Cálculo 14 3 2 4" xfId="15062" xr:uid="{C99545E6-DFB3-40DB-8664-34991C5028A7}"/>
    <cellStyle name="Cálculo 14 3 2 4 2" xfId="30170" xr:uid="{9341EB03-BC77-4CAF-B716-157D18D70B73}"/>
    <cellStyle name="Cálculo 14 3 2 5" xfId="7651" xr:uid="{39C874F2-483C-43BB-BD38-3851216BFDDB}"/>
    <cellStyle name="Cálculo 14 3 2 5 2" xfId="22759" xr:uid="{78B865C2-4FE2-476A-8EAB-F21B9A02B2D7}"/>
    <cellStyle name="Cálculo 14 3 2 6" xfId="17579" xr:uid="{2FA99612-F9DB-4FB2-949A-A58CE56D0808}"/>
    <cellStyle name="Cálculo 14 3 3" xfId="2249" xr:uid="{108E1F15-2F9B-4C3A-A3A8-765560288A51}"/>
    <cellStyle name="Cálculo 14 3 3 2" xfId="4886" xr:uid="{B1E6A6D1-557C-46CA-85B8-5BECD3736156}"/>
    <cellStyle name="Cálculo 14 3 3 2 2" xfId="15760" xr:uid="{C94C870B-EC63-4A90-B935-566E635C6547}"/>
    <cellStyle name="Cálculo 14 3 3 2 2 2" xfId="30868" xr:uid="{4A24AAA2-5CC8-441C-AB92-BF6FB7A0350D}"/>
    <cellStyle name="Cálculo 14 3 3 2 3" xfId="19994" xr:uid="{155CD39D-E664-49AB-A27B-B8C624CD4D7B}"/>
    <cellStyle name="Cálculo 14 3 3 3" xfId="15376" xr:uid="{70B664EC-4241-4D21-AC52-1D32278E9D90}"/>
    <cellStyle name="Cálculo 14 3 3 3 2" xfId="30484" xr:uid="{E2FD8A08-F7CA-4B4F-88A6-546E0C8C6292}"/>
    <cellStyle name="Cálculo 14 3 3 4" xfId="17474" xr:uid="{18462C2A-03A4-419F-9E75-10DC2D385B21}"/>
    <cellStyle name="Cálculo 14 3 4" xfId="2647" xr:uid="{EA494880-1FFB-48B4-81A6-F18181A55237}"/>
    <cellStyle name="Cálculo 14 3 4 2" xfId="5284" xr:uid="{D43FC797-2799-45E7-B11F-BF489368DF4D}"/>
    <cellStyle name="Cálculo 14 3 4 2 2" xfId="11648" xr:uid="{9B7455A6-3A36-41E0-A2E3-CDE182CA8CE6}"/>
    <cellStyle name="Cálculo 14 3 4 2 2 2" xfId="26756" xr:uid="{4C639304-71E9-460C-B607-145DC84FFDA3}"/>
    <cellStyle name="Cálculo 14 3 4 2 3" xfId="13627" xr:uid="{02DED2F8-6C4E-4226-9B9F-F51FA5E53892}"/>
    <cellStyle name="Cálculo 14 3 4 2 3 2" xfId="28735" xr:uid="{FAA5E05F-ED18-4F43-AA76-517F0C077D2B}"/>
    <cellStyle name="Cálculo 14 3 4 2 4" xfId="20392" xr:uid="{52B2C528-1564-4411-8CB8-749665D2106C}"/>
    <cellStyle name="Cálculo 14 3 4 3" xfId="9114" xr:uid="{62BC25A1-0591-42D6-A641-8FD9E6F84A43}"/>
    <cellStyle name="Cálculo 14 3 4 3 2" xfId="24222" xr:uid="{FE1D939C-DD08-499B-868D-A9A22507E5B3}"/>
    <cellStyle name="Cálculo 14 3 4 4" xfId="16493" xr:uid="{E472AFC6-EDF6-4561-8220-2CCF25D8ACE5}"/>
    <cellStyle name="Cálculo 14 3 4 4 2" xfId="31601" xr:uid="{293A819C-58D0-4E47-9321-46E01A1EFFA8}"/>
    <cellStyle name="Cálculo 14 3 4 5" xfId="17755" xr:uid="{3C1AA575-1AE7-4151-815A-D7C0A295552D}"/>
    <cellStyle name="Cálculo 14 3 5" xfId="3231" xr:uid="{E221F0C1-0E6C-4058-9A70-6FC713E1B225}"/>
    <cellStyle name="Cálculo 14 3 5 2" xfId="5868" xr:uid="{8C800270-75E8-4A2D-8FF4-2EE7CBA36EEA}"/>
    <cellStyle name="Cálculo 14 3 5 2 2" xfId="12179" xr:uid="{D064A583-B318-40F7-9B02-71057FDBCF55}"/>
    <cellStyle name="Cálculo 14 3 5 2 2 2" xfId="27287" xr:uid="{1C52EFD5-DA45-4068-869D-CF7CC909F288}"/>
    <cellStyle name="Cálculo 14 3 5 2 3" xfId="14042" xr:uid="{0E9A0426-DA8C-4C58-9E1B-902F81735A4A}"/>
    <cellStyle name="Cálculo 14 3 5 2 3 2" xfId="29150" xr:uid="{68DF5D2E-414C-44CF-8887-9072F363F41E}"/>
    <cellStyle name="Cálculo 14 3 5 2 4" xfId="20976" xr:uid="{E34F25BE-45FE-43E6-937C-8EC4E5EEBDA3}"/>
    <cellStyle name="Cálculo 14 3 5 3" xfId="9613" xr:uid="{869018D4-50DA-4F66-BFAB-5AD736AD26FA}"/>
    <cellStyle name="Cálculo 14 3 5 3 2" xfId="24721" xr:uid="{38B8884A-83CD-4DEE-9F94-BEE949D55C87}"/>
    <cellStyle name="Cálculo 14 3 5 4" xfId="14007" xr:uid="{3AF37093-8C62-4CDC-9E7C-19B78D721FCD}"/>
    <cellStyle name="Cálculo 14 3 5 4 2" xfId="29115" xr:uid="{0C9A5F96-060B-42DD-A34D-69A959A47070}"/>
    <cellStyle name="Cálculo 14 3 5 5" xfId="18339" xr:uid="{5166868B-E25E-4F74-8901-59310171F2DC}"/>
    <cellStyle name="Cálculo 14 3 6" xfId="2313" xr:uid="{0B182E2E-05F8-4707-B190-5585D89092E6}"/>
    <cellStyle name="Cálculo 14 3 6 2" xfId="4950" xr:uid="{5A5F7FC6-6C2E-4A7F-8C31-708BA25A31C5}"/>
    <cellStyle name="Cálculo 14 3 6 2 2" xfId="11314" xr:uid="{0D6903B2-2544-4DE5-BDE2-84E04AE7C1F1}"/>
    <cellStyle name="Cálculo 14 3 6 2 2 2" xfId="26422" xr:uid="{FF744516-9E4C-444C-AD37-93B9F7F8B1A7}"/>
    <cellStyle name="Cálculo 14 3 6 2 3" xfId="7094" xr:uid="{2B9A1FF3-2596-4A20-832C-CEFDE932F021}"/>
    <cellStyle name="Cálculo 14 3 6 2 3 2" xfId="22202" xr:uid="{F5F1B05F-0EF8-4589-8B32-92A2CE01E669}"/>
    <cellStyle name="Cálculo 14 3 6 2 4" xfId="20058" xr:uid="{F2DD6446-B054-4FEE-AB45-2A0ED035DB50}"/>
    <cellStyle name="Cálculo 14 3 6 3" xfId="8780" xr:uid="{3E1BE181-D462-4D08-A758-1642639AD63C}"/>
    <cellStyle name="Cálculo 14 3 6 3 2" xfId="23888" xr:uid="{9C7969D6-070E-44F6-B02C-6A4E41FD3CCB}"/>
    <cellStyle name="Cálculo 14 3 6 4" xfId="15983" xr:uid="{F6413574-D1A7-43A7-98BD-4E8B8D638F78}"/>
    <cellStyle name="Cálculo 14 3 6 4 2" xfId="31091" xr:uid="{DF5234D7-630B-4B22-9FCB-7DA6FA55D702}"/>
    <cellStyle name="Cálculo 14 3 6 5" xfId="17538" xr:uid="{5424F98C-6B87-492A-8EFC-D25374077FA4}"/>
    <cellStyle name="Cálculo 14 3 7" xfId="3883" xr:uid="{4935C6FB-553E-48D2-91DB-71A6573C06B4}"/>
    <cellStyle name="Cálculo 14 3 7 2" xfId="6520" xr:uid="{602A279A-2397-4099-A3DC-487780824268}"/>
    <cellStyle name="Cálculo 14 3 7 2 2" xfId="12831" xr:uid="{184D0906-25F8-420D-B7F2-52D8E9DA59F3}"/>
    <cellStyle name="Cálculo 14 3 7 2 2 2" xfId="27939" xr:uid="{0B461182-2C51-4690-9B27-0F94AEF11642}"/>
    <cellStyle name="Cálculo 14 3 7 2 3" xfId="14388" xr:uid="{53080044-72B5-4513-835E-6ABDFF749688}"/>
    <cellStyle name="Cálculo 14 3 7 2 3 2" xfId="29496" xr:uid="{258B433E-01F7-4A6B-A79F-E41BA0839A78}"/>
    <cellStyle name="Cálculo 14 3 7 2 4" xfId="21628" xr:uid="{72210C64-3DAD-4439-9FA3-303C880AA9F0}"/>
    <cellStyle name="Cálculo 14 3 7 3" xfId="10265" xr:uid="{A8534B6A-C68F-43C5-9FE5-67D6EF5E243A}"/>
    <cellStyle name="Cálculo 14 3 7 3 2" xfId="25373" xr:uid="{C1A735CD-016B-4E8D-B705-A557395A6F74}"/>
    <cellStyle name="Cálculo 14 3 7 4" xfId="13853" xr:uid="{5CB3F8DB-CE12-4844-A972-23B86E40B8C1}"/>
    <cellStyle name="Cálculo 14 3 7 4 2" xfId="28961" xr:uid="{20EB522A-B9FD-4B55-9CE6-157087E53B54}"/>
    <cellStyle name="Cálculo 14 3 7 5" xfId="18991" xr:uid="{694BB0EC-64F0-49CF-A567-FE699991EA8B}"/>
    <cellStyle name="Cálculo 14 3 8" xfId="4448" xr:uid="{7A094BB0-5860-45E1-A26F-E92680206402}"/>
    <cellStyle name="Cálculo 14 3 8 2" xfId="10830" xr:uid="{232F8271-54A8-499F-9160-31696BD8BAF2}"/>
    <cellStyle name="Cálculo 14 3 8 2 2" xfId="25938" xr:uid="{35A6E185-D8DA-4FD1-BE24-6FE5BC128274}"/>
    <cellStyle name="Cálculo 14 3 8 3" xfId="14465" xr:uid="{CB1BA45F-17E7-4FCC-B626-B2B671215080}"/>
    <cellStyle name="Cálculo 14 3 8 3 2" xfId="29573" xr:uid="{F0CEB33E-1371-4D05-943E-92AB33594CB4}"/>
    <cellStyle name="Cálculo 14 3 8 4" xfId="19556" xr:uid="{CC5FA481-A554-47A1-8FD2-1E98FAC29CAD}"/>
    <cellStyle name="Cálculo 14 3 9" xfId="8312" xr:uid="{99FB3158-A884-4614-A3D2-04C638CEF41F}"/>
    <cellStyle name="Cálculo 14 3 9 2" xfId="23420" xr:uid="{91F5DBCB-6964-4FC0-8BBA-8A488D5DD132}"/>
    <cellStyle name="Cálculo 14 4" xfId="2048" xr:uid="{BBAF146C-FB5B-42C1-BA1B-A9600425CCF5}"/>
    <cellStyle name="Cálculo 14 4 10" xfId="14335" xr:uid="{05D8DCA9-5753-4B21-B831-A5B6A28F4EDC}"/>
    <cellStyle name="Cálculo 14 4 10 2" xfId="29443" xr:uid="{498838E2-CB95-4834-95C5-F04204EE5E46}"/>
    <cellStyle name="Cálculo 14 4 11" xfId="14962" xr:uid="{9895BB45-17D9-4ABF-80A1-FCDB55EF1D96}"/>
    <cellStyle name="Cálculo 14 4 11 2" xfId="30070" xr:uid="{497CBBD8-2B63-4E7F-A273-227A8ED61101}"/>
    <cellStyle name="Cálculo 14 4 12" xfId="17273" xr:uid="{25D90483-B8D9-446A-A950-54A8B2C491BB}"/>
    <cellStyle name="Cálculo 14 4 2" xfId="2555" xr:uid="{D65F4083-0A94-4B40-8B15-8DEF5DA3C06D}"/>
    <cellStyle name="Cálculo 14 4 2 2" xfId="5192" xr:uid="{E4FFA2FA-99EF-4217-9226-7E3AD07CA15B}"/>
    <cellStyle name="Cálculo 14 4 2 2 2" xfId="11556" xr:uid="{38250CE3-9B2C-45A5-8EA0-67AD5656DFEE}"/>
    <cellStyle name="Cálculo 14 4 2 2 2 2" xfId="26664" xr:uid="{3F3B4EFB-C65D-418F-BBFA-1735331A289B}"/>
    <cellStyle name="Cálculo 14 4 2 2 3" xfId="15238" xr:uid="{64DDEE16-26D3-444E-890B-6B00028CABCC}"/>
    <cellStyle name="Cálculo 14 4 2 2 3 2" xfId="30346" xr:uid="{7B4A4820-278E-43C3-9AA5-313C584096E7}"/>
    <cellStyle name="Cálculo 14 4 2 2 4" xfId="20300" xr:uid="{47D6BF13-6868-4D28-8BA1-FEE50210E1D1}"/>
    <cellStyle name="Cálculo 14 4 2 3" xfId="9022" xr:uid="{E4753FF5-4673-432F-BBBE-D8261FAD05F8}"/>
    <cellStyle name="Cálculo 14 4 2 3 2" xfId="24130" xr:uid="{A0F0AAF9-460E-4616-86D9-4D8F16D655ED}"/>
    <cellStyle name="Cálculo 14 4 2 4" xfId="8121" xr:uid="{D45A86B5-A3EA-4AA6-B912-FA533BCDCEAE}"/>
    <cellStyle name="Cálculo 14 4 2 4 2" xfId="23229" xr:uid="{4D0544F4-45D2-4FF2-B534-4EB20F3506AC}"/>
    <cellStyle name="Cálculo 14 4 2 5" xfId="7831" xr:uid="{7FC5EE90-23E1-4432-9B80-CABD7D99D16D}"/>
    <cellStyle name="Cálculo 14 4 2 5 2" xfId="22939" xr:uid="{18BB2C7E-9277-4841-8F46-EE961B018042}"/>
    <cellStyle name="Cálculo 14 4 2 6" xfId="17663" xr:uid="{9898B6F7-74D0-41F2-8A7A-B24C8F3C0C83}"/>
    <cellStyle name="Cálculo 14 4 3" xfId="2808" xr:uid="{E8FFCA94-2790-40D8-8123-FA4267FD9CD0}"/>
    <cellStyle name="Cálculo 14 4 3 2" xfId="5445" xr:uid="{84712AEA-CD5E-4D85-AE86-9C51EFDE1649}"/>
    <cellStyle name="Cálculo 14 4 3 2 2" xfId="14703" xr:uid="{AC551679-6039-4EA7-9EF6-069834809BC6}"/>
    <cellStyle name="Cálculo 14 4 3 2 2 2" xfId="29811" xr:uid="{A08F7363-6EFF-4D99-8AE6-B81AFC951E26}"/>
    <cellStyle name="Cálculo 14 4 3 2 3" xfId="20553" xr:uid="{3F8422A6-B968-4FE8-B139-776806ED1130}"/>
    <cellStyle name="Cálculo 14 4 3 3" xfId="16032" xr:uid="{850BEA18-B710-463E-BC33-E71D265F7FB7}"/>
    <cellStyle name="Cálculo 14 4 3 3 2" xfId="31140" xr:uid="{E51B8C93-17D3-4FA3-A8F9-1C16F4B30F65}"/>
    <cellStyle name="Cálculo 14 4 3 4" xfId="17916" xr:uid="{4F87C357-2714-4EBE-977F-C498CB7BC401}"/>
    <cellStyle name="Cálculo 14 4 4" xfId="3111" xr:uid="{9E45789E-52B8-4FCC-B657-61E493C6484F}"/>
    <cellStyle name="Cálculo 14 4 4 2" xfId="5748" xr:uid="{643A4B1E-6C94-455F-BA2D-3D178D4998C5}"/>
    <cellStyle name="Cálculo 14 4 4 2 2" xfId="12059" xr:uid="{2CEFB07D-DBDE-4051-A83A-6CAC1A7F76F7}"/>
    <cellStyle name="Cálculo 14 4 4 2 2 2" xfId="27167" xr:uid="{30678B08-2203-4462-B522-A782EC3067E2}"/>
    <cellStyle name="Cálculo 14 4 4 2 3" xfId="14100" xr:uid="{1928E3BE-9C00-41AF-80A0-7ED3E77052AA}"/>
    <cellStyle name="Cálculo 14 4 4 2 3 2" xfId="29208" xr:uid="{3B78812F-E894-4235-88AF-8CA15EE826FA}"/>
    <cellStyle name="Cálculo 14 4 4 2 4" xfId="20856" xr:uid="{EBFD9F1E-310F-4570-8FD4-ACF41ED42172}"/>
    <cellStyle name="Cálculo 14 4 4 3" xfId="9493" xr:uid="{988FAD37-7280-4956-84AF-1BFEC2B8C243}"/>
    <cellStyle name="Cálculo 14 4 4 3 2" xfId="24601" xr:uid="{41DAA1A6-F8C7-4621-8377-D4AC3A447D7F}"/>
    <cellStyle name="Cálculo 14 4 4 4" xfId="16510" xr:uid="{EBA10049-543E-4489-B4EC-3E7D1A8B4EFC}"/>
    <cellStyle name="Cálculo 14 4 4 4 2" xfId="31618" xr:uid="{379A1D84-2A9A-4C18-B4DD-A513FFFFEC1C}"/>
    <cellStyle name="Cálculo 14 4 4 5" xfId="18219" xr:uid="{CBDB8B6A-3620-47E7-B40E-A06345B7E545}"/>
    <cellStyle name="Cálculo 14 4 5" xfId="3437" xr:uid="{C69140DF-5A01-4552-92A5-0E16D537C91C}"/>
    <cellStyle name="Cálculo 14 4 5 2" xfId="6074" xr:uid="{7488F291-5353-45DE-9F9B-70F5662BD8F5}"/>
    <cellStyle name="Cálculo 14 4 5 2 2" xfId="12385" xr:uid="{70F0E75A-DC3B-406D-8EE5-9D8965245A18}"/>
    <cellStyle name="Cálculo 14 4 5 2 2 2" xfId="27493" xr:uid="{A52AD6A6-2BF5-4408-8C68-F8B7301624B7}"/>
    <cellStyle name="Cálculo 14 4 5 2 3" xfId="15477" xr:uid="{148D9E0A-B3D5-4C0A-9A7A-6AA9DC95A5C1}"/>
    <cellStyle name="Cálculo 14 4 5 2 3 2" xfId="30585" xr:uid="{6BA0E0E2-D334-4965-9AF5-B576D99F87E7}"/>
    <cellStyle name="Cálculo 14 4 5 2 4" xfId="21182" xr:uid="{AC0901B5-B234-4443-A5BE-4BFFAFE1E084}"/>
    <cellStyle name="Cálculo 14 4 5 3" xfId="9819" xr:uid="{17D2F8BF-3FD0-47FE-B82D-40E6F3F7A401}"/>
    <cellStyle name="Cálculo 14 4 5 3 2" xfId="24927" xr:uid="{B28B71D3-EB53-4328-8E39-946D991F5A41}"/>
    <cellStyle name="Cálculo 14 4 5 4" xfId="7509" xr:uid="{6CC448B0-24B1-434E-A6C3-304DE85C6663}"/>
    <cellStyle name="Cálculo 14 4 5 4 2" xfId="22617" xr:uid="{C0A81896-79AC-4E26-82F7-4F9E9DA8D55D}"/>
    <cellStyle name="Cálculo 14 4 5 5" xfId="18545" xr:uid="{E39A1D66-C822-42B7-B4D5-3F6B0C47C269}"/>
    <cellStyle name="Cálculo 14 4 6" xfId="3743" xr:uid="{57C42CAC-9EEF-443D-A41D-8608354B1867}"/>
    <cellStyle name="Cálculo 14 4 6 2" xfId="6380" xr:uid="{9DB8E3B5-4F6B-4B33-89FD-7695C3A08C39}"/>
    <cellStyle name="Cálculo 14 4 6 2 2" xfId="12691" xr:uid="{E7B2FA84-6A01-4653-93F6-705DD81749AB}"/>
    <cellStyle name="Cálculo 14 4 6 2 2 2" xfId="27799" xr:uid="{C0F0A471-4CD1-4584-A0E7-4E705C3D9CB8}"/>
    <cellStyle name="Cálculo 14 4 6 2 3" xfId="11689" xr:uid="{35DE2DEF-AB8B-4F17-8E50-F53329C2819D}"/>
    <cellStyle name="Cálculo 14 4 6 2 3 2" xfId="26797" xr:uid="{08E962D4-6324-4B81-A198-CAC376AE0DB8}"/>
    <cellStyle name="Cálculo 14 4 6 2 4" xfId="21488" xr:uid="{05CD085A-7B76-4A70-8B8C-36DB4E042ED6}"/>
    <cellStyle name="Cálculo 14 4 6 3" xfId="10125" xr:uid="{CC8CC751-0EE1-4531-A03C-E1E00C2BCA06}"/>
    <cellStyle name="Cálculo 14 4 6 3 2" xfId="25233" xr:uid="{C2E6D8EB-1D80-45B3-9D37-3128D67ABB1D}"/>
    <cellStyle name="Cálculo 14 4 6 4" xfId="7057" xr:uid="{13B52981-5615-408C-800F-4B93A0B16723}"/>
    <cellStyle name="Cálculo 14 4 6 4 2" xfId="22165" xr:uid="{A8650D02-3181-487D-8453-E281479D877C}"/>
    <cellStyle name="Cálculo 14 4 6 5" xfId="18851" xr:uid="{75C88874-1CC9-4A98-9DC9-F3E878EA8D71}"/>
    <cellStyle name="Cálculo 14 4 7" xfId="4120" xr:uid="{0EA3387A-A7F4-4AA5-A258-6B84CA765F57}"/>
    <cellStyle name="Cálculo 14 4 7 2" xfId="6757" xr:uid="{D7A91A78-18B3-40E5-8D8E-EBF364D2B9F2}"/>
    <cellStyle name="Cálculo 14 4 7 2 2" xfId="13068" xr:uid="{6221A4FF-530F-4542-B903-E214500A7B0F}"/>
    <cellStyle name="Cálculo 14 4 7 2 2 2" xfId="28176" xr:uid="{7DA08B2F-7637-498B-AB9A-A47CC74CBA88}"/>
    <cellStyle name="Cálculo 14 4 7 2 3" xfId="16742" xr:uid="{37A4C378-F8E3-42BB-981B-6C6C8DF4BBEB}"/>
    <cellStyle name="Cálculo 14 4 7 2 3 2" xfId="31850" xr:uid="{EE95EC44-62FC-4F46-A91A-EAA3ED250AD0}"/>
    <cellStyle name="Cálculo 14 4 7 2 4" xfId="21865" xr:uid="{6B152071-1946-4079-8E5B-52BD1B00EAF0}"/>
    <cellStyle name="Cálculo 14 4 7 3" xfId="10502" xr:uid="{DA23EC71-852C-49DB-B2D2-DD07E85C6E96}"/>
    <cellStyle name="Cálculo 14 4 7 3 2" xfId="25610" xr:uid="{E027870A-5A4F-44C0-B5A5-21FE4831C092}"/>
    <cellStyle name="Cálculo 14 4 7 4" xfId="15507" xr:uid="{F36647BB-560C-41D7-80A3-3197FC96178A}"/>
    <cellStyle name="Cálculo 14 4 7 4 2" xfId="30615" xr:uid="{5C03AE0B-5E2F-4351-95C4-A738EBC41478}"/>
    <cellStyle name="Cálculo 14 4 7 5" xfId="19228" xr:uid="{D0C531D3-E336-4632-9046-2A1BD553EE1D}"/>
    <cellStyle name="Cálculo 14 4 8" xfId="4685" xr:uid="{52FAE2AB-D80D-4DED-B29F-AE82102844A1}"/>
    <cellStyle name="Cálculo 14 4 8 2" xfId="11067" xr:uid="{ED4F579A-8033-4C97-96EF-CF692794D2D2}"/>
    <cellStyle name="Cálculo 14 4 8 2 2" xfId="26175" xr:uid="{371BE0A1-B644-4B26-ADBE-D542DA5B81DF}"/>
    <cellStyle name="Cálculo 14 4 8 3" xfId="15028" xr:uid="{5377B856-BB99-4043-A573-558604DDEABB}"/>
    <cellStyle name="Cálculo 14 4 8 3 2" xfId="30136" xr:uid="{F736FAF7-678E-40E0-AB99-F41B4D2937E4}"/>
    <cellStyle name="Cálculo 14 4 8 4" xfId="19793" xr:uid="{91A44371-EBFA-4E96-BAD3-6AB84DE6E224}"/>
    <cellStyle name="Cálculo 14 4 9" xfId="8546" xr:uid="{D6738F90-D168-4E43-B6C3-CD643FBB0591}"/>
    <cellStyle name="Cálculo 14 4 9 2" xfId="23654" xr:uid="{7752E667-B66A-4F54-883C-F22663D07AD4}"/>
    <cellStyle name="Cálculo 14 5" xfId="2073" xr:uid="{171FF83D-B995-4A87-9FDF-913042E002CC}"/>
    <cellStyle name="Cálculo 14 5 10" xfId="8063" xr:uid="{11850DEA-61F2-43EA-9DB5-F9ED7E1EBB78}"/>
    <cellStyle name="Cálculo 14 5 10 2" xfId="23171" xr:uid="{C474FC1A-34A2-44B3-A903-9689EBF04F10}"/>
    <cellStyle name="Cálculo 14 5 11" xfId="17298" xr:uid="{732D004E-518A-4CC3-86C6-12D07EE72EBD}"/>
    <cellStyle name="Cálculo 14 5 2" xfId="2833" xr:uid="{A0392E92-8727-4216-B1C6-521D0667ACC6}"/>
    <cellStyle name="Cálculo 14 5 2 2" xfId="5470" xr:uid="{60255356-8926-408A-90E5-958A0C9715D5}"/>
    <cellStyle name="Cálculo 14 5 2 2 2" xfId="15093" xr:uid="{A3674116-62D0-4E70-84B6-4456BB4743B7}"/>
    <cellStyle name="Cálculo 14 5 2 2 2 2" xfId="30201" xr:uid="{1E8E91BC-2530-4F09-A4B1-43BDB6F5A218}"/>
    <cellStyle name="Cálculo 14 5 2 2 3" xfId="20578" xr:uid="{74713D93-700C-46D1-AE1A-9401874DDC3F}"/>
    <cellStyle name="Cálculo 14 5 2 3" xfId="9186" xr:uid="{6F3ABB62-BBD4-4D10-83DE-432849A66BD3}"/>
    <cellStyle name="Cálculo 14 5 2 3 2" xfId="24294" xr:uid="{6756DA27-5A2C-451A-AB2B-5CCD839C4CE5}"/>
    <cellStyle name="Cálculo 14 5 2 4" xfId="17941" xr:uid="{F1827700-609B-4BCE-BC04-8D9F75903605}"/>
    <cellStyle name="Cálculo 14 5 3" xfId="3136" xr:uid="{465391CF-2EBA-4C5F-99FC-9E6A83C561D8}"/>
    <cellStyle name="Cálculo 14 5 3 2" xfId="5773" xr:uid="{19377ECE-2987-410B-9B30-D5D977A78679}"/>
    <cellStyle name="Cálculo 14 5 3 2 2" xfId="12084" xr:uid="{2673600D-DCA8-4191-AB34-76B681482185}"/>
    <cellStyle name="Cálculo 14 5 3 2 2 2" xfId="27192" xr:uid="{DE4F235A-132A-4EDC-B654-E009258EF2DA}"/>
    <cellStyle name="Cálculo 14 5 3 2 3" xfId="14479" xr:uid="{99FF4A52-6085-41F2-A329-0E7D47CCDF40}"/>
    <cellStyle name="Cálculo 14 5 3 2 3 2" xfId="29587" xr:uid="{42567022-017A-4722-9CEB-081B333E637A}"/>
    <cellStyle name="Cálculo 14 5 3 2 4" xfId="20881" xr:uid="{C0D215DA-B0F5-45CE-A78C-C03DBC6A3A5F}"/>
    <cellStyle name="Cálculo 14 5 3 3" xfId="9518" xr:uid="{0849879D-41C2-4F46-B816-C39A20980825}"/>
    <cellStyle name="Cálculo 14 5 3 3 2" xfId="24626" xr:uid="{2CF308CA-0EB0-43F6-8490-5CADF0841567}"/>
    <cellStyle name="Cálculo 14 5 3 4" xfId="16065" xr:uid="{5F67ADE1-B3E7-4C69-A8E3-105DAADF9132}"/>
    <cellStyle name="Cálculo 14 5 3 4 2" xfId="31173" xr:uid="{C911886F-7CBF-4C01-836F-9FB9ADC22FCB}"/>
    <cellStyle name="Cálculo 14 5 3 5" xfId="18244" xr:uid="{CC54F596-D77A-4243-9662-C78F8D6BDFAD}"/>
    <cellStyle name="Cálculo 14 5 4" xfId="3462" xr:uid="{118A7006-8A80-40F6-A60F-500DAAA0655F}"/>
    <cellStyle name="Cálculo 14 5 4 2" xfId="6099" xr:uid="{2D5E737C-714C-4F44-90C7-A4B8F6F5F409}"/>
    <cellStyle name="Cálculo 14 5 4 2 2" xfId="12410" xr:uid="{29E60C7C-3E2A-4E5F-B5A8-BDCB1112D7A6}"/>
    <cellStyle name="Cálculo 14 5 4 2 2 2" xfId="27518" xr:uid="{3CB91BD3-0584-48BF-85F5-A1AC4D3749AE}"/>
    <cellStyle name="Cálculo 14 5 4 2 3" xfId="7667" xr:uid="{A69774F3-019A-4CB8-8B3A-A45EDDB516F5}"/>
    <cellStyle name="Cálculo 14 5 4 2 3 2" xfId="22775" xr:uid="{9E47A0C5-2C93-4FA9-B462-49A9B6D72479}"/>
    <cellStyle name="Cálculo 14 5 4 2 4" xfId="21207" xr:uid="{17647661-C3B3-4900-9A20-1FA0F745A818}"/>
    <cellStyle name="Cálculo 14 5 4 3" xfId="9844" xr:uid="{69A271CB-FECC-4A15-B866-8D645F9CBFD2}"/>
    <cellStyle name="Cálculo 14 5 4 3 2" xfId="24952" xr:uid="{1B8AD4A6-9091-4FC3-849E-4985548E977D}"/>
    <cellStyle name="Cálculo 14 5 4 4" xfId="16478" xr:uid="{40767FB7-510C-4C77-8204-99F45B650DD1}"/>
    <cellStyle name="Cálculo 14 5 4 4 2" xfId="31586" xr:uid="{EC5DF231-8649-445D-B923-086B030245EC}"/>
    <cellStyle name="Cálculo 14 5 4 5" xfId="18570" xr:uid="{EC9738AE-19E2-4845-B56A-6F805BA88375}"/>
    <cellStyle name="Cálculo 14 5 5" xfId="3768" xr:uid="{09D0AD5D-4C39-4FCA-8B63-94DE90196556}"/>
    <cellStyle name="Cálculo 14 5 5 2" xfId="6405" xr:uid="{CC312E1D-A474-496B-A591-F81DA09BA415}"/>
    <cellStyle name="Cálculo 14 5 5 2 2" xfId="12716" xr:uid="{9C199335-C9FE-4F07-BA7E-23B830B1C344}"/>
    <cellStyle name="Cálculo 14 5 5 2 2 2" xfId="27824" xr:uid="{E2977788-0BC2-4063-8661-2728A7A40350}"/>
    <cellStyle name="Cálculo 14 5 5 2 3" xfId="13893" xr:uid="{08C85CA0-C434-4559-96E1-AC23F3C26264}"/>
    <cellStyle name="Cálculo 14 5 5 2 3 2" xfId="29001" xr:uid="{39ECBA43-0C4D-4DD2-9261-4D4B9E20C131}"/>
    <cellStyle name="Cálculo 14 5 5 2 4" xfId="21513" xr:uid="{E15768E1-C28E-42AB-B186-A4A3619D7607}"/>
    <cellStyle name="Cálculo 14 5 5 3" xfId="10150" xr:uid="{98D667FC-77FC-4D87-8CA3-963BD27B936E}"/>
    <cellStyle name="Cálculo 14 5 5 3 2" xfId="25258" xr:uid="{B1EAAB49-8B85-420A-BF69-7A69BD57D259}"/>
    <cellStyle name="Cálculo 14 5 5 4" xfId="14739" xr:uid="{13B52D02-6182-4F01-927B-03EB6F8D3129}"/>
    <cellStyle name="Cálculo 14 5 5 4 2" xfId="29847" xr:uid="{E9C87D58-C3A6-46B9-B370-070FF143AEA6}"/>
    <cellStyle name="Cálculo 14 5 5 5" xfId="18876" xr:uid="{C5181E5C-A5F7-4C47-A1BF-A7BCB5190709}"/>
    <cellStyle name="Cálculo 14 5 6" xfId="4145" xr:uid="{3DE4DA0F-730F-464D-BCC1-90A033A676F6}"/>
    <cellStyle name="Cálculo 14 5 6 2" xfId="6782" xr:uid="{98045098-C601-472B-8231-88EEFB7AEF94}"/>
    <cellStyle name="Cálculo 14 5 6 2 2" xfId="13093" xr:uid="{36FB1278-6AFB-4AD9-AB81-A5812FE4AB35}"/>
    <cellStyle name="Cálculo 14 5 6 2 2 2" xfId="28201" xr:uid="{5BBFEE37-88C2-4526-AEAE-2769BD4FF3D0}"/>
    <cellStyle name="Cálculo 14 5 6 2 3" xfId="16767" xr:uid="{D1AEC1B9-449B-40D0-BE30-908DB8CCE2C0}"/>
    <cellStyle name="Cálculo 14 5 6 2 3 2" xfId="31875" xr:uid="{32B7584F-49A2-479B-A397-7199597AD691}"/>
    <cellStyle name="Cálculo 14 5 6 2 4" xfId="21890" xr:uid="{8C199E09-BC5B-489C-9731-BA065CDEBB24}"/>
    <cellStyle name="Cálculo 14 5 6 3" xfId="10527" xr:uid="{FCB9A219-8B31-4CFC-804F-41F6090F97E4}"/>
    <cellStyle name="Cálculo 14 5 6 3 2" xfId="25635" xr:uid="{834BB8B8-BB66-414D-A6E8-715203C0045D}"/>
    <cellStyle name="Cálculo 14 5 6 4" xfId="14022" xr:uid="{DE8AF392-C5F1-4F8F-8F3F-5C5B5BBE20DE}"/>
    <cellStyle name="Cálculo 14 5 6 4 2" xfId="29130" xr:uid="{33CBBC4C-E7FA-443D-9974-52CB0AD45D6B}"/>
    <cellStyle name="Cálculo 14 5 6 5" xfId="19253" xr:uid="{9D8A9D4E-5D54-440D-9F05-53F0455CFA85}"/>
    <cellStyle name="Cálculo 14 5 7" xfId="4710" xr:uid="{B464EFA8-1F53-4EF7-A5D1-F310143C393F}"/>
    <cellStyle name="Cálculo 14 5 7 2" xfId="11092" xr:uid="{0B60F6F1-98FD-4CFA-ABA4-0A5F1D1E6A1B}"/>
    <cellStyle name="Cálculo 14 5 7 2 2" xfId="26200" xr:uid="{0EA9AD27-F0F8-4539-ACDD-F03326B039D8}"/>
    <cellStyle name="Cálculo 14 5 7 3" xfId="8253" xr:uid="{A28D6FE0-82C6-43CA-AC22-767A356C76A8}"/>
    <cellStyle name="Cálculo 14 5 7 3 2" xfId="23361" xr:uid="{A337E1FD-2C9B-47A0-9969-81178BECF723}"/>
    <cellStyle name="Cálculo 14 5 7 4" xfId="19818" xr:uid="{4595B983-854E-4DB7-B314-6272D4C147B8}"/>
    <cellStyle name="Cálculo 14 5 8" xfId="8571" xr:uid="{8AF0DD4A-7774-4024-863F-B768F7D3C929}"/>
    <cellStyle name="Cálculo 14 5 8 2" xfId="23679" xr:uid="{F6BC7682-4F12-48D1-A481-A2E4B8185E95}"/>
    <cellStyle name="Cálculo 14 5 9" xfId="14859" xr:uid="{01FCDE43-AC5F-4B68-A644-292356BB95D2}"/>
    <cellStyle name="Cálculo 14 5 9 2" xfId="29967" xr:uid="{F935DC4C-FF36-4352-97A4-FB65BED5BB6F}"/>
    <cellStyle name="Cálculo 15" xfId="755" xr:uid="{00000000-0005-0000-0000-0000F3020000}"/>
    <cellStyle name="Cálculo 15 2" xfId="1829" xr:uid="{107DD418-B796-4E75-B82A-A60C1126C7D4}"/>
    <cellStyle name="Cálculo 15 2 10" xfId="8330" xr:uid="{04D9241D-1899-477E-A3AD-2CE0CC413A84}"/>
    <cellStyle name="Cálculo 15 2 10 2" xfId="23438" xr:uid="{0ECD6B51-4801-4C9B-9551-3F8C25C85555}"/>
    <cellStyle name="Cálculo 15 2 11" xfId="7709" xr:uid="{D3FD2000-6EB6-4692-AC1A-FFC37D1C4CF8}"/>
    <cellStyle name="Cálculo 15 2 11 2" xfId="22817" xr:uid="{72B7528F-B39D-42D9-851B-0DC038E335B8}"/>
    <cellStyle name="Cálculo 15 2 12" xfId="14119" xr:uid="{4C1BBDFA-29DB-42AF-80EE-B17B65F027E5}"/>
    <cellStyle name="Cálculo 15 2 12 2" xfId="29227" xr:uid="{A378BCEF-6AE0-4C20-A7BF-397A8F349732}"/>
    <cellStyle name="Cálculo 15 2 13" xfId="17054" xr:uid="{91E69965-4A65-47E6-98C5-16865E18D6BE}"/>
    <cellStyle name="Cálculo 15 2 2" xfId="2389" xr:uid="{689A00D2-88E9-45BD-8454-164908C915B9}"/>
    <cellStyle name="Cálculo 15 2 2 2" xfId="5026" xr:uid="{1798DD97-D888-4365-A206-2B9D9642143B}"/>
    <cellStyle name="Cálculo 15 2 2 2 2" xfId="11390" xr:uid="{149A100B-9198-4F02-940D-CCEAC38D0D54}"/>
    <cellStyle name="Cálculo 15 2 2 2 2 2" xfId="26498" xr:uid="{AD96ED4E-E130-4320-9B6A-A3A54A60C99E}"/>
    <cellStyle name="Cálculo 15 2 2 2 3" xfId="13601" xr:uid="{1AAD7ECE-77B6-4CD4-BA6E-DD53A40C4849}"/>
    <cellStyle name="Cálculo 15 2 2 2 3 2" xfId="28709" xr:uid="{C8D82E22-27DB-45C3-96AE-3D655D56CA2E}"/>
    <cellStyle name="Cálculo 15 2 2 2 4" xfId="20134" xr:uid="{264303E1-97BD-4B67-AB88-2083B70EE147}"/>
    <cellStyle name="Cálculo 15 2 2 3" xfId="8856" xr:uid="{85B1F06C-B64D-45DD-B557-146AF31F10F3}"/>
    <cellStyle name="Cálculo 15 2 2 3 2" xfId="23964" xr:uid="{25EF8AD8-8317-4DF5-B72B-8766A7D34F24}"/>
    <cellStyle name="Cálculo 15 2 3" xfId="2231" xr:uid="{5D1404D7-74F4-4AC5-A4E0-E00B44CB61F9}"/>
    <cellStyle name="Cálculo 15 2 3 2" xfId="4868" xr:uid="{831D3DD4-163F-4569-807E-DEE96551AFF8}"/>
    <cellStyle name="Cálculo 15 2 3 2 2" xfId="13857" xr:uid="{E9A31604-FDF4-46AC-84C8-B9AB92B60256}"/>
    <cellStyle name="Cálculo 15 2 3 2 2 2" xfId="28965" xr:uid="{041526BF-1C13-4F3D-9C07-F59D91B58D4C}"/>
    <cellStyle name="Cálculo 15 2 3 2 3" xfId="19976" xr:uid="{DEB5B922-23F3-4154-9930-467A01B88A2B}"/>
    <cellStyle name="Cálculo 15 2 3 3" xfId="7386" xr:uid="{941362FB-D686-419F-B036-21DEC8883C2B}"/>
    <cellStyle name="Cálculo 15 2 3 3 2" xfId="22494" xr:uid="{9ABA17ED-9B6E-4A4F-B800-D1B94B43ED6D}"/>
    <cellStyle name="Cálculo 15 2 3 4" xfId="17456" xr:uid="{E235EA27-D0D8-4808-91E0-CC3F722A6FE9}"/>
    <cellStyle name="Cálculo 15 2 4" xfId="2923" xr:uid="{52D57A78-040A-4202-9B69-9724C9824539}"/>
    <cellStyle name="Cálculo 15 2 4 2" xfId="5560" xr:uid="{F4FF46D0-105A-4852-BF64-8C4501BCCD28}"/>
    <cellStyle name="Cálculo 15 2 4 2 2" xfId="11871" xr:uid="{E9EE0DA5-B1D7-4940-9E79-E913E2AE6AA3}"/>
    <cellStyle name="Cálculo 15 2 4 2 2 2" xfId="26979" xr:uid="{27B47FCC-04E5-4578-BE2B-4BFA8B6AC9F8}"/>
    <cellStyle name="Cálculo 15 2 4 2 3" xfId="13385" xr:uid="{20113FE6-97D9-45C3-9677-655840C617ED}"/>
    <cellStyle name="Cálculo 15 2 4 2 3 2" xfId="28493" xr:uid="{9D089D1A-2689-488E-8270-96A4FA408F7C}"/>
    <cellStyle name="Cálculo 15 2 4 2 4" xfId="20668" xr:uid="{46D811B5-BED2-4DCB-B546-58F5648721EB}"/>
    <cellStyle name="Cálculo 15 2 4 3" xfId="9305" xr:uid="{4CDBEF5F-D568-4A56-BB98-BD2DA77F461E}"/>
    <cellStyle name="Cálculo 15 2 4 3 2" xfId="24413" xr:uid="{AE1391D5-D82C-4650-8D6F-F72B41FCA94E}"/>
    <cellStyle name="Cálculo 15 2 4 4" xfId="7931" xr:uid="{5166AF48-2B8C-49FE-A72B-EAE6F458C571}"/>
    <cellStyle name="Cálculo 15 2 4 4 2" xfId="23039" xr:uid="{07EF9E7B-F031-41CD-ADFE-CD2F287E9A0B}"/>
    <cellStyle name="Cálculo 15 2 4 5" xfId="18031" xr:uid="{5D0C154A-4A8F-431C-A69E-A4A49897D99A}"/>
    <cellStyle name="Cálculo 15 2 5" xfId="3249" xr:uid="{05E16446-D8DD-4156-89ED-B5231F2A8FBC}"/>
    <cellStyle name="Cálculo 15 2 5 2" xfId="5886" xr:uid="{8E60139C-3A80-45D4-A16D-5B7ABC04BD7C}"/>
    <cellStyle name="Cálculo 15 2 5 2 2" xfId="12197" xr:uid="{D96DA3CD-BF6D-464F-8C39-97E6A2ABCB59}"/>
    <cellStyle name="Cálculo 15 2 5 2 2 2" xfId="27305" xr:uid="{CCC4EBCF-835E-4230-A22B-1C342B39D44A}"/>
    <cellStyle name="Cálculo 15 2 5 2 3" xfId="7350" xr:uid="{4DEF4B74-69E8-459F-8F72-2AD0D6584B4E}"/>
    <cellStyle name="Cálculo 15 2 5 2 3 2" xfId="22458" xr:uid="{47A377C0-D897-47E8-82ED-01B027BFDEBF}"/>
    <cellStyle name="Cálculo 15 2 5 2 4" xfId="20994" xr:uid="{19D508AF-F5A0-46C1-8158-B4AB3379B7B2}"/>
    <cellStyle name="Cálculo 15 2 5 3" xfId="9631" xr:uid="{A82B8A81-0ED1-48C0-AFD6-41485D495D44}"/>
    <cellStyle name="Cálculo 15 2 5 3 2" xfId="24739" xr:uid="{02DE1FD9-6DD7-4358-A032-882F2BA1BC9B}"/>
    <cellStyle name="Cálculo 15 2 5 4" xfId="14553" xr:uid="{4FB54171-57C0-42EA-99F2-0D8E5D0FE4C5}"/>
    <cellStyle name="Cálculo 15 2 5 4 2" xfId="29661" xr:uid="{1A29056B-78AD-4ED5-B0BD-B98CF26C8A78}"/>
    <cellStyle name="Cálculo 15 2 5 5" xfId="18357" xr:uid="{B86EC01E-9D10-41C5-BE7D-B082AB005D3C}"/>
    <cellStyle name="Cálculo 15 2 6" xfId="3555" xr:uid="{4AAD6F9C-398A-4D01-B2BE-810FA398292D}"/>
    <cellStyle name="Cálculo 15 2 6 2" xfId="6192" xr:uid="{FD8C724A-E0CD-40C8-9737-542D4C412E94}"/>
    <cellStyle name="Cálculo 15 2 6 2 2" xfId="12503" xr:uid="{D1F3BA91-2000-4700-9AE5-0E398E6FB162}"/>
    <cellStyle name="Cálculo 15 2 6 2 2 2" xfId="27611" xr:uid="{43D135D9-7E7F-4C7C-B14B-23AA1075A8BA}"/>
    <cellStyle name="Cálculo 15 2 6 2 3" xfId="14963" xr:uid="{1118BA0B-C16B-460C-A135-4A53117BCAF8}"/>
    <cellStyle name="Cálculo 15 2 6 2 3 2" xfId="30071" xr:uid="{87F2AA55-FA47-4EFF-8A1E-7E7E6270A7EC}"/>
    <cellStyle name="Cálculo 15 2 6 2 4" xfId="21300" xr:uid="{1FB11798-C5BD-4DD6-B76C-81DB76AA9AE4}"/>
    <cellStyle name="Cálculo 15 2 6 3" xfId="9937" xr:uid="{56F9A13D-B0CE-42C9-AA76-054402E1AFC2}"/>
    <cellStyle name="Cálculo 15 2 6 3 2" xfId="25045" xr:uid="{FE7BD623-3C8A-485B-8BBF-286EBC36C261}"/>
    <cellStyle name="Cálculo 15 2 6 4" xfId="8190" xr:uid="{FCFAC400-6C78-457A-B685-7E68A2546A67}"/>
    <cellStyle name="Cálculo 15 2 6 4 2" xfId="23298" xr:uid="{78E6E2BD-4404-4F6B-9172-A913106EBA6D}"/>
    <cellStyle name="Cálculo 15 2 6 5" xfId="18663" xr:uid="{1F1F18AF-5C81-46FD-A38E-28DF4FB2571D}"/>
    <cellStyle name="Cálculo 15 2 7" xfId="3901" xr:uid="{FB627FF3-9788-4658-97D1-A967DA755102}"/>
    <cellStyle name="Cálculo 15 2 7 2" xfId="6538" xr:uid="{9F751C5A-AE7C-4B36-B523-A672572EF187}"/>
    <cellStyle name="Cálculo 15 2 7 2 2" xfId="12849" xr:uid="{1DFD9FA0-614C-4B1A-9515-75F304984020}"/>
    <cellStyle name="Cálculo 15 2 7 2 2 2" xfId="27957" xr:uid="{A256B2DB-C0B2-46AC-B8E2-3CEF4A7805E3}"/>
    <cellStyle name="Cálculo 15 2 7 2 3" xfId="15181" xr:uid="{7878BFBD-DB8F-415B-9FA2-60DD0D22D3C2}"/>
    <cellStyle name="Cálculo 15 2 7 2 3 2" xfId="30289" xr:uid="{D2E23844-0B61-41F1-930F-48B4F3AAD5A4}"/>
    <cellStyle name="Cálculo 15 2 7 2 4" xfId="21646" xr:uid="{194D5A8E-4BB2-4E3E-9D74-21C9D718D6C2}"/>
    <cellStyle name="Cálculo 15 2 7 3" xfId="10283" xr:uid="{25175436-3BBC-4365-B3B2-F0F920C4CB23}"/>
    <cellStyle name="Cálculo 15 2 7 3 2" xfId="25391" xr:uid="{6C7742C3-37CE-4180-9202-3CAE4F30B3ED}"/>
    <cellStyle name="Cálculo 15 2 7 4" xfId="16140" xr:uid="{9A817CF2-7382-4C3E-AC5A-92B2F2C7D24B}"/>
    <cellStyle name="Cálculo 15 2 7 4 2" xfId="31248" xr:uid="{BE42E35C-63F5-4CF6-A879-900B535981D0}"/>
    <cellStyle name="Cálculo 15 2 7 5" xfId="19009" xr:uid="{EB9DBD03-EF19-4B18-89A4-4E24EDCC8D97}"/>
    <cellStyle name="Cálculo 15 2 8" xfId="4265" xr:uid="{D3D66BC2-06F0-4868-A494-442F5D9EACA7}"/>
    <cellStyle name="Cálculo 15 2 8 2" xfId="6902" xr:uid="{A0A532A9-32F0-4123-B5B8-FAE0D3332BF9}"/>
    <cellStyle name="Cálculo 15 2 8 2 2" xfId="13213" xr:uid="{F89120B0-F2C9-44C1-B4D3-59E29F2E220D}"/>
    <cellStyle name="Cálculo 15 2 8 2 2 2" xfId="28321" xr:uid="{40AA418D-C4CC-43C1-87FE-720E544DA567}"/>
    <cellStyle name="Cálculo 15 2 8 2 3" xfId="16877" xr:uid="{3E4049AF-4AD7-457D-A585-F30D9EB44FC4}"/>
    <cellStyle name="Cálculo 15 2 8 2 3 2" xfId="31985" xr:uid="{16DD1AA3-6B37-411F-9D2C-EF892EC44098}"/>
    <cellStyle name="Cálculo 15 2 8 2 4" xfId="22010" xr:uid="{FB8E4583-6795-4CE3-ACBC-7D030CCAD076}"/>
    <cellStyle name="Cálculo 15 2 8 3" xfId="10647" xr:uid="{2EB1DBCC-561B-41A8-B390-F841A291A631}"/>
    <cellStyle name="Cálculo 15 2 8 3 2" xfId="25755" xr:uid="{28FA120D-1A7B-4BC5-9B10-FF2085DDB589}"/>
    <cellStyle name="Cálculo 15 2 8 4" xfId="15266" xr:uid="{5B78690A-E2DF-41CF-9074-3531C7544B10}"/>
    <cellStyle name="Cálculo 15 2 8 4 2" xfId="30374" xr:uid="{ADF4AC84-C194-4496-884C-D51DA5FE02EA}"/>
    <cellStyle name="Cálculo 15 2 8 5" xfId="19373" xr:uid="{DCBE442B-F14F-4340-9FF1-0BA34185B310}"/>
    <cellStyle name="Cálculo 15 2 9" xfId="4466" xr:uid="{35BB783C-F46C-4BBE-800A-B21C2D282326}"/>
    <cellStyle name="Cálculo 15 2 9 2" xfId="10848" xr:uid="{078A608E-EA9E-47C8-8BD8-29DCBE61785D}"/>
    <cellStyle name="Cálculo 15 2 9 2 2" xfId="25956" xr:uid="{8D623362-257B-4681-B7A2-C5A7A59881F7}"/>
    <cellStyle name="Cálculo 15 2 9 3" xfId="14031" xr:uid="{305A018F-1AB2-4C11-B127-AF08FC11C21B}"/>
    <cellStyle name="Cálculo 15 2 9 3 2" xfId="29139" xr:uid="{213B6E23-1942-48C8-98FE-D633B538FAF4}"/>
    <cellStyle name="Cálculo 15 2 9 4" xfId="19574" xr:uid="{2C0F6530-7CB9-4074-8969-1005E244AA1B}"/>
    <cellStyle name="Cálculo 15 3" xfId="1812" xr:uid="{CD663483-0067-41EA-8DCB-843BE38A0431}"/>
    <cellStyle name="Cálculo 15 3 10" xfId="14855" xr:uid="{87CCDB54-AFCD-49E9-A5E3-17354F5B117C}"/>
    <cellStyle name="Cálculo 15 3 10 2" xfId="29963" xr:uid="{3811CFEE-7402-4D86-8432-E41FFD2EE944}"/>
    <cellStyle name="Cálculo 15 3 11" xfId="14778" xr:uid="{5D3F8A74-3534-4A8A-A354-20E9A753DA6B}"/>
    <cellStyle name="Cálculo 15 3 11 2" xfId="29886" xr:uid="{82DC0F78-F1C6-40BD-B7DB-8B70DA76EAB1}"/>
    <cellStyle name="Cálculo 15 3 12" xfId="17037" xr:uid="{B9C6E33F-1C70-4637-84A9-888CFE3C7C12}"/>
    <cellStyle name="Cálculo 15 3 2" xfId="2372" xr:uid="{7018CD52-F6D2-4221-8186-E57249E00337}"/>
    <cellStyle name="Cálculo 15 3 2 2" xfId="5009" xr:uid="{6993238D-2C4B-40B0-A34B-7FC9BF050EE4}"/>
    <cellStyle name="Cálculo 15 3 2 2 2" xfId="11373" xr:uid="{0076693F-FF66-4DFB-A321-C05AD1B20A5E}"/>
    <cellStyle name="Cálculo 15 3 2 2 2 2" xfId="26481" xr:uid="{9DB81FBC-AEE4-41D6-B6A0-8234671A0037}"/>
    <cellStyle name="Cálculo 15 3 2 2 3" xfId="7277" xr:uid="{2328473B-BB1D-4E9F-A911-FE7B086EAE17}"/>
    <cellStyle name="Cálculo 15 3 2 2 3 2" xfId="22385" xr:uid="{68D072DB-3C6D-4636-A60B-F59D7F550DE2}"/>
    <cellStyle name="Cálculo 15 3 2 2 4" xfId="20117" xr:uid="{71F8ABEC-4FCF-4CE3-A767-D398E7949D51}"/>
    <cellStyle name="Cálculo 15 3 2 3" xfId="8839" xr:uid="{04DB52F4-187B-48CB-9A55-8043B597AC73}"/>
    <cellStyle name="Cálculo 15 3 2 3 2" xfId="23947" xr:uid="{71B3E43B-A8DF-40EF-BB9C-71AAD9C00AFE}"/>
    <cellStyle name="Cálculo 15 3 2 4" xfId="15273" xr:uid="{5F30C519-45B1-4B37-BE8E-061A090D8999}"/>
    <cellStyle name="Cálculo 15 3 2 4 2" xfId="30381" xr:uid="{8D385285-AEE7-4135-8CAA-485026ED6F6A}"/>
    <cellStyle name="Cálculo 15 3 2 5" xfId="14337" xr:uid="{71A153B0-5733-4985-A8EE-16CA5AB25D86}"/>
    <cellStyle name="Cálculo 15 3 2 5 2" xfId="29445" xr:uid="{80A008BE-39A3-4649-8529-7F8948CD4D57}"/>
    <cellStyle name="Cálculo 15 3 2 6" xfId="17580" xr:uid="{B605325C-6894-4128-A776-9800E6E4154E}"/>
    <cellStyle name="Cálculo 15 3 3" xfId="2248" xr:uid="{38C0FC6F-F701-4332-BA63-FB7B10BA40DA}"/>
    <cellStyle name="Cálculo 15 3 3 2" xfId="4885" xr:uid="{46788249-6074-444D-BFE3-9883C39BBF4E}"/>
    <cellStyle name="Cálculo 15 3 3 2 2" xfId="15483" xr:uid="{7D6D2D21-C8BD-4974-A32C-D2D6789FD041}"/>
    <cellStyle name="Cálculo 15 3 3 2 2 2" xfId="30591" xr:uid="{B17BB368-B9D3-4E39-91A3-732C85230FA1}"/>
    <cellStyle name="Cálculo 15 3 3 2 3" xfId="19993" xr:uid="{B200A813-9A41-4E00-86AA-CF2900268AA5}"/>
    <cellStyle name="Cálculo 15 3 3 3" xfId="15085" xr:uid="{A45378BF-C779-4052-8548-784129DD1CC3}"/>
    <cellStyle name="Cálculo 15 3 3 3 2" xfId="30193" xr:uid="{9A139F5F-9EBA-43FF-A16B-518AF7834123}"/>
    <cellStyle name="Cálculo 15 3 3 4" xfId="17473" xr:uid="{27E351C0-F2C2-4ED8-B1BC-58BE1D19391A}"/>
    <cellStyle name="Cálculo 15 3 4" xfId="2341" xr:uid="{0B096B1F-11A0-4486-BC5B-C5047F51EA96}"/>
    <cellStyle name="Cálculo 15 3 4 2" xfId="4978" xr:uid="{D1952696-BBC5-45E7-BC1D-0E177DCF4FCD}"/>
    <cellStyle name="Cálculo 15 3 4 2 2" xfId="11342" xr:uid="{2B0D2C7F-A6B6-4AB1-B0E6-3CA9CEB289C1}"/>
    <cellStyle name="Cálculo 15 3 4 2 2 2" xfId="26450" xr:uid="{5B25DC51-5F2E-452A-AE56-7955A821BA4C}"/>
    <cellStyle name="Cálculo 15 3 4 2 3" xfId="16160" xr:uid="{DC9BDA1C-A52F-44CE-8D9D-C65665C3F2B2}"/>
    <cellStyle name="Cálculo 15 3 4 2 3 2" xfId="31268" xr:uid="{5F1C6E66-52A0-4E4A-8F0E-5EE91037CDE9}"/>
    <cellStyle name="Cálculo 15 3 4 2 4" xfId="20086" xr:uid="{FB858D2F-9E6B-4797-BC98-0C85497D5FAF}"/>
    <cellStyle name="Cálculo 15 3 4 3" xfId="8808" xr:uid="{4791B77A-204C-44FA-B7BC-F5EFA7A8E579}"/>
    <cellStyle name="Cálculo 15 3 4 3 2" xfId="23916" xr:uid="{11C1753D-8275-4831-8578-9B059007608D}"/>
    <cellStyle name="Cálculo 15 3 4 4" xfId="14790" xr:uid="{955CC022-0675-40A1-B20B-E21C8A144F75}"/>
    <cellStyle name="Cálculo 15 3 4 4 2" xfId="29898" xr:uid="{664C0158-BA92-41B4-9CEF-40558A0C183E}"/>
    <cellStyle name="Cálculo 15 3 4 5" xfId="17566" xr:uid="{BA6AB7E7-854B-4C47-BA32-5E69AC395366}"/>
    <cellStyle name="Cálculo 15 3 5" xfId="3232" xr:uid="{23D0D7D1-7912-4D06-B8F8-4D5A6087C802}"/>
    <cellStyle name="Cálculo 15 3 5 2" xfId="5869" xr:uid="{D50F647A-5296-441A-A343-D7E3F3D50F15}"/>
    <cellStyle name="Cálculo 15 3 5 2 2" xfId="12180" xr:uid="{B1289739-CAC4-406F-A8E9-27AC0D69065D}"/>
    <cellStyle name="Cálculo 15 3 5 2 2 2" xfId="27288" xr:uid="{025BC54A-34BC-42F1-A847-6FCE5B59CA7D}"/>
    <cellStyle name="Cálculo 15 3 5 2 3" xfId="15873" xr:uid="{C334AC20-CA62-452F-A875-2C90844D08D8}"/>
    <cellStyle name="Cálculo 15 3 5 2 3 2" xfId="30981" xr:uid="{1C9CEC09-B133-4F43-91EA-0B56502221C2}"/>
    <cellStyle name="Cálculo 15 3 5 2 4" xfId="20977" xr:uid="{A35720D4-1526-48C1-98BA-E25032705D49}"/>
    <cellStyle name="Cálculo 15 3 5 3" xfId="9614" xr:uid="{8C4D2DAD-4B98-4DEA-A390-F3FD102D538E}"/>
    <cellStyle name="Cálculo 15 3 5 3 2" xfId="24722" xr:uid="{3A463A1A-D91F-494D-81D1-52CC01B19BC2}"/>
    <cellStyle name="Cálculo 15 3 5 4" xfId="14239" xr:uid="{C400D3BA-6F01-4E97-AA6E-7E8815CC6EEF}"/>
    <cellStyle name="Cálculo 15 3 5 4 2" xfId="29347" xr:uid="{CD40FE7A-39EC-47EC-917D-36FE7AF85A53}"/>
    <cellStyle name="Cálculo 15 3 5 5" xfId="18340" xr:uid="{243873BE-8E18-4DAF-9AE8-D0FBA4BE3843}"/>
    <cellStyle name="Cálculo 15 3 6" xfId="2314" xr:uid="{2C4CFBCB-23E9-4BC1-983F-49FC479A3D7D}"/>
    <cellStyle name="Cálculo 15 3 6 2" xfId="4951" xr:uid="{10A2E988-5FEE-4E5F-8380-F0FE891C9176}"/>
    <cellStyle name="Cálculo 15 3 6 2 2" xfId="11315" xr:uid="{FD69B415-06F3-468D-8FD6-E7FDDA49185A}"/>
    <cellStyle name="Cálculo 15 3 6 2 2 2" xfId="26423" xr:uid="{3269EF62-F097-4C08-A9B6-B140820832FC}"/>
    <cellStyle name="Cálculo 15 3 6 2 3" xfId="7792" xr:uid="{73C29D3A-8D55-4076-AF68-EF282A76A147}"/>
    <cellStyle name="Cálculo 15 3 6 2 3 2" xfId="22900" xr:uid="{C54C41C8-F6E9-4D33-BB7E-AFC2F67E43BC}"/>
    <cellStyle name="Cálculo 15 3 6 2 4" xfId="20059" xr:uid="{3C1CE107-D428-4194-82E1-5E640A85263F}"/>
    <cellStyle name="Cálculo 15 3 6 3" xfId="8781" xr:uid="{A16450D7-113E-4E30-8F81-5BD2BACF5204}"/>
    <cellStyle name="Cálculo 15 3 6 3 2" xfId="23889" xr:uid="{A8F67506-D7B5-4C95-B3B7-49400417D94B}"/>
    <cellStyle name="Cálculo 15 3 6 4" xfId="13816" xr:uid="{1D916B98-0617-4DD2-8B9E-775ABAC948B0}"/>
    <cellStyle name="Cálculo 15 3 6 4 2" xfId="28924" xr:uid="{B7BE3ABE-E067-4738-8FDA-7BE9C592290B}"/>
    <cellStyle name="Cálculo 15 3 6 5" xfId="17539" xr:uid="{083829C6-8B30-4AA0-B300-9E04C2F76CB0}"/>
    <cellStyle name="Cálculo 15 3 7" xfId="3884" xr:uid="{35A28193-E41B-4D58-ADD0-46DB9D806AD4}"/>
    <cellStyle name="Cálculo 15 3 7 2" xfId="6521" xr:uid="{3D9A07A0-8216-42CA-B84D-13E164D85F75}"/>
    <cellStyle name="Cálculo 15 3 7 2 2" xfId="12832" xr:uid="{8F57AFC3-C00A-4FA9-82EF-69A247B9C160}"/>
    <cellStyle name="Cálculo 15 3 7 2 2 2" xfId="27940" xr:uid="{BB5EB4DA-15A9-4CAB-8D40-58CBF03E8950}"/>
    <cellStyle name="Cálculo 15 3 7 2 3" xfId="15458" xr:uid="{9707F83D-5331-43CF-B25B-1703D1287CFB}"/>
    <cellStyle name="Cálculo 15 3 7 2 3 2" xfId="30566" xr:uid="{28A22BBF-62DD-4294-9A07-C7DCDE2B673E}"/>
    <cellStyle name="Cálculo 15 3 7 2 4" xfId="21629" xr:uid="{40B7B357-24CD-4054-9984-DA0E2317125A}"/>
    <cellStyle name="Cálculo 15 3 7 3" xfId="10266" xr:uid="{FD957B74-1C40-41F4-B7C7-E8FB40DB5869}"/>
    <cellStyle name="Cálculo 15 3 7 3 2" xfId="25374" xr:uid="{24AE63E0-9A96-4B03-B14D-276DE8F87388}"/>
    <cellStyle name="Cálculo 15 3 7 4" xfId="14009" xr:uid="{E54F5F18-326D-4DC4-979D-964A68E4F42C}"/>
    <cellStyle name="Cálculo 15 3 7 4 2" xfId="29117" xr:uid="{D1D382CC-EC54-4AAB-BE3D-0A29A3899779}"/>
    <cellStyle name="Cálculo 15 3 7 5" xfId="18992" xr:uid="{703437F5-6F01-42BC-A122-D03F168FB66F}"/>
    <cellStyle name="Cálculo 15 3 8" xfId="4449" xr:uid="{67154FF6-E162-46B8-814C-280674C52249}"/>
    <cellStyle name="Cálculo 15 3 8 2" xfId="10831" xr:uid="{36DA7B8C-0FA6-47FD-A560-12197CE43F07}"/>
    <cellStyle name="Cálculo 15 3 8 2 2" xfId="25939" xr:uid="{CD3B902F-D938-4ECC-99CA-7148046D15B6}"/>
    <cellStyle name="Cálculo 15 3 8 3" xfId="14312" xr:uid="{D52FACA4-26FC-42AF-9AB6-827290E9BAB1}"/>
    <cellStyle name="Cálculo 15 3 8 3 2" xfId="29420" xr:uid="{068CA25B-0F8A-4011-AB0E-673335C6633C}"/>
    <cellStyle name="Cálculo 15 3 8 4" xfId="19557" xr:uid="{96099C33-3928-4659-81E9-B78209D8D443}"/>
    <cellStyle name="Cálculo 15 3 9" xfId="8313" xr:uid="{70F44053-DEC3-4698-9BEE-E3C9CB824478}"/>
    <cellStyle name="Cálculo 15 3 9 2" xfId="23421" xr:uid="{0C1BC36F-027A-4C3D-AE79-2625451CD856}"/>
    <cellStyle name="Cálculo 15 4" xfId="2049" xr:uid="{097E3DED-BA30-40F8-8086-38F60EC87C03}"/>
    <cellStyle name="Cálculo 15 4 10" xfId="7788" xr:uid="{A072F6ED-E715-4223-96EB-912C345FD0E4}"/>
    <cellStyle name="Cálculo 15 4 10 2" xfId="22896" xr:uid="{1179A2A2-5DB5-42EF-951B-F1A66F881232}"/>
    <cellStyle name="Cálculo 15 4 11" xfId="7582" xr:uid="{074C4F3C-CBBB-4096-AA75-78ADB93D5FBA}"/>
    <cellStyle name="Cálculo 15 4 11 2" xfId="22690" xr:uid="{EB8E4B9E-E1FB-4746-874A-4F1B618D4B97}"/>
    <cellStyle name="Cálculo 15 4 12" xfId="17274" xr:uid="{1D8FC264-8022-4B9D-BFDC-9308C0F30337}"/>
    <cellStyle name="Cálculo 15 4 2" xfId="2556" xr:uid="{A24209EA-A5D3-4E0B-988B-A8E099A366BC}"/>
    <cellStyle name="Cálculo 15 4 2 2" xfId="5193" xr:uid="{5B762EE3-6765-4DA0-BBCC-5255B34C8645}"/>
    <cellStyle name="Cálculo 15 4 2 2 2" xfId="11557" xr:uid="{3BAA9DEF-3F17-4909-BACF-6DBB4694CD03}"/>
    <cellStyle name="Cálculo 15 4 2 2 2 2" xfId="26665" xr:uid="{60925BCD-243C-420F-886D-A6E23B4ED54F}"/>
    <cellStyle name="Cálculo 15 4 2 2 3" xfId="8065" xr:uid="{9290E56C-3AB8-4423-8409-CE4D7D6C043C}"/>
    <cellStyle name="Cálculo 15 4 2 2 3 2" xfId="23173" xr:uid="{0AAF5939-14E4-4716-BA76-67A7CCA1E945}"/>
    <cellStyle name="Cálculo 15 4 2 2 4" xfId="20301" xr:uid="{D591A3DD-7891-49C8-B62A-8C0E6D93E4C6}"/>
    <cellStyle name="Cálculo 15 4 2 3" xfId="9023" xr:uid="{7A0E779F-10DD-4901-84D7-920ED6EC2200}"/>
    <cellStyle name="Cálculo 15 4 2 3 2" xfId="24131" xr:uid="{55085A35-CBF5-4149-861D-4948931870F8}"/>
    <cellStyle name="Cálculo 15 4 2 4" xfId="14770" xr:uid="{5A21778D-123A-4964-84A6-337FB0B338B3}"/>
    <cellStyle name="Cálculo 15 4 2 4 2" xfId="29878" xr:uid="{1BCF7AC3-B435-4A51-A015-FF5CC5714B21}"/>
    <cellStyle name="Cálculo 15 4 2 5" xfId="7138" xr:uid="{97D41304-BC71-404A-BE25-316E37C0E40D}"/>
    <cellStyle name="Cálculo 15 4 2 5 2" xfId="22246" xr:uid="{E5641EB6-25AA-4BA9-95D8-6C916057C850}"/>
    <cellStyle name="Cálculo 15 4 2 6" xfId="17664" xr:uid="{00F4F84E-2BE5-4BE0-A270-82820251D48B}"/>
    <cellStyle name="Cálculo 15 4 3" xfId="2809" xr:uid="{1A95D8AE-D324-4CA4-8980-68B67A361198}"/>
    <cellStyle name="Cálculo 15 4 3 2" xfId="5446" xr:uid="{9048BD19-2B35-4C89-96E1-7F6DD253404D}"/>
    <cellStyle name="Cálculo 15 4 3 2 2" xfId="8162" xr:uid="{928EA51D-3BA2-48A1-8A6E-3BE73C7DF666}"/>
    <cellStyle name="Cálculo 15 4 3 2 2 2" xfId="23270" xr:uid="{11270601-6F2D-4B16-82C9-82B53A5DCE0A}"/>
    <cellStyle name="Cálculo 15 4 3 2 3" xfId="20554" xr:uid="{483233C9-EE4F-47A3-AF6A-F4C9940158D5}"/>
    <cellStyle name="Cálculo 15 4 3 3" xfId="13756" xr:uid="{33AF5FF8-26E1-42FA-88C2-619B0DDF84C4}"/>
    <cellStyle name="Cálculo 15 4 3 3 2" xfId="28864" xr:uid="{09B32487-2290-4F90-8A80-90F73A10E261}"/>
    <cellStyle name="Cálculo 15 4 3 4" xfId="17917" xr:uid="{5BDFA564-413F-469A-BE29-C9609A6B1E06}"/>
    <cellStyle name="Cálculo 15 4 4" xfId="3112" xr:uid="{6984B247-D321-4495-BAB7-AA73C2336DF4}"/>
    <cellStyle name="Cálculo 15 4 4 2" xfId="5749" xr:uid="{CC741413-D772-4B0D-BB7A-49EF58CE7CA7}"/>
    <cellStyle name="Cálculo 15 4 4 2 2" xfId="12060" xr:uid="{9473F58A-16D8-4379-A13B-B705C608CF62}"/>
    <cellStyle name="Cálculo 15 4 4 2 2 2" xfId="27168" xr:uid="{21AA0A20-7891-44FA-8A07-98736EFBD68B}"/>
    <cellStyle name="Cálculo 15 4 4 2 3" xfId="16404" xr:uid="{1B67D5DE-7F02-4529-BA56-E7200A00B5CD}"/>
    <cellStyle name="Cálculo 15 4 4 2 3 2" xfId="31512" xr:uid="{965A9E76-1B67-49E7-9637-96E3A5082724}"/>
    <cellStyle name="Cálculo 15 4 4 2 4" xfId="20857" xr:uid="{2F3CF14B-DB01-4D33-BB30-E4266A47C8B1}"/>
    <cellStyle name="Cálculo 15 4 4 3" xfId="9494" xr:uid="{030A6C1E-5BC6-4480-8BBE-FC1EC1B900B2}"/>
    <cellStyle name="Cálculo 15 4 4 3 2" xfId="24602" xr:uid="{FF34E9C3-9C31-4598-8910-03D74D675565}"/>
    <cellStyle name="Cálculo 15 4 4 4" xfId="13852" xr:uid="{1A2AE44D-C412-47CA-88FA-D69EC8E4FB41}"/>
    <cellStyle name="Cálculo 15 4 4 4 2" xfId="28960" xr:uid="{F827A02B-0BE8-4322-A407-6AEFB96B9DC2}"/>
    <cellStyle name="Cálculo 15 4 4 5" xfId="18220" xr:uid="{342219C3-047F-4771-91A1-E378AB7FBBED}"/>
    <cellStyle name="Cálculo 15 4 5" xfId="3438" xr:uid="{C7B3136D-60AA-48F6-9EEF-2128965CDEA1}"/>
    <cellStyle name="Cálculo 15 4 5 2" xfId="6075" xr:uid="{E9B78D4C-7DBD-435D-85B6-95E50C819564}"/>
    <cellStyle name="Cálculo 15 4 5 2 2" xfId="12386" xr:uid="{50D3C3F2-D323-4D91-8314-AA18B90A9C3A}"/>
    <cellStyle name="Cálculo 15 4 5 2 2 2" xfId="27494" xr:uid="{D904AA3C-6307-4343-BFAB-6F0526C7F0F8}"/>
    <cellStyle name="Cálculo 15 4 5 2 3" xfId="14134" xr:uid="{9B4BD57D-62E2-4127-BA17-A4B62E1B6923}"/>
    <cellStyle name="Cálculo 15 4 5 2 3 2" xfId="29242" xr:uid="{24BDD6DD-217B-446B-8363-39BAE643A654}"/>
    <cellStyle name="Cálculo 15 4 5 2 4" xfId="21183" xr:uid="{2C92C91D-5EF3-421E-94EB-2E1D4AE3BD44}"/>
    <cellStyle name="Cálculo 15 4 5 3" xfId="9820" xr:uid="{1E91BD5E-D694-4977-BF47-04C625DAC52F}"/>
    <cellStyle name="Cálculo 15 4 5 3 2" xfId="24928" xr:uid="{09071FB5-62E8-4FB2-82A6-0D8FB5B13425}"/>
    <cellStyle name="Cálculo 15 4 5 4" xfId="7557" xr:uid="{47B22158-DF83-47D7-BB75-D3C26A3F1B46}"/>
    <cellStyle name="Cálculo 15 4 5 4 2" xfId="22665" xr:uid="{FBC8055D-ED65-49A3-A779-E433A4511FE7}"/>
    <cellStyle name="Cálculo 15 4 5 5" xfId="18546" xr:uid="{F8F22BF2-8B34-4F8C-9570-44A3D999A454}"/>
    <cellStyle name="Cálculo 15 4 6" xfId="3744" xr:uid="{4E67C5DF-174F-431F-941D-11F6E1AF47E3}"/>
    <cellStyle name="Cálculo 15 4 6 2" xfId="6381" xr:uid="{D4FA5470-A5D3-412F-9E17-733330A87FE6}"/>
    <cellStyle name="Cálculo 15 4 6 2 2" xfId="12692" xr:uid="{A65A60D7-A3FD-4E9D-BB33-751BB617F000}"/>
    <cellStyle name="Cálculo 15 4 6 2 2 2" xfId="27800" xr:uid="{CA1AAC11-5243-4AC6-8E9F-DDDC54EA4881}"/>
    <cellStyle name="Cálculo 15 4 6 2 3" xfId="15667" xr:uid="{53CCE9BC-96DF-4632-8DEA-940B6FE4A8D9}"/>
    <cellStyle name="Cálculo 15 4 6 2 3 2" xfId="30775" xr:uid="{78262069-FD90-46B4-9297-52034C43AD99}"/>
    <cellStyle name="Cálculo 15 4 6 2 4" xfId="21489" xr:uid="{0EE9A28A-9AB1-4067-8166-475F4FB828EE}"/>
    <cellStyle name="Cálculo 15 4 6 3" xfId="10126" xr:uid="{AB5C2F4E-0919-4BD8-8D8D-33FFB9368DEC}"/>
    <cellStyle name="Cálculo 15 4 6 3 2" xfId="25234" xr:uid="{CAD8056C-2730-4BB2-8591-3C8E6B867D21}"/>
    <cellStyle name="Cálculo 15 4 6 4" xfId="15751" xr:uid="{559E05AE-6C81-494C-A81C-28B8BC106D59}"/>
    <cellStyle name="Cálculo 15 4 6 4 2" xfId="30859" xr:uid="{790CEA3A-9AAF-481A-B7AE-28431BFA971E}"/>
    <cellStyle name="Cálculo 15 4 6 5" xfId="18852" xr:uid="{8C1D68E1-0098-4039-8F88-3BF25F38AD7F}"/>
    <cellStyle name="Cálculo 15 4 7" xfId="4121" xr:uid="{DCF8BCFE-0089-430E-B669-237D03CE142A}"/>
    <cellStyle name="Cálculo 15 4 7 2" xfId="6758" xr:uid="{9B471EE9-AB3A-4429-8B76-FB93A34B6F96}"/>
    <cellStyle name="Cálculo 15 4 7 2 2" xfId="13069" xr:uid="{B48D8E6E-C6D4-4BBB-A522-5D4842BC3664}"/>
    <cellStyle name="Cálculo 15 4 7 2 2 2" xfId="28177" xr:uid="{23ABA4FE-8C38-4630-9347-A592F628DDA5}"/>
    <cellStyle name="Cálculo 15 4 7 2 3" xfId="16743" xr:uid="{BB7A324B-4A8A-4740-89D8-E346F75BE331}"/>
    <cellStyle name="Cálculo 15 4 7 2 3 2" xfId="31851" xr:uid="{A2C42DE3-F152-46B5-8A5B-B37E5E06BB5F}"/>
    <cellStyle name="Cálculo 15 4 7 2 4" xfId="21866" xr:uid="{82E2EADC-4C2D-4741-8ECB-C9BDB0FDC84A}"/>
    <cellStyle name="Cálculo 15 4 7 3" xfId="10503" xr:uid="{AAA14683-F3AE-4B19-932A-4C455A22CB45}"/>
    <cellStyle name="Cálculo 15 4 7 3 2" xfId="25611" xr:uid="{B2B1E49D-B7F4-4F14-A231-C506F3D43B87}"/>
    <cellStyle name="Cálculo 15 4 7 4" xfId="9295" xr:uid="{B5DAA2C2-C526-4215-BA9F-022C6F1A7C70}"/>
    <cellStyle name="Cálculo 15 4 7 4 2" xfId="24403" xr:uid="{90442180-D360-4D2F-963C-A2CA0850983D}"/>
    <cellStyle name="Cálculo 15 4 7 5" xfId="19229" xr:uid="{99286628-A1D3-49BB-A0FF-3DB875D06565}"/>
    <cellStyle name="Cálculo 15 4 8" xfId="4686" xr:uid="{71A3B694-184E-466F-A7B1-8767E2D8F253}"/>
    <cellStyle name="Cálculo 15 4 8 2" xfId="11068" xr:uid="{1F55E390-CAAB-406F-9DA5-C380BBA2A4C5}"/>
    <cellStyle name="Cálculo 15 4 8 2 2" xfId="26176" xr:uid="{B50410D6-E45D-4551-830D-3DADDF01EF1F}"/>
    <cellStyle name="Cálculo 15 4 8 3" xfId="15179" xr:uid="{ED4E4353-732E-404D-8D2C-E338B3D460FD}"/>
    <cellStyle name="Cálculo 15 4 8 3 2" xfId="30287" xr:uid="{53B8403A-CA90-4667-AECE-25BDDF03C13F}"/>
    <cellStyle name="Cálculo 15 4 8 4" xfId="19794" xr:uid="{37A53E60-4192-4DEA-A0CA-057F132AD69D}"/>
    <cellStyle name="Cálculo 15 4 9" xfId="8547" xr:uid="{102C0135-A581-459A-8BC1-AE687707132A}"/>
    <cellStyle name="Cálculo 15 4 9 2" xfId="23655" xr:uid="{DACF9520-2F4C-48D3-BEDB-193C776E3012}"/>
    <cellStyle name="Cálculo 15 5" xfId="2072" xr:uid="{30098F95-E1E7-4188-ADE3-269D115A0410}"/>
    <cellStyle name="Cálculo 15 5 10" xfId="7858" xr:uid="{912CEAA3-1984-432F-8FAA-F473224FFB56}"/>
    <cellStyle name="Cálculo 15 5 10 2" xfId="22966" xr:uid="{836AAD16-CC78-4529-B84E-B62FA3BD3672}"/>
    <cellStyle name="Cálculo 15 5 11" xfId="17297" xr:uid="{6ED90DC1-B143-4742-A673-D614F45EB222}"/>
    <cellStyle name="Cálculo 15 5 2" xfId="2832" xr:uid="{1B637ADF-E5A1-4DB0-AB2B-46108D0A5595}"/>
    <cellStyle name="Cálculo 15 5 2 2" xfId="5469" xr:uid="{E16AD2B7-C733-4BC5-986A-8E3E951AAA5D}"/>
    <cellStyle name="Cálculo 15 5 2 2 2" xfId="14510" xr:uid="{852A2338-2622-4A01-8767-C8A3287678E0}"/>
    <cellStyle name="Cálculo 15 5 2 2 2 2" xfId="29618" xr:uid="{A648B0FA-C165-45CC-966C-E66242558495}"/>
    <cellStyle name="Cálculo 15 5 2 2 3" xfId="20577" xr:uid="{CA10FA9F-92ED-47C0-A414-F083590E0970}"/>
    <cellStyle name="Cálculo 15 5 2 3" xfId="13699" xr:uid="{963F4E82-79C0-40CB-B5A5-2D1EF416B69A}"/>
    <cellStyle name="Cálculo 15 5 2 3 2" xfId="28807" xr:uid="{5888CEF6-7272-4B52-875A-21A84C47CDB8}"/>
    <cellStyle name="Cálculo 15 5 2 4" xfId="17940" xr:uid="{34D99969-3351-4FE9-AF66-CA81506709DA}"/>
    <cellStyle name="Cálculo 15 5 3" xfId="3135" xr:uid="{B531638F-8C54-4465-B862-B5DF2EEC5A8C}"/>
    <cellStyle name="Cálculo 15 5 3 2" xfId="5772" xr:uid="{AEFD8FCE-1792-4B60-86A7-ED053568EB16}"/>
    <cellStyle name="Cálculo 15 5 3 2 2" xfId="12083" xr:uid="{BBC15D87-389B-41C1-9F9A-61AF594E350A}"/>
    <cellStyle name="Cálculo 15 5 3 2 2 2" xfId="27191" xr:uid="{832F99FE-510A-4AB1-8450-A8DF004F172E}"/>
    <cellStyle name="Cálculo 15 5 3 2 3" xfId="15050" xr:uid="{98FA5FB2-D37E-4D44-8E8B-5732B08E8C14}"/>
    <cellStyle name="Cálculo 15 5 3 2 3 2" xfId="30158" xr:uid="{B289E916-1354-405F-9245-656FA27C900C}"/>
    <cellStyle name="Cálculo 15 5 3 2 4" xfId="20880" xr:uid="{97E89570-BF6D-4A62-8B97-AE3A47C179A8}"/>
    <cellStyle name="Cálculo 15 5 3 3" xfId="9517" xr:uid="{D29E5CAF-7E2F-4335-93B6-5B83ED00BCFC}"/>
    <cellStyle name="Cálculo 15 5 3 3 2" xfId="24625" xr:uid="{5484462C-3D48-49A7-ACF6-1ABFB19CCEA5}"/>
    <cellStyle name="Cálculo 15 5 3 4" xfId="13921" xr:uid="{34EBA174-DD2E-44F6-90A3-8AC0AAD8AE0E}"/>
    <cellStyle name="Cálculo 15 5 3 4 2" xfId="29029" xr:uid="{46AD2CC1-0EEE-4E64-82FC-A114B11A9FA3}"/>
    <cellStyle name="Cálculo 15 5 3 5" xfId="18243" xr:uid="{0F5ECAE3-9B5A-4581-ABD3-2F7666FE0C15}"/>
    <cellStyle name="Cálculo 15 5 4" xfId="3461" xr:uid="{C149F2F4-96EE-4124-B13D-C089075CC393}"/>
    <cellStyle name="Cálculo 15 5 4 2" xfId="6098" xr:uid="{98EE3B7A-5FE3-4D48-B1CA-25DE1BC722C9}"/>
    <cellStyle name="Cálculo 15 5 4 2 2" xfId="12409" xr:uid="{D87BE466-A2AA-4CB7-914B-E7509376973C}"/>
    <cellStyle name="Cálculo 15 5 4 2 2 2" xfId="27517" xr:uid="{AC8830EB-78C5-453B-A35A-A1A7EA01E44A}"/>
    <cellStyle name="Cálculo 15 5 4 2 3" xfId="8154" xr:uid="{95F22B12-9231-4F53-A2A7-488CE5241F21}"/>
    <cellStyle name="Cálculo 15 5 4 2 3 2" xfId="23262" xr:uid="{19F0434F-84BF-47E5-81E5-23B597740E2A}"/>
    <cellStyle name="Cálculo 15 5 4 2 4" xfId="21206" xr:uid="{B3CE7861-B909-491F-B488-CECFF40F0270}"/>
    <cellStyle name="Cálculo 15 5 4 3" xfId="9843" xr:uid="{935A6C86-F897-404D-8F75-05288CBB3AF4}"/>
    <cellStyle name="Cálculo 15 5 4 3 2" xfId="24951" xr:uid="{2651A7BE-13BF-4550-A884-A0A4960EF610}"/>
    <cellStyle name="Cálculo 15 5 4 4" xfId="13499" xr:uid="{A0A506E4-5819-429F-A410-BD41AAAA4E3A}"/>
    <cellStyle name="Cálculo 15 5 4 4 2" xfId="28607" xr:uid="{CFCF6868-9843-4BAC-91B0-4000F97E3A12}"/>
    <cellStyle name="Cálculo 15 5 4 5" xfId="18569" xr:uid="{1F22FCB9-C7CE-4E95-8650-7EFDBD376939}"/>
    <cellStyle name="Cálculo 15 5 5" xfId="3767" xr:uid="{1680FE44-5BA7-4F97-812E-B2E7DD40A7FA}"/>
    <cellStyle name="Cálculo 15 5 5 2" xfId="6404" xr:uid="{B8EF46AD-012F-4BF1-90E7-5392F9E465A2}"/>
    <cellStyle name="Cálculo 15 5 5 2 2" xfId="12715" xr:uid="{C2363579-600B-415B-AE89-A911C4B29A7E}"/>
    <cellStyle name="Cálculo 15 5 5 2 2 2" xfId="27823" xr:uid="{E23D42A7-7FD6-4123-B5A5-2F60F5EB0D47}"/>
    <cellStyle name="Cálculo 15 5 5 2 3" xfId="14865" xr:uid="{66A639A1-7645-455A-9294-9838E98F2200}"/>
    <cellStyle name="Cálculo 15 5 5 2 3 2" xfId="29973" xr:uid="{E548F7C1-48F6-4132-90F7-BCF8D9C4B271}"/>
    <cellStyle name="Cálculo 15 5 5 2 4" xfId="21512" xr:uid="{201168AD-562F-4D53-9703-824853199014}"/>
    <cellStyle name="Cálculo 15 5 5 3" xfId="10149" xr:uid="{CC8B0BB6-FEBE-4C03-816C-AE663A6CB8D8}"/>
    <cellStyle name="Cálculo 15 5 5 3 2" xfId="25257" xr:uid="{12C7B1A4-BBA0-4121-BE1A-43DA9A564070}"/>
    <cellStyle name="Cálculo 15 5 5 4" xfId="16223" xr:uid="{BB4441E3-9613-476C-A05F-2365F4CA3435}"/>
    <cellStyle name="Cálculo 15 5 5 4 2" xfId="31331" xr:uid="{1C6E487D-C0E0-4DB3-BEDF-26D04D6D7ABC}"/>
    <cellStyle name="Cálculo 15 5 5 5" xfId="18875" xr:uid="{7FC5E894-F6E4-42B8-876E-B94CDD0ABA90}"/>
    <cellStyle name="Cálculo 15 5 6" xfId="4144" xr:uid="{77EE40B1-540F-4284-8443-368F90E8E684}"/>
    <cellStyle name="Cálculo 15 5 6 2" xfId="6781" xr:uid="{4F243352-510F-480B-AF49-7D9B27E566BD}"/>
    <cellStyle name="Cálculo 15 5 6 2 2" xfId="13092" xr:uid="{05659AAC-16FF-4027-9184-E03B1A537704}"/>
    <cellStyle name="Cálculo 15 5 6 2 2 2" xfId="28200" xr:uid="{23116BB3-9EE7-4502-99A5-F55C60E44AD1}"/>
    <cellStyle name="Cálculo 15 5 6 2 3" xfId="16766" xr:uid="{1760C3FC-1F41-4745-809C-B31E1191A7B8}"/>
    <cellStyle name="Cálculo 15 5 6 2 3 2" xfId="31874" xr:uid="{AF92FB6C-6141-46B4-AE86-07079ADB311C}"/>
    <cellStyle name="Cálculo 15 5 6 2 4" xfId="21889" xr:uid="{A2462E0C-D096-466E-9B3C-9B0B84599B91}"/>
    <cellStyle name="Cálculo 15 5 6 3" xfId="10526" xr:uid="{923BF7EF-0AE3-4111-B77B-DA15804D4C08}"/>
    <cellStyle name="Cálculo 15 5 6 3 2" xfId="25634" xr:uid="{1DCB87B3-6CE7-4102-9E02-61EFE430D65F}"/>
    <cellStyle name="Cálculo 15 5 6 4" xfId="8111" xr:uid="{AB272E66-D27D-4597-991C-D06FED8D1B75}"/>
    <cellStyle name="Cálculo 15 5 6 4 2" xfId="23219" xr:uid="{7A31387C-DD8F-4A0B-B437-3F8ED76E5D2C}"/>
    <cellStyle name="Cálculo 15 5 6 5" xfId="19252" xr:uid="{AB8DC0C3-5C24-4ADB-8A46-4E74BDAA2CE6}"/>
    <cellStyle name="Cálculo 15 5 7" xfId="4709" xr:uid="{D90062AC-FEBB-4F25-AA8C-6689764F341E}"/>
    <cellStyle name="Cálculo 15 5 7 2" xfId="11091" xr:uid="{AABF5FF2-C26F-406A-8D96-05772BC2FD47}"/>
    <cellStyle name="Cálculo 15 5 7 2 2" xfId="26199" xr:uid="{8CE113C6-0AD4-48C0-BE3E-53A35DAA4F32}"/>
    <cellStyle name="Cálculo 15 5 7 3" xfId="13770" xr:uid="{DFA3E756-CF4F-4503-AF63-4E5584F41C43}"/>
    <cellStyle name="Cálculo 15 5 7 3 2" xfId="28878" xr:uid="{D1796750-A097-4241-8078-B316E356323E}"/>
    <cellStyle name="Cálculo 15 5 7 4" xfId="19817" xr:uid="{9A1AB297-BB0D-4C98-9BC4-022471FB889B}"/>
    <cellStyle name="Cálculo 15 5 8" xfId="8570" xr:uid="{1A3EA808-0EE4-4BF3-9BF7-6F2793772DC6}"/>
    <cellStyle name="Cálculo 15 5 8 2" xfId="23678" xr:uid="{00DFEE54-018F-4D16-81ED-A3FF41D66A94}"/>
    <cellStyle name="Cálculo 15 5 9" xfId="15395" xr:uid="{D60E9547-932A-4549-B078-A735809B4947}"/>
    <cellStyle name="Cálculo 15 5 9 2" xfId="30503" xr:uid="{F1032019-4313-4F1F-8BE2-A2499D1666E8}"/>
    <cellStyle name="Cálculo 16" xfId="756" xr:uid="{00000000-0005-0000-0000-0000F4020000}"/>
    <cellStyle name="Cálculo 16 2" xfId="1830" xr:uid="{75A36683-5DBD-4E96-84FE-95B8F1550FFC}"/>
    <cellStyle name="Cálculo 16 2 10" xfId="8331" xr:uid="{1ADBC717-334E-45A7-887C-B55203177E0C}"/>
    <cellStyle name="Cálculo 16 2 10 2" xfId="23439" xr:uid="{3101A022-66B3-424B-BE2F-DBB05CE157D4}"/>
    <cellStyle name="Cálculo 16 2 11" xfId="11782" xr:uid="{C0673F3C-C2E7-4457-81FF-5B431FC74C7E}"/>
    <cellStyle name="Cálculo 16 2 11 2" xfId="26890" xr:uid="{9BBDE352-17C9-41EE-A05E-5ACD1E745C77}"/>
    <cellStyle name="Cálculo 16 2 12" xfId="14444" xr:uid="{71573B64-1B97-4489-875C-DDC436C3887D}"/>
    <cellStyle name="Cálculo 16 2 12 2" xfId="29552" xr:uid="{2D947339-D700-4548-8CC4-B34264699C51}"/>
    <cellStyle name="Cálculo 16 2 13" xfId="17055" xr:uid="{36AB0AC5-2801-4DB8-82A9-8A2253CFC23A}"/>
    <cellStyle name="Cálculo 16 2 2" xfId="2390" xr:uid="{3990315A-8C1E-42D0-828F-05B3DBCC6123}"/>
    <cellStyle name="Cálculo 16 2 2 2" xfId="5027" xr:uid="{A530CC51-2F6F-4621-B107-5B289B8C9453}"/>
    <cellStyle name="Cálculo 16 2 2 2 2" xfId="11391" xr:uid="{5520F031-6E57-440B-9E72-FDF0106625D5}"/>
    <cellStyle name="Cálculo 16 2 2 2 2 2" xfId="26499" xr:uid="{EE6BA31C-DE94-4F8A-88CB-F93572CE733B}"/>
    <cellStyle name="Cálculo 16 2 2 2 3" xfId="9288" xr:uid="{CA2B6219-9267-498E-B9D6-55E16A5CBE0F}"/>
    <cellStyle name="Cálculo 16 2 2 2 3 2" xfId="24396" xr:uid="{197436F0-51CC-4031-8CBD-8416D8C21BAF}"/>
    <cellStyle name="Cálculo 16 2 2 2 4" xfId="20135" xr:uid="{77D471E1-A2EB-4BC2-A86A-5C8E2A85992B}"/>
    <cellStyle name="Cálculo 16 2 2 3" xfId="8857" xr:uid="{4C077005-D229-4DB0-9EF7-F774A2948786}"/>
    <cellStyle name="Cálculo 16 2 2 3 2" xfId="23965" xr:uid="{F1BF5D4C-D37C-4FB3-9C98-011F8FC83053}"/>
    <cellStyle name="Cálculo 16 2 3" xfId="2230" xr:uid="{AECF7C41-EC58-4D6B-A055-5E7F1693E778}"/>
    <cellStyle name="Cálculo 16 2 3 2" xfId="4867" xr:uid="{C1777804-DF96-4219-93A9-CF8F012B420F}"/>
    <cellStyle name="Cálculo 16 2 3 2 2" xfId="15450" xr:uid="{F0353496-9CD8-48D7-AE08-1ED8E2B18339}"/>
    <cellStyle name="Cálculo 16 2 3 2 2 2" xfId="30558" xr:uid="{CD4995DD-4F8B-431C-8D36-2CF3B39B7237}"/>
    <cellStyle name="Cálculo 16 2 3 2 3" xfId="19975" xr:uid="{2778211F-64E8-48C3-8612-37CF207801FA}"/>
    <cellStyle name="Cálculo 16 2 3 3" xfId="14570" xr:uid="{2D46106E-3AE8-44C8-8590-D29E07798B1A}"/>
    <cellStyle name="Cálculo 16 2 3 3 2" xfId="29678" xr:uid="{07280F4C-50AE-401D-B26E-E1905D6A50F7}"/>
    <cellStyle name="Cálculo 16 2 3 4" xfId="17455" xr:uid="{B6D9E1B5-FD66-4105-8B33-665B6A6F41EB}"/>
    <cellStyle name="Cálculo 16 2 4" xfId="2924" xr:uid="{6A4D080B-7F8A-4849-A9B3-14873AFEA864}"/>
    <cellStyle name="Cálculo 16 2 4 2" xfId="5561" xr:uid="{2E98D563-42B8-4815-8BBE-E1BFB3D4DDB6}"/>
    <cellStyle name="Cálculo 16 2 4 2 2" xfId="11872" xr:uid="{0B5310F0-F31B-458A-AD6D-576EBFF2559C}"/>
    <cellStyle name="Cálculo 16 2 4 2 2 2" xfId="26980" xr:uid="{1726975C-66E9-4A0F-BBCE-A81FF24DDCA0}"/>
    <cellStyle name="Cálculo 16 2 4 2 3" xfId="7122" xr:uid="{5ABEDBDB-8552-49EF-A82C-4F7FF1400EF5}"/>
    <cellStyle name="Cálculo 16 2 4 2 3 2" xfId="22230" xr:uid="{F6446627-2C57-487F-B40C-C22AFBD534BF}"/>
    <cellStyle name="Cálculo 16 2 4 2 4" xfId="20669" xr:uid="{2A648A53-4C5F-4DF5-8FDF-749FE5A244E5}"/>
    <cellStyle name="Cálculo 16 2 4 3" xfId="9306" xr:uid="{C447577D-3A98-4FB0-9947-6CEAB078C770}"/>
    <cellStyle name="Cálculo 16 2 4 3 2" xfId="24414" xr:uid="{B8A35AE5-DE38-4BBD-83BA-56527D197EB2}"/>
    <cellStyle name="Cálculo 16 2 4 4" xfId="9296" xr:uid="{4746EEF5-968C-4C59-8138-14ECCFCEC564}"/>
    <cellStyle name="Cálculo 16 2 4 4 2" xfId="24404" xr:uid="{1A98EDB0-CD43-45D5-B2D0-770ABDCC2D01}"/>
    <cellStyle name="Cálculo 16 2 4 5" xfId="18032" xr:uid="{5D7F8B4A-7190-4125-9F74-0D3433D33B96}"/>
    <cellStyle name="Cálculo 16 2 5" xfId="3250" xr:uid="{5C01FCB9-B8F3-4034-8CFA-14C5C5014960}"/>
    <cellStyle name="Cálculo 16 2 5 2" xfId="5887" xr:uid="{693C0E9A-D53F-4013-9C3B-A557E37DC192}"/>
    <cellStyle name="Cálculo 16 2 5 2 2" xfId="12198" xr:uid="{D94A9E8D-3DF1-4EBF-A1F0-95B2930C1349}"/>
    <cellStyle name="Cálculo 16 2 5 2 2 2" xfId="27306" xr:uid="{53D34CE3-F4A8-4450-8249-EBF2B968804A}"/>
    <cellStyle name="Cálculo 16 2 5 2 3" xfId="15025" xr:uid="{82C034F8-87ED-49FD-9670-BAA04C8A6634}"/>
    <cellStyle name="Cálculo 16 2 5 2 3 2" xfId="30133" xr:uid="{F5CCBA18-C77E-49E0-ABC8-F4BBCD775B6F}"/>
    <cellStyle name="Cálculo 16 2 5 2 4" xfId="20995" xr:uid="{F40B2C26-0A13-45C9-B373-A294139A2B59}"/>
    <cellStyle name="Cálculo 16 2 5 3" xfId="9632" xr:uid="{D5BB0AE8-B9BC-4C00-BE89-B8022B9053F5}"/>
    <cellStyle name="Cálculo 16 2 5 3 2" xfId="24740" xr:uid="{0297237C-8F4E-49EB-919D-CAAAABB0E51E}"/>
    <cellStyle name="Cálculo 16 2 5 4" xfId="15409" xr:uid="{CED3FA11-8B39-49D2-93ED-C338CF347FC5}"/>
    <cellStyle name="Cálculo 16 2 5 4 2" xfId="30517" xr:uid="{60421D24-25AA-4730-ABED-05E52906CEA2}"/>
    <cellStyle name="Cálculo 16 2 5 5" xfId="18358" xr:uid="{B5FB6645-DA2F-4D4F-8849-4EF08712B5B1}"/>
    <cellStyle name="Cálculo 16 2 6" xfId="3556" xr:uid="{1258B135-F455-48BD-BFF8-2133D74D215A}"/>
    <cellStyle name="Cálculo 16 2 6 2" xfId="6193" xr:uid="{16E8E08A-0851-454C-981E-9FD93E9B2F31}"/>
    <cellStyle name="Cálculo 16 2 6 2 2" xfId="12504" xr:uid="{65C3A451-48C2-47E8-982F-93E8824E8C44}"/>
    <cellStyle name="Cálculo 16 2 6 2 2 2" xfId="27612" xr:uid="{CD4E524B-94F1-4D2B-B4A1-4B6F067EF0F5}"/>
    <cellStyle name="Cálculo 16 2 6 2 3" xfId="7706" xr:uid="{BA3646E0-35A0-4CBD-8D97-D867ACBF5C87}"/>
    <cellStyle name="Cálculo 16 2 6 2 3 2" xfId="22814" xr:uid="{DD5908D0-0B29-4122-927A-85058256B4C0}"/>
    <cellStyle name="Cálculo 16 2 6 2 4" xfId="21301" xr:uid="{B6D39F00-1F50-4ED8-9B9B-5B802BB21256}"/>
    <cellStyle name="Cálculo 16 2 6 3" xfId="9938" xr:uid="{BBD8C891-14ED-455B-947A-76DBACEB571E}"/>
    <cellStyle name="Cálculo 16 2 6 3 2" xfId="25046" xr:uid="{26F2868D-3975-4102-956D-5ABA85AB9B71}"/>
    <cellStyle name="Cálculo 16 2 6 4" xfId="8293" xr:uid="{69BAAA56-A54C-437D-9B6C-9EE0F1BB217B}"/>
    <cellStyle name="Cálculo 16 2 6 4 2" xfId="23401" xr:uid="{96A7EDF9-1A0F-4190-9F26-7D03B09EF5AF}"/>
    <cellStyle name="Cálculo 16 2 6 5" xfId="18664" xr:uid="{04EBA55C-CD8B-43BE-BA34-7B52C9FF4E51}"/>
    <cellStyle name="Cálculo 16 2 7" xfId="3902" xr:uid="{ACAE2A23-7DE3-42A3-841B-6B54D1D9CCEA}"/>
    <cellStyle name="Cálculo 16 2 7 2" xfId="6539" xr:uid="{0C50449C-41DC-4708-B630-C63674CC8323}"/>
    <cellStyle name="Cálculo 16 2 7 2 2" xfId="12850" xr:uid="{402A5862-AC64-4493-BBE0-B07C4DB69637}"/>
    <cellStyle name="Cálculo 16 2 7 2 2 2" xfId="27958" xr:uid="{59B7C1DE-9CC3-46FC-938A-92A23F21D8BB}"/>
    <cellStyle name="Cálculo 16 2 7 2 3" xfId="7045" xr:uid="{0E90125A-FC59-4C8F-85EC-91D0148A9AF4}"/>
    <cellStyle name="Cálculo 16 2 7 2 3 2" xfId="22153" xr:uid="{60313E5D-8FCA-454D-8796-F1CB319B64E1}"/>
    <cellStyle name="Cálculo 16 2 7 2 4" xfId="21647" xr:uid="{DF02DFAA-9CEA-4C0D-98AF-93C5E503A0FE}"/>
    <cellStyle name="Cálculo 16 2 7 3" xfId="10284" xr:uid="{66C9F771-3143-4DB9-B66C-5AA823662BA4}"/>
    <cellStyle name="Cálculo 16 2 7 3 2" xfId="25392" xr:uid="{6BC89019-9F37-46DD-AD10-802C825F0493}"/>
    <cellStyle name="Cálculo 16 2 7 4" xfId="14681" xr:uid="{07BD6493-A014-4CAC-9B69-18F59002E379}"/>
    <cellStyle name="Cálculo 16 2 7 4 2" xfId="29789" xr:uid="{EE61D35C-EF4A-48EF-BF63-299081AE515B}"/>
    <cellStyle name="Cálculo 16 2 7 5" xfId="19010" xr:uid="{6D6AADFA-76F5-4758-BAE0-3F97AD8B5DCB}"/>
    <cellStyle name="Cálculo 16 2 8" xfId="4266" xr:uid="{B7EF6364-4936-4ABB-A8FC-3A40367E56A6}"/>
    <cellStyle name="Cálculo 16 2 8 2" xfId="6903" xr:uid="{EC861549-0248-4F22-9E1C-BD7068F4E658}"/>
    <cellStyle name="Cálculo 16 2 8 2 2" xfId="13214" xr:uid="{60AFE83F-F763-4E56-8EA7-C39C96AF9287}"/>
    <cellStyle name="Cálculo 16 2 8 2 2 2" xfId="28322" xr:uid="{526D2192-0D33-40E4-8010-813DC6113A8E}"/>
    <cellStyle name="Cálculo 16 2 8 2 3" xfId="16878" xr:uid="{82FD2BA3-455A-4748-BD10-CFDB88555FC2}"/>
    <cellStyle name="Cálculo 16 2 8 2 3 2" xfId="31986" xr:uid="{43087576-D758-4A3E-AC7F-D9194ACD0913}"/>
    <cellStyle name="Cálculo 16 2 8 2 4" xfId="22011" xr:uid="{2B96DCE6-34F1-4D83-A597-B809AB84DC43}"/>
    <cellStyle name="Cálculo 16 2 8 3" xfId="10648" xr:uid="{751196C9-F5E8-4C63-9727-193FDE3E2AC3}"/>
    <cellStyle name="Cálculo 16 2 8 3 2" xfId="25756" xr:uid="{F9791B98-F4FE-4168-A81B-415AC4DA35A0}"/>
    <cellStyle name="Cálculo 16 2 8 4" xfId="14021" xr:uid="{7065BA64-2DC3-4D6B-9FE2-B61FD7E47EBE}"/>
    <cellStyle name="Cálculo 16 2 8 4 2" xfId="29129" xr:uid="{BDF8AC4B-91F5-4A04-B33F-5ED16FFB7964}"/>
    <cellStyle name="Cálculo 16 2 8 5" xfId="19374" xr:uid="{75B7B4D9-F31B-43B8-9CA0-17B28F573E9C}"/>
    <cellStyle name="Cálculo 16 2 9" xfId="4467" xr:uid="{4E8A1D39-7D46-4979-8B73-5832F466FA72}"/>
    <cellStyle name="Cálculo 16 2 9 2" xfId="10849" xr:uid="{CEF0DA82-8126-4FEA-89E9-F674F3A3324A}"/>
    <cellStyle name="Cálculo 16 2 9 2 2" xfId="25957" xr:uid="{C1F0F1DD-D8DA-4258-9F46-8EE506AF172A}"/>
    <cellStyle name="Cálculo 16 2 9 3" xfId="8203" xr:uid="{B64EAF40-AD6E-43D8-9A6E-B3EBF2AA1EF0}"/>
    <cellStyle name="Cálculo 16 2 9 3 2" xfId="23311" xr:uid="{177AF5A1-FBA8-4381-B065-2183328C20BC}"/>
    <cellStyle name="Cálculo 16 2 9 4" xfId="19575" xr:uid="{01B9F99B-11D2-4E68-9070-52382E7CECD5}"/>
    <cellStyle name="Cálculo 16 3" xfId="1813" xr:uid="{726C6989-1546-456B-BA5C-45C46AAA0884}"/>
    <cellStyle name="Cálculo 16 3 10" xfId="7255" xr:uid="{66161EEE-B790-465B-8CD4-B5096E506AE2}"/>
    <cellStyle name="Cálculo 16 3 10 2" xfId="22363" xr:uid="{33C2908C-BD26-4F02-A9B9-D006A9BC7716}"/>
    <cellStyle name="Cálculo 16 3 11" xfId="13600" xr:uid="{6EE9AC58-E214-4423-9D4D-EFDEC0D951C2}"/>
    <cellStyle name="Cálculo 16 3 11 2" xfId="28708" xr:uid="{CF6746A9-BCE0-4453-AC05-2AAE74AE0CCB}"/>
    <cellStyle name="Cálculo 16 3 12" xfId="17038" xr:uid="{0125608A-44F8-4BC7-8F80-A8D670DCA13A}"/>
    <cellStyle name="Cálculo 16 3 2" xfId="2373" xr:uid="{C35D4D07-0155-4A4D-91F0-63BA636118DA}"/>
    <cellStyle name="Cálculo 16 3 2 2" xfId="5010" xr:uid="{C290B857-4310-44B5-A479-7CF283D32EC0}"/>
    <cellStyle name="Cálculo 16 3 2 2 2" xfId="11374" xr:uid="{4AAB53C7-5E4F-4B5C-8135-5580ED4A8588}"/>
    <cellStyle name="Cálculo 16 3 2 2 2 2" xfId="26482" xr:uid="{83D21779-E62E-4494-9C77-9A8CB1DDFB2F}"/>
    <cellStyle name="Cálculo 16 3 2 2 3" xfId="16265" xr:uid="{2783C480-290D-4006-95A1-F1243E42C1F1}"/>
    <cellStyle name="Cálculo 16 3 2 2 3 2" xfId="31373" xr:uid="{1EB8EFE6-AFDE-4C1F-948C-416853DB21E1}"/>
    <cellStyle name="Cálculo 16 3 2 2 4" xfId="20118" xr:uid="{041AF1F2-244A-4686-B2D0-488B74477838}"/>
    <cellStyle name="Cálculo 16 3 2 3" xfId="8840" xr:uid="{582175F1-2BA0-41C1-BBA2-08D5EC3EA82A}"/>
    <cellStyle name="Cálculo 16 3 2 3 2" xfId="23948" xr:uid="{7FB31CFD-2153-4F31-96D0-50F2C36CFF48}"/>
    <cellStyle name="Cálculo 16 3 2 4" xfId="16122" xr:uid="{B7B88885-4517-44B4-A952-0432C587AD2A}"/>
    <cellStyle name="Cálculo 16 3 2 4 2" xfId="31230" xr:uid="{304A5290-F0CD-430B-9DB7-D3AE5397FED9}"/>
    <cellStyle name="Cálculo 16 3 2 5" xfId="15043" xr:uid="{FCE1B1E1-B505-45DA-9991-CFFA7F466DA0}"/>
    <cellStyle name="Cálculo 16 3 2 5 2" xfId="30151" xr:uid="{86549F56-9E4C-4F24-A82C-3579351E32B1}"/>
    <cellStyle name="Cálculo 16 3 2 6" xfId="17581" xr:uid="{CBCE0753-2E5F-46CA-BF17-B8558F4AA874}"/>
    <cellStyle name="Cálculo 16 3 3" xfId="2247" xr:uid="{8308E7E3-A209-45E7-8E63-B270A120E12D}"/>
    <cellStyle name="Cálculo 16 3 3 2" xfId="4884" xr:uid="{F418AF80-651E-4D29-8899-9E49164B6826}"/>
    <cellStyle name="Cálculo 16 3 3 2 2" xfId="15638" xr:uid="{A99BE1DC-35B0-4464-AA96-3E3F5BB6ABCB}"/>
    <cellStyle name="Cálculo 16 3 3 2 2 2" xfId="30746" xr:uid="{52F428FF-4D1D-4F99-B123-B5CA6072D324}"/>
    <cellStyle name="Cálculo 16 3 3 2 3" xfId="19992" xr:uid="{81A0AD3D-A3B7-4321-92A4-0D43F30328FB}"/>
    <cellStyle name="Cálculo 16 3 3 3" xfId="13881" xr:uid="{076E8637-8A2B-40FC-9C2E-CBF91F5B4D84}"/>
    <cellStyle name="Cálculo 16 3 3 3 2" xfId="28989" xr:uid="{CADE5ED6-7C5C-49F7-A601-B9867829E3A1}"/>
    <cellStyle name="Cálculo 16 3 3 4" xfId="17472" xr:uid="{DC3A3C1B-2D1C-43F4-9443-CFC4C1B73F31}"/>
    <cellStyle name="Cálculo 16 3 4" xfId="2648" xr:uid="{8F158DE4-BB91-4959-A855-41B34A96392D}"/>
    <cellStyle name="Cálculo 16 3 4 2" xfId="5285" xr:uid="{E914A033-5DAA-4AC1-8F94-335EB148F7A8}"/>
    <cellStyle name="Cálculo 16 3 4 2 2" xfId="11649" xr:uid="{275B3C58-067E-4648-BFA0-D69A2A10BB07}"/>
    <cellStyle name="Cálculo 16 3 4 2 2 2" xfId="26757" xr:uid="{12C31A20-0AF0-415A-A3D2-49552E3EA3DB}"/>
    <cellStyle name="Cálculo 16 3 4 2 3" xfId="14691" xr:uid="{6525DFE5-BE56-4FD2-8111-ABD6200B8FD2}"/>
    <cellStyle name="Cálculo 16 3 4 2 3 2" xfId="29799" xr:uid="{50EEAFD7-24EE-4A6F-B4C7-8EC959F5A4B2}"/>
    <cellStyle name="Cálculo 16 3 4 2 4" xfId="20393" xr:uid="{05F51438-8549-4A48-AFDC-21641D1789A6}"/>
    <cellStyle name="Cálculo 16 3 4 3" xfId="9115" xr:uid="{787289B0-A9C2-4782-92EA-2106CA909B59}"/>
    <cellStyle name="Cálculo 16 3 4 3 2" xfId="24223" xr:uid="{D05B6C96-C843-43D0-8BDD-1B1DE17F1910}"/>
    <cellStyle name="Cálculo 16 3 4 4" xfId="13572" xr:uid="{0A55B736-DDAA-4CFE-8402-5F5C5A89CA7D}"/>
    <cellStyle name="Cálculo 16 3 4 4 2" xfId="28680" xr:uid="{97C1C537-8D2A-4D45-9910-553A1BF7C72E}"/>
    <cellStyle name="Cálculo 16 3 4 5" xfId="17756" xr:uid="{72984C83-E623-4AFF-96A8-C13D12CF0BB4}"/>
    <cellStyle name="Cálculo 16 3 5" xfId="3233" xr:uid="{76C24402-DA16-4381-AAAA-AF5D0A566ACE}"/>
    <cellStyle name="Cálculo 16 3 5 2" xfId="5870" xr:uid="{E69F2FEE-6292-47C9-8886-C755072B4764}"/>
    <cellStyle name="Cálculo 16 3 5 2 2" xfId="12181" xr:uid="{661E0B1B-B7F5-4FBA-BEAA-D071FAD22E3D}"/>
    <cellStyle name="Cálculo 16 3 5 2 2 2" xfId="27289" xr:uid="{25D122CE-F27F-4461-8190-BDE2D21DEB16}"/>
    <cellStyle name="Cálculo 16 3 5 2 3" xfId="11808" xr:uid="{DAFD78A3-B59B-451F-B1C8-11D006F51702}"/>
    <cellStyle name="Cálculo 16 3 5 2 3 2" xfId="26916" xr:uid="{0EB2128A-9215-4BCB-970E-1C6E51FB7088}"/>
    <cellStyle name="Cálculo 16 3 5 2 4" xfId="20978" xr:uid="{DE9B7E01-1037-43A3-8B8E-334A253B9D59}"/>
    <cellStyle name="Cálculo 16 3 5 3" xfId="9615" xr:uid="{8715A8B5-899D-417B-96BC-16F570EEF228}"/>
    <cellStyle name="Cálculo 16 3 5 3 2" xfId="24723" xr:uid="{D9E89867-5D0B-4CD5-81A8-CE38F079FF7D}"/>
    <cellStyle name="Cálculo 16 3 5 4" xfId="16512" xr:uid="{B719840C-8449-4B61-8265-C506758B5604}"/>
    <cellStyle name="Cálculo 16 3 5 4 2" xfId="31620" xr:uid="{EE4E951A-ED4E-45E6-A9FD-B2904CD79D21}"/>
    <cellStyle name="Cálculo 16 3 5 5" xfId="18341" xr:uid="{C05F5AE2-60BA-4896-911A-6692A3A1D9A0}"/>
    <cellStyle name="Cálculo 16 3 6" xfId="2315" xr:uid="{493F465D-BC8C-4BFF-B186-0C9E6623625B}"/>
    <cellStyle name="Cálculo 16 3 6 2" xfId="4952" xr:uid="{0D14DB7A-FAD1-4E70-8EBE-3E6F8455A265}"/>
    <cellStyle name="Cálculo 16 3 6 2 2" xfId="11316" xr:uid="{BB24BA41-EF19-417D-93C0-83B4E1269E7A}"/>
    <cellStyle name="Cálculo 16 3 6 2 2 2" xfId="26424" xr:uid="{871FC797-6EA8-4E0F-84FA-8D6AA7AE68B2}"/>
    <cellStyle name="Cálculo 16 3 6 2 3" xfId="15101" xr:uid="{143E550C-2E44-4BAF-95A8-49806BEB734D}"/>
    <cellStyle name="Cálculo 16 3 6 2 3 2" xfId="30209" xr:uid="{CE3F1BD8-9FD8-4DCB-AF58-46C0149D7AE5}"/>
    <cellStyle name="Cálculo 16 3 6 2 4" xfId="20060" xr:uid="{DFF71729-E261-4A98-B8BA-6555E4D34E4F}"/>
    <cellStyle name="Cálculo 16 3 6 3" xfId="8782" xr:uid="{5BB5CFC1-1FD6-4873-A0FE-45B50737F9A8}"/>
    <cellStyle name="Cálculo 16 3 6 3 2" xfId="23890" xr:uid="{2D3A9D77-396B-45B2-89A0-30E4F2F8B058}"/>
    <cellStyle name="Cálculo 16 3 6 4" xfId="14986" xr:uid="{25E8B30A-C4CD-44F0-99EB-A7BE048489B2}"/>
    <cellStyle name="Cálculo 16 3 6 4 2" xfId="30094" xr:uid="{D58411E8-1583-411A-8362-77C28A4080BB}"/>
    <cellStyle name="Cálculo 16 3 6 5" xfId="17540" xr:uid="{101723FC-2631-4DE8-B5AA-B1299F4D3A3F}"/>
    <cellStyle name="Cálculo 16 3 7" xfId="3885" xr:uid="{8CB393E9-DF64-4B2B-810D-05A818C4AC4D}"/>
    <cellStyle name="Cálculo 16 3 7 2" xfId="6522" xr:uid="{6D409A63-7AD3-4B37-8C0E-6D3C4A13A4F7}"/>
    <cellStyle name="Cálculo 16 3 7 2 2" xfId="12833" xr:uid="{93226996-95D8-42D6-97E3-C8F6E610055A}"/>
    <cellStyle name="Cálculo 16 3 7 2 2 2" xfId="27941" xr:uid="{545B5596-1D5B-44A7-9A3D-53306D87EF24}"/>
    <cellStyle name="Cálculo 16 3 7 2 3" xfId="16506" xr:uid="{02B40B5C-393D-4873-861D-2B8BCB6F6D5C}"/>
    <cellStyle name="Cálculo 16 3 7 2 3 2" xfId="31614" xr:uid="{791353F9-663E-487C-B813-8905FD0EE30A}"/>
    <cellStyle name="Cálculo 16 3 7 2 4" xfId="21630" xr:uid="{D2A02FBE-8AC1-40F3-9A87-FCEA114C17A1}"/>
    <cellStyle name="Cálculo 16 3 7 3" xfId="10267" xr:uid="{D5F39476-FCF9-4D50-B7F9-69C0F42C5E55}"/>
    <cellStyle name="Cálculo 16 3 7 3 2" xfId="25375" xr:uid="{7510CA11-9D0F-4579-9DCF-9A0A664EF378}"/>
    <cellStyle name="Cálculo 16 3 7 4" xfId="13402" xr:uid="{17A1819A-861F-4A73-8342-8DA3B87A3927}"/>
    <cellStyle name="Cálculo 16 3 7 4 2" xfId="28510" xr:uid="{65910EEC-5AD6-43F6-9AE1-16BAD6E81EB4}"/>
    <cellStyle name="Cálculo 16 3 7 5" xfId="18993" xr:uid="{09438A2E-151A-46F9-9BC2-14124FC8550E}"/>
    <cellStyle name="Cálculo 16 3 8" xfId="4450" xr:uid="{A8AF20DC-82A6-4BCE-9584-8C3E962E8E0B}"/>
    <cellStyle name="Cálculo 16 3 8 2" xfId="10832" xr:uid="{0E5C8E87-0C5F-4E5F-BA7D-D9F7A9C01BF7}"/>
    <cellStyle name="Cálculo 16 3 8 2 2" xfId="25940" xr:uid="{EB344732-67C0-402B-900F-0E82A90F2EA6}"/>
    <cellStyle name="Cálculo 16 3 8 3" xfId="16139" xr:uid="{6111B597-E107-4BBF-8B0A-A0295EE7E7F1}"/>
    <cellStyle name="Cálculo 16 3 8 3 2" xfId="31247" xr:uid="{438B0BE6-1509-4999-BAA4-E5F0F996FA28}"/>
    <cellStyle name="Cálculo 16 3 8 4" xfId="19558" xr:uid="{FD2D97AE-E29B-4C34-9B43-DF8EE271F1A8}"/>
    <cellStyle name="Cálculo 16 3 9" xfId="8314" xr:uid="{AA42BF86-9A0C-4CF2-9890-6A05AD4FC943}"/>
    <cellStyle name="Cálculo 16 3 9 2" xfId="23422" xr:uid="{876A0062-55E4-4623-AA3F-A47CA2BE9F3A}"/>
    <cellStyle name="Cálculo 16 4" xfId="2050" xr:uid="{EB2A7E1E-4D6F-49C1-985F-8BDEC3B447F4}"/>
    <cellStyle name="Cálculo 16 4 10" xfId="13652" xr:uid="{C0AB42E1-05B8-4BFF-AC15-C23358758561}"/>
    <cellStyle name="Cálculo 16 4 10 2" xfId="28760" xr:uid="{F968D5D5-ACF6-4D2A-B9A2-9B7CCE2B2F92}"/>
    <cellStyle name="Cálculo 16 4 11" xfId="7048" xr:uid="{E8C9DBDD-4054-4D92-BB2F-2351F8734391}"/>
    <cellStyle name="Cálculo 16 4 11 2" xfId="22156" xr:uid="{18F051A4-CB3A-4C06-8247-6D5835638143}"/>
    <cellStyle name="Cálculo 16 4 12" xfId="17275" xr:uid="{4C83807A-7772-4FD8-AF95-A89D9F3F076C}"/>
    <cellStyle name="Cálculo 16 4 2" xfId="2557" xr:uid="{CBCA5A62-BE92-42D8-8F52-10267E9E46C1}"/>
    <cellStyle name="Cálculo 16 4 2 2" xfId="5194" xr:uid="{B409646E-DCB6-4CBD-94B2-D381E50407AA}"/>
    <cellStyle name="Cálculo 16 4 2 2 2" xfId="11558" xr:uid="{28D7037A-B6FE-4431-9C37-2DE3E76CC985}"/>
    <cellStyle name="Cálculo 16 4 2 2 2 2" xfId="26666" xr:uid="{3A457A30-474C-4E51-9E14-C0F4A7D6AFA6}"/>
    <cellStyle name="Cálculo 16 4 2 2 3" xfId="15368" xr:uid="{5C8F31C0-E12B-4A32-85AA-606016B6E06E}"/>
    <cellStyle name="Cálculo 16 4 2 2 3 2" xfId="30476" xr:uid="{8177D43D-A678-41A5-BA7B-7ACDB6E1B41C}"/>
    <cellStyle name="Cálculo 16 4 2 2 4" xfId="20302" xr:uid="{CF9C955C-94ED-412D-BC13-34F13CEE4F15}"/>
    <cellStyle name="Cálculo 16 4 2 3" xfId="9024" xr:uid="{C1549968-56FB-45E7-89DF-828CD282E2A8}"/>
    <cellStyle name="Cálculo 16 4 2 3 2" xfId="24132" xr:uid="{989FFB4C-F784-4CF1-8347-C670684B668A}"/>
    <cellStyle name="Cálculo 16 4 2 4" xfId="16529" xr:uid="{C9C03422-A4A0-4B6F-92CE-DDF4E1EE3D7F}"/>
    <cellStyle name="Cálculo 16 4 2 4 2" xfId="31637" xr:uid="{F0480268-8AA9-4E25-AE84-2A30674EAF89}"/>
    <cellStyle name="Cálculo 16 4 2 5" xfId="15437" xr:uid="{B05CB684-51E2-4A0A-A8BC-9DADB2AB8915}"/>
    <cellStyle name="Cálculo 16 4 2 5 2" xfId="30545" xr:uid="{AEF4982C-6CFB-4C2B-84A4-F7EF9B748152}"/>
    <cellStyle name="Cálculo 16 4 2 6" xfId="17665" xr:uid="{A3454FB9-8E79-4C6C-8DCD-17552CE4A039}"/>
    <cellStyle name="Cálculo 16 4 3" xfId="2810" xr:uid="{8881868F-632C-4D5B-AE05-D7FAA9B5CC7C}"/>
    <cellStyle name="Cálculo 16 4 3 2" xfId="5447" xr:uid="{FAABE33C-D9CB-45DF-9193-058289170625}"/>
    <cellStyle name="Cálculo 16 4 3 2 2" xfId="15366" xr:uid="{CB7FE742-A655-4BE0-A9DE-9849495445B0}"/>
    <cellStyle name="Cálculo 16 4 3 2 2 2" xfId="30474" xr:uid="{3207E681-E898-461C-B33D-619AF72E1C02}"/>
    <cellStyle name="Cálculo 16 4 3 2 3" xfId="20555" xr:uid="{EC84CEFF-4153-4EE2-A75A-5AD6A1432507}"/>
    <cellStyle name="Cálculo 16 4 3 3" xfId="16385" xr:uid="{73FEF1E6-1CB3-4CC7-86EF-5B09AB0CF497}"/>
    <cellStyle name="Cálculo 16 4 3 3 2" xfId="31493" xr:uid="{80165128-CBFF-4324-B425-B3D5DB391CD8}"/>
    <cellStyle name="Cálculo 16 4 3 4" xfId="17918" xr:uid="{19C4FE1C-8DE2-41C3-BAE5-E59177B94F75}"/>
    <cellStyle name="Cálculo 16 4 4" xfId="3113" xr:uid="{B758A1FF-1757-4597-A505-18BBBDB1C82A}"/>
    <cellStyle name="Cálculo 16 4 4 2" xfId="5750" xr:uid="{69AB2E32-15C3-4BC9-AE08-1A57E1D2F866}"/>
    <cellStyle name="Cálculo 16 4 4 2 2" xfId="12061" xr:uid="{A4CBFB21-D7DF-4C41-97E0-DB839A591C91}"/>
    <cellStyle name="Cálculo 16 4 4 2 2 2" xfId="27169" xr:uid="{AD4BF7CE-21EF-4433-8110-5A0398786EAD}"/>
    <cellStyle name="Cálculo 16 4 4 2 3" xfId="7260" xr:uid="{FC8105B4-EAC1-4291-8099-359450F72738}"/>
    <cellStyle name="Cálculo 16 4 4 2 3 2" xfId="22368" xr:uid="{82B34E2D-D360-4A71-B689-4B83688522BA}"/>
    <cellStyle name="Cálculo 16 4 4 2 4" xfId="20858" xr:uid="{E3900389-77AC-45EB-B635-16EC43EC556F}"/>
    <cellStyle name="Cálculo 16 4 4 3" xfId="9495" xr:uid="{1115A754-3B09-4D5D-A340-595F01238F28}"/>
    <cellStyle name="Cálculo 16 4 4 3 2" xfId="24603" xr:uid="{EC6F42C3-DA7E-4B33-8858-1F60C967BF1B}"/>
    <cellStyle name="Cálculo 16 4 4 4" xfId="13503" xr:uid="{E613BDA0-BB09-4F34-AED2-53CCFF5BAD63}"/>
    <cellStyle name="Cálculo 16 4 4 4 2" xfId="28611" xr:uid="{81594B96-9260-4269-A07F-0EE91FA78258}"/>
    <cellStyle name="Cálculo 16 4 4 5" xfId="18221" xr:uid="{1BA4F1FF-9F61-4879-A937-E184EF9240FA}"/>
    <cellStyle name="Cálculo 16 4 5" xfId="3439" xr:uid="{C4177955-FFD7-484A-B44D-152458075E0F}"/>
    <cellStyle name="Cálculo 16 4 5 2" xfId="6076" xr:uid="{35B3D828-8ECB-4667-B3D9-299209F40F74}"/>
    <cellStyle name="Cálculo 16 4 5 2 2" xfId="12387" xr:uid="{53EE49EC-6E02-4F28-AD50-77CB2B031859}"/>
    <cellStyle name="Cálculo 16 4 5 2 2 2" xfId="27495" xr:uid="{052EFB94-A24D-4FB5-A8C1-B40C1EB76B60}"/>
    <cellStyle name="Cálculo 16 4 5 2 3" xfId="14712" xr:uid="{D755BBE6-3D99-4A16-9E08-A222119E4ABE}"/>
    <cellStyle name="Cálculo 16 4 5 2 3 2" xfId="29820" xr:uid="{CD82CECA-7D0D-4376-A596-D01B4C16E99A}"/>
    <cellStyle name="Cálculo 16 4 5 2 4" xfId="21184" xr:uid="{910D53AA-BEB3-4BC4-AC07-56001635B165}"/>
    <cellStyle name="Cálculo 16 4 5 3" xfId="9821" xr:uid="{E955E6F1-474F-4544-8223-878286E4855D}"/>
    <cellStyle name="Cálculo 16 4 5 3 2" xfId="24929" xr:uid="{C341D7E7-6AEF-46B3-B0C0-DCBC34AF62AB}"/>
    <cellStyle name="Cálculo 16 4 5 4" xfId="13625" xr:uid="{CCC743BE-3370-4EB8-A04D-9D0EE58824BE}"/>
    <cellStyle name="Cálculo 16 4 5 4 2" xfId="28733" xr:uid="{B0667A31-1FCE-4C0A-9C26-41F3E0628B7F}"/>
    <cellStyle name="Cálculo 16 4 5 5" xfId="18547" xr:uid="{0D901BBE-5A72-4DFF-B990-610F2754FA97}"/>
    <cellStyle name="Cálculo 16 4 6" xfId="3745" xr:uid="{06C77583-2EBF-43EF-8410-EE1B2010E04C}"/>
    <cellStyle name="Cálculo 16 4 6 2" xfId="6382" xr:uid="{3DEF0EE4-97E1-4D7E-8624-E2A91F6E6BD1}"/>
    <cellStyle name="Cálculo 16 4 6 2 2" xfId="12693" xr:uid="{FB7D0107-2034-4B08-9572-F1C908587551}"/>
    <cellStyle name="Cálculo 16 4 6 2 2 2" xfId="27801" xr:uid="{BB87C279-C6EA-43D0-81B4-E60B076C0A96}"/>
    <cellStyle name="Cálculo 16 4 6 2 3" xfId="13395" xr:uid="{7F3AB065-C345-4029-A92A-0F6A4E43E28B}"/>
    <cellStyle name="Cálculo 16 4 6 2 3 2" xfId="28503" xr:uid="{9A794D54-23B6-4391-AB80-9A64E484871F}"/>
    <cellStyle name="Cálculo 16 4 6 2 4" xfId="21490" xr:uid="{7601E297-2F54-4D1D-96F4-D3BCAF996494}"/>
    <cellStyle name="Cálculo 16 4 6 3" xfId="10127" xr:uid="{D19621BA-6489-486F-8015-470A12168FFA}"/>
    <cellStyle name="Cálculo 16 4 6 3 2" xfId="25235" xr:uid="{CF888708-7096-4F34-BB2E-4D876253B8A6}"/>
    <cellStyle name="Cálculo 16 4 6 4" xfId="14809" xr:uid="{72B3A61B-3ED9-41DF-AE6C-B51EE68C40A0}"/>
    <cellStyle name="Cálculo 16 4 6 4 2" xfId="29917" xr:uid="{0E234370-A9E5-4960-A259-79795C8A2691}"/>
    <cellStyle name="Cálculo 16 4 6 5" xfId="18853" xr:uid="{98E43DB4-16B5-481E-8FE3-5427F5F569C6}"/>
    <cellStyle name="Cálculo 16 4 7" xfId="4122" xr:uid="{1FA13678-B839-4AAD-9F38-A1901CB7E01E}"/>
    <cellStyle name="Cálculo 16 4 7 2" xfId="6759" xr:uid="{62D0E90B-FAB4-461E-99E8-93A6EF083C3F}"/>
    <cellStyle name="Cálculo 16 4 7 2 2" xfId="13070" xr:uid="{6D8EBFA6-7544-4B41-A463-5C2283A7AB88}"/>
    <cellStyle name="Cálculo 16 4 7 2 2 2" xfId="28178" xr:uid="{B2203F57-3862-4FA0-84DE-02F4A545B656}"/>
    <cellStyle name="Cálculo 16 4 7 2 3" xfId="16744" xr:uid="{4FF33190-4665-4CB4-AFC7-31F26E7D45E2}"/>
    <cellStyle name="Cálculo 16 4 7 2 3 2" xfId="31852" xr:uid="{B5B1720B-C206-4EC4-AAD6-DAE494F04A98}"/>
    <cellStyle name="Cálculo 16 4 7 2 4" xfId="21867" xr:uid="{40F37DD5-5E2D-4A5D-A132-EACC01ADD186}"/>
    <cellStyle name="Cálculo 16 4 7 3" xfId="10504" xr:uid="{676ED541-DB94-4F27-9963-DDEC226F0ED1}"/>
    <cellStyle name="Cálculo 16 4 7 3 2" xfId="25612" xr:uid="{2B674CA9-4BA4-4F0F-830C-C3DCBAB8F693}"/>
    <cellStyle name="Cálculo 16 4 7 4" xfId="14527" xr:uid="{27B7DEA6-5784-41B6-872A-7BEC8E0C8393}"/>
    <cellStyle name="Cálculo 16 4 7 4 2" xfId="29635" xr:uid="{AF2A8D1E-43C3-446A-9D41-43845BBF34FE}"/>
    <cellStyle name="Cálculo 16 4 7 5" xfId="19230" xr:uid="{7F3271A5-2F6B-429E-BC4F-29FA6E8D08E0}"/>
    <cellStyle name="Cálculo 16 4 8" xfId="4687" xr:uid="{47694E9D-BE74-42F0-81A4-40A1FBD2C381}"/>
    <cellStyle name="Cálculo 16 4 8 2" xfId="11069" xr:uid="{B2DC03F9-2820-427E-BAF1-10B11C5D015D}"/>
    <cellStyle name="Cálculo 16 4 8 2 2" xfId="26177" xr:uid="{C3D10C77-E345-4865-8E10-07FC86403C10}"/>
    <cellStyle name="Cálculo 16 4 8 3" xfId="15378" xr:uid="{569745A7-207D-4AF7-8E28-FC766D61B8F8}"/>
    <cellStyle name="Cálculo 16 4 8 3 2" xfId="30486" xr:uid="{2E54DF7D-7663-41B5-B678-12C38107B0D5}"/>
    <cellStyle name="Cálculo 16 4 8 4" xfId="19795" xr:uid="{AF23B64A-2158-4DF9-8AFD-DD42CE5C77A6}"/>
    <cellStyle name="Cálculo 16 4 9" xfId="8548" xr:uid="{BACF06C5-37AB-4A3D-AA8A-4C65FB479A30}"/>
    <cellStyle name="Cálculo 16 4 9 2" xfId="23656" xr:uid="{724385E2-0DC6-4ED4-8CFD-F9B31B5A8822}"/>
    <cellStyle name="Cálculo 16 5" xfId="2071" xr:uid="{F5D2315F-CBDC-450D-8869-0F76FE3CCA0D}"/>
    <cellStyle name="Cálculo 16 5 10" xfId="15071" xr:uid="{6F892C5F-2C07-4654-91EE-F6821B1B3E57}"/>
    <cellStyle name="Cálculo 16 5 10 2" xfId="30179" xr:uid="{4C3D85A0-2E2C-4304-B2D8-96B8C2DD2C43}"/>
    <cellStyle name="Cálculo 16 5 11" xfId="17296" xr:uid="{6A779DA9-6E9B-4BF1-8C2F-CE576801E5E2}"/>
    <cellStyle name="Cálculo 16 5 2" xfId="2831" xr:uid="{214866E7-CA97-4F5F-BFFB-A218D1C7F9AB}"/>
    <cellStyle name="Cálculo 16 5 2 2" xfId="5468" xr:uid="{D3FFB49C-D3FC-42CF-8AAA-83CCE4D96897}"/>
    <cellStyle name="Cálculo 16 5 2 2 2" xfId="13658" xr:uid="{51C07E37-48CA-44A6-8DA2-A3231801DBB2}"/>
    <cellStyle name="Cálculo 16 5 2 2 2 2" xfId="28766" xr:uid="{D6B0EFD7-CA35-4600-B897-21D352F6370E}"/>
    <cellStyle name="Cálculo 16 5 2 2 3" xfId="20576" xr:uid="{528D918A-9BFC-4341-9410-EA5883C9A24A}"/>
    <cellStyle name="Cálculo 16 5 2 3" xfId="7888" xr:uid="{EE0AFE47-9786-4615-956B-5AD2F98B0E5E}"/>
    <cellStyle name="Cálculo 16 5 2 3 2" xfId="22996" xr:uid="{D46077E6-C00D-499B-83CF-B9BDFBFC7B07}"/>
    <cellStyle name="Cálculo 16 5 2 4" xfId="17939" xr:uid="{DBB69E51-9DC3-43C0-B52F-F41E85A36AFA}"/>
    <cellStyle name="Cálculo 16 5 3" xfId="3134" xr:uid="{086A4F27-98A5-4590-8D38-A97E4CE8F302}"/>
    <cellStyle name="Cálculo 16 5 3 2" xfId="5771" xr:uid="{3514F27F-372C-49F2-B4CC-6962A5A51897}"/>
    <cellStyle name="Cálculo 16 5 3 2 2" xfId="12082" xr:uid="{A831343B-52D6-42C1-A4C1-DC9DBF0DC05F}"/>
    <cellStyle name="Cálculo 16 5 3 2 2 2" xfId="27190" xr:uid="{7659AC38-8DB0-493A-AA3E-73085FAFA900}"/>
    <cellStyle name="Cálculo 16 5 3 2 3" xfId="9231" xr:uid="{4BB5AC0E-BF12-44FB-B5FA-0FD3FC09A6D5}"/>
    <cellStyle name="Cálculo 16 5 3 2 3 2" xfId="24339" xr:uid="{DD0E57F0-EC16-4B0B-B15F-D0084A8177CC}"/>
    <cellStyle name="Cálculo 16 5 3 2 4" xfId="20879" xr:uid="{4FA09615-F28D-4BB5-8159-C76B6796FEC9}"/>
    <cellStyle name="Cálculo 16 5 3 3" xfId="9516" xr:uid="{BB41CB7D-A6A0-4C2B-A1AC-5E7825F0BC24}"/>
    <cellStyle name="Cálculo 16 5 3 3 2" xfId="24624" xr:uid="{A90054AB-3177-41FD-9A00-51D93703EB10}"/>
    <cellStyle name="Cálculo 16 5 3 4" xfId="15548" xr:uid="{B03B6B78-DB2E-4D25-AF8E-8421A21C50AC}"/>
    <cellStyle name="Cálculo 16 5 3 4 2" xfId="30656" xr:uid="{8426DE19-2FD0-4471-86C8-522A118AC792}"/>
    <cellStyle name="Cálculo 16 5 3 5" xfId="18242" xr:uid="{F7539A2B-A03D-4E14-A5E2-667938ACAB01}"/>
    <cellStyle name="Cálculo 16 5 4" xfId="3460" xr:uid="{9D332A6F-18D7-43AF-A52D-724644D2C35A}"/>
    <cellStyle name="Cálculo 16 5 4 2" xfId="6097" xr:uid="{0EA0E1D4-F3E6-49CC-9A00-87EE22B4B11E}"/>
    <cellStyle name="Cálculo 16 5 4 2 2" xfId="12408" xr:uid="{2B18E96F-B564-4F71-ABB2-1B5BCCC99E6B}"/>
    <cellStyle name="Cálculo 16 5 4 2 2 2" xfId="27516" xr:uid="{54294331-BB25-441B-A0B2-2ADE3F41D0DB}"/>
    <cellStyle name="Cálculo 16 5 4 2 3" xfId="14369" xr:uid="{CAD84C1C-8EF3-4919-ADB4-8F4EA1A5FB59}"/>
    <cellStyle name="Cálculo 16 5 4 2 3 2" xfId="29477" xr:uid="{0ADD3C39-D5B6-4301-8A6F-4A7377393366}"/>
    <cellStyle name="Cálculo 16 5 4 2 4" xfId="21205" xr:uid="{EBAA814C-2849-4679-88B7-B3219E2A506E}"/>
    <cellStyle name="Cálculo 16 5 4 3" xfId="9842" xr:uid="{A00065D6-EF51-4851-A445-8A710AFEA493}"/>
    <cellStyle name="Cálculo 16 5 4 3 2" xfId="24950" xr:uid="{446D7AE0-11B8-4DF8-B6CE-AA7EF6DB31CA}"/>
    <cellStyle name="Cálculo 16 5 4 4" xfId="15094" xr:uid="{C9C086D9-42D0-4771-9546-D18A2A85A4B1}"/>
    <cellStyle name="Cálculo 16 5 4 4 2" xfId="30202" xr:uid="{32851B94-8182-47A7-8737-3E1996CFEAF2}"/>
    <cellStyle name="Cálculo 16 5 4 5" xfId="18568" xr:uid="{4BD15952-2C84-4F27-9316-F0F16388C494}"/>
    <cellStyle name="Cálculo 16 5 5" xfId="3766" xr:uid="{FAD03D4C-15E4-4D46-AF30-45B2BDB6B012}"/>
    <cellStyle name="Cálculo 16 5 5 2" xfId="6403" xr:uid="{CDA95C2B-641E-40FF-85A4-24CAEA9451B4}"/>
    <cellStyle name="Cálculo 16 5 5 2 2" xfId="12714" xr:uid="{36D82D8A-44A1-432B-B533-93A864AB92CA}"/>
    <cellStyle name="Cálculo 16 5 5 2 2 2" xfId="27822" xr:uid="{3BCBD629-EF4C-480A-8591-49B66004D1B5}"/>
    <cellStyle name="Cálculo 16 5 5 2 3" xfId="14684" xr:uid="{795A23E1-952C-4DF9-A6CC-DFB26F3BF9AC}"/>
    <cellStyle name="Cálculo 16 5 5 2 3 2" xfId="29792" xr:uid="{9629CF94-175E-413A-8F68-46D9A206697F}"/>
    <cellStyle name="Cálculo 16 5 5 2 4" xfId="21511" xr:uid="{4F994410-9D7F-455C-96FF-1DA6FAD40DD1}"/>
    <cellStyle name="Cálculo 16 5 5 3" xfId="10148" xr:uid="{3828F8E9-0D1D-4A46-AD79-E50AC72BD63D}"/>
    <cellStyle name="Cálculo 16 5 5 3 2" xfId="25256" xr:uid="{6D036FA1-65DB-4A56-8BB8-3997833D4D1E}"/>
    <cellStyle name="Cálculo 16 5 5 4" xfId="7726" xr:uid="{CC30BA45-F7E0-4940-86FB-8790A6058178}"/>
    <cellStyle name="Cálculo 16 5 5 4 2" xfId="22834" xr:uid="{85E6021B-A6B4-4B3B-8898-6DD4DDB0B2CC}"/>
    <cellStyle name="Cálculo 16 5 5 5" xfId="18874" xr:uid="{7F9582BA-8288-41B8-9B66-28F689894C2A}"/>
    <cellStyle name="Cálculo 16 5 6" xfId="4143" xr:uid="{116E86C3-5D41-4AD4-9BC6-26095B778CEE}"/>
    <cellStyle name="Cálculo 16 5 6 2" xfId="6780" xr:uid="{3C24CA86-8633-4DE2-BFC2-2CDDB4287D62}"/>
    <cellStyle name="Cálculo 16 5 6 2 2" xfId="13091" xr:uid="{8A196A84-66CE-447A-A662-E6E0F00C3983}"/>
    <cellStyle name="Cálculo 16 5 6 2 2 2" xfId="28199" xr:uid="{3F8C3FD3-4E34-493A-ABDB-1CD8519816DE}"/>
    <cellStyle name="Cálculo 16 5 6 2 3" xfId="16765" xr:uid="{8837325C-8DBE-4868-A1F5-EBB1258215F7}"/>
    <cellStyle name="Cálculo 16 5 6 2 3 2" xfId="31873" xr:uid="{B3819AAA-B4AA-4917-B8E2-BCACDA45F90C}"/>
    <cellStyle name="Cálculo 16 5 6 2 4" xfId="21888" xr:uid="{50752BB8-5CFC-4DB8-B25D-32D3279A913F}"/>
    <cellStyle name="Cálculo 16 5 6 3" xfId="10525" xr:uid="{B240506B-46BF-435A-B01F-B12EFD51163D}"/>
    <cellStyle name="Cálculo 16 5 6 3 2" xfId="25633" xr:uid="{AB7E9B15-1D43-4DF3-996E-D7541E422766}"/>
    <cellStyle name="Cálculo 16 5 6 4" xfId="7610" xr:uid="{09F88E9B-7E1A-447D-894C-91C59F621879}"/>
    <cellStyle name="Cálculo 16 5 6 4 2" xfId="22718" xr:uid="{1E49799A-D7FF-44F2-8E27-169AB2709729}"/>
    <cellStyle name="Cálculo 16 5 6 5" xfId="19251" xr:uid="{A98F3E16-92D0-479A-A140-65271EA1CCEB}"/>
    <cellStyle name="Cálculo 16 5 7" xfId="4708" xr:uid="{13144732-DD65-4DC7-ABE7-157B050B7534}"/>
    <cellStyle name="Cálculo 16 5 7 2" xfId="11090" xr:uid="{F0A76559-DCEA-449C-8E94-725DBD4BB067}"/>
    <cellStyle name="Cálculo 16 5 7 2 2" xfId="26198" xr:uid="{58822035-D291-4A88-B1ED-51AB40C21E78}"/>
    <cellStyle name="Cálculo 16 5 7 3" xfId="7060" xr:uid="{87D1A906-9CF5-4B44-B520-5E0A3132C540}"/>
    <cellStyle name="Cálculo 16 5 7 3 2" xfId="22168" xr:uid="{C07DB738-9B0F-45A7-938C-7625D8B9AAD5}"/>
    <cellStyle name="Cálculo 16 5 7 4" xfId="19816" xr:uid="{E53F186D-8D6D-4B98-9D37-F4BC46757DFB}"/>
    <cellStyle name="Cálculo 16 5 8" xfId="8569" xr:uid="{E238B938-DE4C-441C-9267-3F83C0844C1E}"/>
    <cellStyle name="Cálculo 16 5 8 2" xfId="23677" xr:uid="{C0EB9C92-C7AA-4FB8-881A-998D65016558}"/>
    <cellStyle name="Cálculo 16 5 9" xfId="7502" xr:uid="{080A268D-58F9-4B77-8A31-B5B50596FBD7}"/>
    <cellStyle name="Cálculo 16 5 9 2" xfId="22610" xr:uid="{7F6A165D-E8C7-40F9-B4AB-F6E9933D32DF}"/>
    <cellStyle name="Cálculo 17" xfId="757" xr:uid="{00000000-0005-0000-0000-0000F5020000}"/>
    <cellStyle name="Cálculo 17 2" xfId="1831" xr:uid="{325B3C63-421B-4B5B-B93F-170122A34934}"/>
    <cellStyle name="Cálculo 17 2 10" xfId="8332" xr:uid="{4AF793FC-CB2D-4908-9169-1CBA020F5202}"/>
    <cellStyle name="Cálculo 17 2 10 2" xfId="23440" xr:uid="{58FB2244-050F-4E8E-BF07-79F2FACA7F96}"/>
    <cellStyle name="Cálculo 17 2 11" xfId="7724" xr:uid="{35D15A40-0FA0-4144-80CA-2D9E6635B9AD}"/>
    <cellStyle name="Cálculo 17 2 11 2" xfId="22832" xr:uid="{7E50BAAF-D87E-4ECD-A1E4-F1C86B7F4F19}"/>
    <cellStyle name="Cálculo 17 2 12" xfId="15968" xr:uid="{9150EA54-1F56-46E0-9080-FFE6229B2313}"/>
    <cellStyle name="Cálculo 17 2 12 2" xfId="31076" xr:uid="{07274972-B68F-4972-A311-C03125DC3B75}"/>
    <cellStyle name="Cálculo 17 2 13" xfId="17056" xr:uid="{A5E8A339-84B1-48A7-909D-784D1F1F2FCD}"/>
    <cellStyle name="Cálculo 17 2 2" xfId="2391" xr:uid="{DCD94784-1EE6-406B-A84B-EDF92BE00055}"/>
    <cellStyle name="Cálculo 17 2 2 2" xfId="5028" xr:uid="{1C839F00-D157-41AF-9719-38871115CB9C}"/>
    <cellStyle name="Cálculo 17 2 2 2 2" xfId="11392" xr:uid="{266FFEC5-70D2-4124-B8A9-896D3AB83CCC}"/>
    <cellStyle name="Cálculo 17 2 2 2 2 2" xfId="26500" xr:uid="{0898450F-AC1C-4BBE-AC36-3C2C4E8EFB52}"/>
    <cellStyle name="Cálculo 17 2 2 2 3" xfId="7383" xr:uid="{55D906CC-1A83-4B4B-8D54-C54EAE2CD1FE}"/>
    <cellStyle name="Cálculo 17 2 2 2 3 2" xfId="22491" xr:uid="{4C0213A4-637E-4C88-B43E-6A081BE0E4D6}"/>
    <cellStyle name="Cálculo 17 2 2 2 4" xfId="20136" xr:uid="{89D398A8-45CF-4040-82FF-B8776ED6D49B}"/>
    <cellStyle name="Cálculo 17 2 2 3" xfId="8858" xr:uid="{6B3C0801-2BD2-4354-9B22-CC7DC3915C03}"/>
    <cellStyle name="Cálculo 17 2 2 3 2" xfId="23966" xr:uid="{B04D7B57-74BA-4372-8B3B-B7A3EDFB1EAA}"/>
    <cellStyle name="Cálculo 17 2 3" xfId="2229" xr:uid="{048A868E-4AA4-48AD-98C2-FB5D6AEEC73F}"/>
    <cellStyle name="Cálculo 17 2 3 2" xfId="4866" xr:uid="{DF4F176D-F0E8-40D8-9B27-4F913E4313D8}"/>
    <cellStyle name="Cálculo 17 2 3 2 2" xfId="11217" xr:uid="{E465C550-9C27-4067-B996-19B83FE289F6}"/>
    <cellStyle name="Cálculo 17 2 3 2 2 2" xfId="26325" xr:uid="{5BC6B33C-9B9C-4E99-94AC-51EBB7446308}"/>
    <cellStyle name="Cálculo 17 2 3 2 3" xfId="19974" xr:uid="{7D1225AB-9DDE-427B-B83E-81DFC2F63491}"/>
    <cellStyle name="Cálculo 17 2 3 3" xfId="7552" xr:uid="{187B5196-EE49-4331-9540-A6AC620486A1}"/>
    <cellStyle name="Cálculo 17 2 3 3 2" xfId="22660" xr:uid="{1F437C02-658E-4E17-9B9A-41ECDD43CE5A}"/>
    <cellStyle name="Cálculo 17 2 3 4" xfId="17454" xr:uid="{94C578E6-19C4-4861-B05B-C84AF504DDAD}"/>
    <cellStyle name="Cálculo 17 2 4" xfId="2925" xr:uid="{AB3AA191-729E-4CEB-863C-35405C54853A}"/>
    <cellStyle name="Cálculo 17 2 4 2" xfId="5562" xr:uid="{E4BDE5F8-A515-4CDA-99FE-9B4638E428D7}"/>
    <cellStyle name="Cálculo 17 2 4 2 2" xfId="11873" xr:uid="{860A8AE1-4E60-453C-A1A4-61D59FCEF016}"/>
    <cellStyle name="Cálculo 17 2 4 2 2 2" xfId="26981" xr:uid="{2E24F3FA-F902-4E2F-818F-51DF5C44C3D1}"/>
    <cellStyle name="Cálculo 17 2 4 2 3" xfId="14845" xr:uid="{4F4F77E4-B295-4ADB-A243-980BC917F016}"/>
    <cellStyle name="Cálculo 17 2 4 2 3 2" xfId="29953" xr:uid="{3A3AA7E3-EC0C-4C23-98AD-2A278990D393}"/>
    <cellStyle name="Cálculo 17 2 4 2 4" xfId="20670" xr:uid="{79ECCE0D-AB8D-476D-83CD-5626F1A8C799}"/>
    <cellStyle name="Cálculo 17 2 4 3" xfId="9307" xr:uid="{C3E7F0F4-8DBD-41C4-92A3-AE623C924D6E}"/>
    <cellStyle name="Cálculo 17 2 4 3 2" xfId="24415" xr:uid="{24A9E2D7-52A9-40AB-B154-AA36BB352964}"/>
    <cellStyle name="Cálculo 17 2 4 4" xfId="7213" xr:uid="{F22B99E4-4F94-4F94-B232-35E60813EB73}"/>
    <cellStyle name="Cálculo 17 2 4 4 2" xfId="22321" xr:uid="{E59DA7FF-B12A-4210-A192-C0789672E4B4}"/>
    <cellStyle name="Cálculo 17 2 4 5" xfId="18033" xr:uid="{8F8AC8F4-46E5-45D4-9B36-BEE2542202F5}"/>
    <cellStyle name="Cálculo 17 2 5" xfId="3251" xr:uid="{ED76282C-B82D-40D4-A083-F1225D22A94D}"/>
    <cellStyle name="Cálculo 17 2 5 2" xfId="5888" xr:uid="{583F6491-F041-4703-B5DA-D1A1FF16A65F}"/>
    <cellStyle name="Cálculo 17 2 5 2 2" xfId="12199" xr:uid="{C9C057E6-C2C7-49E8-9143-0CD36DCD3C63}"/>
    <cellStyle name="Cálculo 17 2 5 2 2 2" xfId="27307" xr:uid="{C7806BB1-41FD-4785-B87A-A16DF14D491C}"/>
    <cellStyle name="Cálculo 17 2 5 2 3" xfId="15078" xr:uid="{C7155C92-AF55-4581-AF1B-4FADE7773CE5}"/>
    <cellStyle name="Cálculo 17 2 5 2 3 2" xfId="30186" xr:uid="{9EADCA02-0063-48DF-AB0F-DA85595C94B9}"/>
    <cellStyle name="Cálculo 17 2 5 2 4" xfId="20996" xr:uid="{74155F99-50B3-444B-B2FF-16052E3A6BA6}"/>
    <cellStyle name="Cálculo 17 2 5 3" xfId="9633" xr:uid="{119FB900-618C-45FD-8D39-BAAA39FE1076}"/>
    <cellStyle name="Cálculo 17 2 5 3 2" xfId="24741" xr:uid="{C3AD485E-C091-4E4D-AE1F-C0C0254CBDD8}"/>
    <cellStyle name="Cálculo 17 2 5 4" xfId="13665" xr:uid="{EEFCCC12-2FFA-4C16-BA33-BC2E8FCEB743}"/>
    <cellStyle name="Cálculo 17 2 5 4 2" xfId="28773" xr:uid="{D8E0A576-7BE7-40F2-894B-1B43998F301C}"/>
    <cellStyle name="Cálculo 17 2 5 5" xfId="18359" xr:uid="{7EEF0E17-456A-47E9-A78F-607152CF9BB9}"/>
    <cellStyle name="Cálculo 17 2 6" xfId="3557" xr:uid="{EEB38A2C-D21F-4D22-95CC-C85FBFC701B3}"/>
    <cellStyle name="Cálculo 17 2 6 2" xfId="6194" xr:uid="{BC91D10A-5649-4EF1-8347-4514C7FA3BD6}"/>
    <cellStyle name="Cálculo 17 2 6 2 2" xfId="12505" xr:uid="{1043077B-52EF-4670-9241-2476494653C2}"/>
    <cellStyle name="Cálculo 17 2 6 2 2 2" xfId="27613" xr:uid="{E16B4585-C637-41A1-BA17-147772925E4C}"/>
    <cellStyle name="Cálculo 17 2 6 2 3" xfId="14879" xr:uid="{0D72DB0A-FA8D-422A-B3F3-33BD09DD30FE}"/>
    <cellStyle name="Cálculo 17 2 6 2 3 2" xfId="29987" xr:uid="{008D51FA-7303-4EF5-9677-8F8DF163D79B}"/>
    <cellStyle name="Cálculo 17 2 6 2 4" xfId="21302" xr:uid="{8B336666-80DD-476C-8F39-6627104BB351}"/>
    <cellStyle name="Cálculo 17 2 6 3" xfId="9939" xr:uid="{F6416E19-70F0-4137-9D64-A8BB66488DF0}"/>
    <cellStyle name="Cálculo 17 2 6 3 2" xfId="25047" xr:uid="{74191FDC-5E58-45E3-BF7A-50AE5C1B2276}"/>
    <cellStyle name="Cálculo 17 2 6 4" xfId="15732" xr:uid="{3BAD5025-5DEF-476F-9D2E-3316763BB3DC}"/>
    <cellStyle name="Cálculo 17 2 6 4 2" xfId="30840" xr:uid="{5982290D-8DA5-4564-9892-BED8D78B04CB}"/>
    <cellStyle name="Cálculo 17 2 6 5" xfId="18665" xr:uid="{1C339AB0-02F3-42F4-91C5-53AA20AAF922}"/>
    <cellStyle name="Cálculo 17 2 7" xfId="3903" xr:uid="{E317A7F5-E634-4438-891A-E905CAF0EEB1}"/>
    <cellStyle name="Cálculo 17 2 7 2" xfId="6540" xr:uid="{EE5CE69C-C511-49E1-BCDB-AEA4622EAFB3}"/>
    <cellStyle name="Cálculo 17 2 7 2 2" xfId="12851" xr:uid="{E2C8C416-6225-4DFC-B4CE-FFF8BB16DBAF}"/>
    <cellStyle name="Cálculo 17 2 7 2 2 2" xfId="27959" xr:uid="{CFBF2914-C31C-484A-8251-FCF267B95CA6}"/>
    <cellStyle name="Cálculo 17 2 7 2 3" xfId="14254" xr:uid="{9C1C76D5-9BD4-4DEB-AFEC-102E17BAD4E6}"/>
    <cellStyle name="Cálculo 17 2 7 2 3 2" xfId="29362" xr:uid="{0DC9060A-763B-4394-BD59-3928E599FEC1}"/>
    <cellStyle name="Cálculo 17 2 7 2 4" xfId="21648" xr:uid="{21E40573-84AF-474B-AAE3-5284F75C5DBF}"/>
    <cellStyle name="Cálculo 17 2 7 3" xfId="10285" xr:uid="{B69ACCD4-0094-4D23-83C9-2A87A173030D}"/>
    <cellStyle name="Cálculo 17 2 7 3 2" xfId="25393" xr:uid="{0C0BCD1A-65C1-40AF-A469-A9EBD2CB7567}"/>
    <cellStyle name="Cálculo 17 2 7 4" xfId="13511" xr:uid="{B2FE2806-C616-4C7F-996C-5ACF5FCC80FF}"/>
    <cellStyle name="Cálculo 17 2 7 4 2" xfId="28619" xr:uid="{5D0903CA-972C-41C0-8AD6-C2DE7C2D1B31}"/>
    <cellStyle name="Cálculo 17 2 7 5" xfId="19011" xr:uid="{A20DF87A-37DD-4FE9-9203-67484D168CF6}"/>
    <cellStyle name="Cálculo 17 2 8" xfId="4267" xr:uid="{DC952918-557C-47B7-A3B4-EECCA3A85314}"/>
    <cellStyle name="Cálculo 17 2 8 2" xfId="6904" xr:uid="{A3A68E4F-0C2B-45EB-A02E-270B6662C3A7}"/>
    <cellStyle name="Cálculo 17 2 8 2 2" xfId="13215" xr:uid="{B4AF2FD4-570E-4E60-9126-8871312FF803}"/>
    <cellStyle name="Cálculo 17 2 8 2 2 2" xfId="28323" xr:uid="{168CD841-2BA6-4CAD-A2C0-0C2F5F6FA5DC}"/>
    <cellStyle name="Cálculo 17 2 8 2 3" xfId="16879" xr:uid="{F1ED96DC-163D-40C2-BB48-8D82B98CF60E}"/>
    <cellStyle name="Cálculo 17 2 8 2 3 2" xfId="31987" xr:uid="{8A8D9C0D-B48D-45B2-84A1-68C93061F911}"/>
    <cellStyle name="Cálculo 17 2 8 2 4" xfId="22012" xr:uid="{A38A4677-0B3F-4E12-925B-D3D9B5C1B966}"/>
    <cellStyle name="Cálculo 17 2 8 3" xfId="10649" xr:uid="{D0B90D18-557B-46E3-B587-C616793A50AD}"/>
    <cellStyle name="Cálculo 17 2 8 3 2" xfId="25757" xr:uid="{1AC9379C-17A6-43CE-BC58-4E4FE7FF3002}"/>
    <cellStyle name="Cálculo 17 2 8 4" xfId="15743" xr:uid="{2710E375-8693-4468-B826-22469043E64B}"/>
    <cellStyle name="Cálculo 17 2 8 4 2" xfId="30851" xr:uid="{632D49F2-FE24-4AC6-BA07-A9C69F6B81BA}"/>
    <cellStyle name="Cálculo 17 2 8 5" xfId="19375" xr:uid="{568DA25B-449A-437A-95DA-C3133D68EECB}"/>
    <cellStyle name="Cálculo 17 2 9" xfId="4468" xr:uid="{2DF01A3F-88C1-4E12-A8F4-2DDC64ECBE65}"/>
    <cellStyle name="Cálculo 17 2 9 2" xfId="10850" xr:uid="{96776B60-6B25-4598-82AE-D175069988A8}"/>
    <cellStyle name="Cálculo 17 2 9 2 2" xfId="25958" xr:uid="{58A4751D-5868-47B1-9D71-BBB18B428189}"/>
    <cellStyle name="Cálculo 17 2 9 3" xfId="14127" xr:uid="{E981FAD5-0D8B-4C95-8D87-C183A6BED1B9}"/>
    <cellStyle name="Cálculo 17 2 9 3 2" xfId="29235" xr:uid="{454A0BCB-D5F0-48DF-BA49-EC08D1C7DD97}"/>
    <cellStyle name="Cálculo 17 2 9 4" xfId="19576" xr:uid="{F5874A20-0A67-410D-ACBD-028F1DFC428E}"/>
    <cellStyle name="Cálculo 17 3" xfId="1814" xr:uid="{2E4E71FF-231C-4A24-BC8F-42055CA1E473}"/>
    <cellStyle name="Cálculo 17 3 10" xfId="11771" xr:uid="{99CA1F55-9CB6-4333-9E43-50CC6D65A22D}"/>
    <cellStyle name="Cálculo 17 3 10 2" xfId="26879" xr:uid="{2EF54B1E-C074-4022-BAB9-0A636A328C81}"/>
    <cellStyle name="Cálculo 17 3 11" xfId="15299" xr:uid="{5489C494-3200-449D-AC85-0CBF62F83C35}"/>
    <cellStyle name="Cálculo 17 3 11 2" xfId="30407" xr:uid="{80C1CDD3-2A04-4CDB-ACB9-58E9651D1946}"/>
    <cellStyle name="Cálculo 17 3 12" xfId="17039" xr:uid="{E38301A3-4583-4AC0-A609-78A4A8412782}"/>
    <cellStyle name="Cálculo 17 3 2" xfId="2374" xr:uid="{BDE55F7D-8CE0-44CB-B68F-B720807F7BE7}"/>
    <cellStyle name="Cálculo 17 3 2 2" xfId="5011" xr:uid="{DDBCB1E6-F99B-425B-8A2C-FBB76C84934E}"/>
    <cellStyle name="Cálculo 17 3 2 2 2" xfId="11375" xr:uid="{34FF0E5D-13E0-4601-86D7-8DCE86C0F094}"/>
    <cellStyle name="Cálculo 17 3 2 2 2 2" xfId="26483" xr:uid="{F24D0A2F-C77D-453A-9619-00D5CCD9A634}"/>
    <cellStyle name="Cálculo 17 3 2 2 3" xfId="14869" xr:uid="{0D864823-E6F6-4503-B07E-0799129F87B0}"/>
    <cellStyle name="Cálculo 17 3 2 2 3 2" xfId="29977" xr:uid="{617346D1-AD0B-4DEB-BFCF-0C27C75F443E}"/>
    <cellStyle name="Cálculo 17 3 2 2 4" xfId="20119" xr:uid="{BC62323E-C45B-4C1E-8D0B-5F21CC1F2D60}"/>
    <cellStyle name="Cálculo 17 3 2 3" xfId="8841" xr:uid="{4FBFD6DB-F7D5-44D2-9C60-65C10EC6B99F}"/>
    <cellStyle name="Cálculo 17 3 2 3 2" xfId="23949" xr:uid="{5A743CB9-A7D8-449C-BB8E-F996D65F274D}"/>
    <cellStyle name="Cálculo 17 3 2 4" xfId="13549" xr:uid="{10BDCAF8-C89F-42B4-8088-515EA321C9A1}"/>
    <cellStyle name="Cálculo 17 3 2 4 2" xfId="28657" xr:uid="{F2977660-1A4B-4821-B372-7B8E681B3834}"/>
    <cellStyle name="Cálculo 17 3 2 5" xfId="13733" xr:uid="{E62BACDE-9947-441A-B3CC-469EC33F6EEB}"/>
    <cellStyle name="Cálculo 17 3 2 5 2" xfId="28841" xr:uid="{8502B36F-41B8-4A4F-9D7D-C48207C52551}"/>
    <cellStyle name="Cálculo 17 3 2 6" xfId="17582" xr:uid="{DB85398B-6541-4DF7-A636-3E4B28660570}"/>
    <cellStyle name="Cálculo 17 3 3" xfId="2246" xr:uid="{708D9D99-F732-427E-A0EB-971045B7159A}"/>
    <cellStyle name="Cálculo 17 3 3 2" xfId="4883" xr:uid="{E460CBB0-776C-4400-8AAB-6A3486EEC1CB}"/>
    <cellStyle name="Cálculo 17 3 3 2 2" xfId="11225" xr:uid="{5A9CDADE-4186-4B68-AE39-4B17ED195587}"/>
    <cellStyle name="Cálculo 17 3 3 2 2 2" xfId="26333" xr:uid="{860D1C8B-D8AE-4E94-9DA1-DCCE37C241A4}"/>
    <cellStyle name="Cálculo 17 3 3 2 3" xfId="19991" xr:uid="{08051581-60F2-48FB-8F38-32A76881DA2B}"/>
    <cellStyle name="Cálculo 17 3 3 3" xfId="14794" xr:uid="{AE880996-D63E-4793-84FE-44F55A214613}"/>
    <cellStyle name="Cálculo 17 3 3 3 2" xfId="29902" xr:uid="{21FF9053-BDD6-4074-92FE-53801C56AC73}"/>
    <cellStyle name="Cálculo 17 3 3 4" xfId="17471" xr:uid="{15001AFD-13DD-4688-BB73-31B3CAAE679D}"/>
    <cellStyle name="Cálculo 17 3 4" xfId="2342" xr:uid="{68028059-8766-4BCA-BA3B-B917D80BBF59}"/>
    <cellStyle name="Cálculo 17 3 4 2" xfId="4979" xr:uid="{1DA8D917-9F5A-4F88-8793-706DD0E3DE8D}"/>
    <cellStyle name="Cálculo 17 3 4 2 2" xfId="11343" xr:uid="{2810E926-FF06-4AD2-B199-497384014C05}"/>
    <cellStyle name="Cálculo 17 3 4 2 2 2" xfId="26451" xr:uid="{26E54C7A-E125-40E4-8F83-BDD074532B80}"/>
    <cellStyle name="Cálculo 17 3 4 2 3" xfId="13398" xr:uid="{54031798-95FE-44A4-B268-31F1B5A19F74}"/>
    <cellStyle name="Cálculo 17 3 4 2 3 2" xfId="28506" xr:uid="{1396C26C-6588-4CEE-A292-A1ACCC5A7856}"/>
    <cellStyle name="Cálculo 17 3 4 2 4" xfId="20087" xr:uid="{E9FE8137-0FC2-42E1-BF02-9B838B599026}"/>
    <cellStyle name="Cálculo 17 3 4 3" xfId="8809" xr:uid="{5CCF6181-412B-44D7-9D7E-54869E606A7E}"/>
    <cellStyle name="Cálculo 17 3 4 3 2" xfId="23917" xr:uid="{AF5E03CA-F3B1-481C-9240-F2F1E5D6DF6B}"/>
    <cellStyle name="Cálculo 17 3 4 4" xfId="16156" xr:uid="{0FE6BF8A-8CF4-4549-9003-23959B5ED920}"/>
    <cellStyle name="Cálculo 17 3 4 4 2" xfId="31264" xr:uid="{985B9AFE-E0C9-45B2-8C44-72A63C0D6505}"/>
    <cellStyle name="Cálculo 17 3 4 5" xfId="17567" xr:uid="{4AF3A0E3-940F-40B1-8A3F-67647605DCB1}"/>
    <cellStyle name="Cálculo 17 3 5" xfId="3234" xr:uid="{20FC48B0-BE94-416B-B6DD-75204B19E51D}"/>
    <cellStyle name="Cálculo 17 3 5 2" xfId="5871" xr:uid="{5D115E2E-377D-4D8C-B1BF-8CCE6313D1E9}"/>
    <cellStyle name="Cálculo 17 3 5 2 2" xfId="12182" xr:uid="{28931A96-16B4-46E6-9097-E3CA9B7AE784}"/>
    <cellStyle name="Cálculo 17 3 5 2 2 2" xfId="27290" xr:uid="{758C467B-54E1-44B5-9E3D-6A140E9919FB}"/>
    <cellStyle name="Cálculo 17 3 5 2 3" xfId="16184" xr:uid="{2252D44B-E2BD-4504-A86B-01DCB095803A}"/>
    <cellStyle name="Cálculo 17 3 5 2 3 2" xfId="31292" xr:uid="{03D1D6E1-6E0C-4B1E-93D6-832F0F7D8AF1}"/>
    <cellStyle name="Cálculo 17 3 5 2 4" xfId="20979" xr:uid="{E39631F5-E31A-4622-87D9-EF35A75F9C6E}"/>
    <cellStyle name="Cálculo 17 3 5 3" xfId="9616" xr:uid="{C1D68EDE-CCBD-4201-8406-7A1CF7AD9276}"/>
    <cellStyle name="Cálculo 17 3 5 3 2" xfId="24724" xr:uid="{5E335E37-47C5-444D-BF93-BCD62291C2AE}"/>
    <cellStyle name="Cálculo 17 3 5 4" xfId="13800" xr:uid="{CE01AFAC-F0CD-43F4-BCFE-B264AFEC691F}"/>
    <cellStyle name="Cálculo 17 3 5 4 2" xfId="28908" xr:uid="{07DED246-A784-4BA9-821D-5F6A52907FDB}"/>
    <cellStyle name="Cálculo 17 3 5 5" xfId="18342" xr:uid="{35E44434-33D6-44C4-B36C-48CD740F5497}"/>
    <cellStyle name="Cálculo 17 3 6" xfId="2316" xr:uid="{6C52644B-C799-48AD-A85C-A70D2ED6DFC0}"/>
    <cellStyle name="Cálculo 17 3 6 2" xfId="4953" xr:uid="{49EDF810-43E5-4767-83CE-540C1F80F0F5}"/>
    <cellStyle name="Cálculo 17 3 6 2 2" xfId="11317" xr:uid="{D5B945D7-5829-431C-B5DB-D821B722C055}"/>
    <cellStyle name="Cálculo 17 3 6 2 2 2" xfId="26425" xr:uid="{016D1CB6-BCAA-47C5-9D65-769EF0FD0695}"/>
    <cellStyle name="Cálculo 17 3 6 2 3" xfId="9147" xr:uid="{38462730-E219-4A3A-AE34-4F2401FAC0CB}"/>
    <cellStyle name="Cálculo 17 3 6 2 3 2" xfId="24255" xr:uid="{06B3D4F6-0B7D-4526-ADCE-3D5363260348}"/>
    <cellStyle name="Cálculo 17 3 6 2 4" xfId="20061" xr:uid="{B947F2CC-B62A-4A7B-885F-B354CACC3013}"/>
    <cellStyle name="Cálculo 17 3 6 3" xfId="8783" xr:uid="{22EDFD7C-F16D-45F7-B2E6-B200A695BEBE}"/>
    <cellStyle name="Cálculo 17 3 6 3 2" xfId="23891" xr:uid="{C4D4E521-264B-4C1D-9F10-BB44AC78A660}"/>
    <cellStyle name="Cálculo 17 3 6 4" xfId="14678" xr:uid="{AA0D9E3F-0306-4962-A650-3BA954110BB1}"/>
    <cellStyle name="Cálculo 17 3 6 4 2" xfId="29786" xr:uid="{500A530E-34F8-4504-BE10-20E99858B722}"/>
    <cellStyle name="Cálculo 17 3 6 5" xfId="17541" xr:uid="{F102D836-C924-4BFE-9356-70E304CF2699}"/>
    <cellStyle name="Cálculo 17 3 7" xfId="3886" xr:uid="{2387E2A9-B05A-49F3-9D41-DC86B18A48E4}"/>
    <cellStyle name="Cálculo 17 3 7 2" xfId="6523" xr:uid="{D5357105-1EC6-4177-B0A0-23AA8C046131}"/>
    <cellStyle name="Cálculo 17 3 7 2 2" xfId="12834" xr:uid="{7A9FE576-33DD-4C94-93C0-08C8A1F2063C}"/>
    <cellStyle name="Cálculo 17 3 7 2 2 2" xfId="27942" xr:uid="{C2DE3E56-DD66-4EE8-BD03-9130FC909DA2}"/>
    <cellStyle name="Cálculo 17 3 7 2 3" xfId="7895" xr:uid="{F0C02381-A130-4DF1-B2B6-C6AEF99E64D0}"/>
    <cellStyle name="Cálculo 17 3 7 2 3 2" xfId="23003" xr:uid="{E0CBA45F-65C9-418F-93CD-A39095B62061}"/>
    <cellStyle name="Cálculo 17 3 7 2 4" xfId="21631" xr:uid="{C196BB36-71FD-4AFE-ADE0-525895C9FB72}"/>
    <cellStyle name="Cálculo 17 3 7 3" xfId="10268" xr:uid="{231D7EF9-B4B7-40D7-B775-1158B7623326}"/>
    <cellStyle name="Cálculo 17 3 7 3 2" xfId="25376" xr:uid="{2D56F0C6-B41A-4C98-8E4D-01C00683C76C}"/>
    <cellStyle name="Cálculo 17 3 7 4" xfId="16400" xr:uid="{CB49D613-1054-4953-AFCC-BF11E810EC1E}"/>
    <cellStyle name="Cálculo 17 3 7 4 2" xfId="31508" xr:uid="{C4B885AD-89DE-4D6A-B964-692CAA07A6D2}"/>
    <cellStyle name="Cálculo 17 3 7 5" xfId="18994" xr:uid="{334DC94F-1DE8-4AA1-8978-08D880C4ED73}"/>
    <cellStyle name="Cálculo 17 3 8" xfId="4451" xr:uid="{D21604BE-3603-4BD4-B6F9-775ECCB54B5C}"/>
    <cellStyle name="Cálculo 17 3 8 2" xfId="10833" xr:uid="{EBA3DABC-3B71-49E9-8A61-43096498A593}"/>
    <cellStyle name="Cálculo 17 3 8 2 2" xfId="25941" xr:uid="{DB2A7F31-3EF8-4597-AC3F-28549BDBE8CC}"/>
    <cellStyle name="Cálculo 17 3 8 3" xfId="15130" xr:uid="{951B5CDB-57FC-48F1-99BE-492B168B56C9}"/>
    <cellStyle name="Cálculo 17 3 8 3 2" xfId="30238" xr:uid="{0FCD6AB9-D778-48F6-AEF3-12AA16DC6D5F}"/>
    <cellStyle name="Cálculo 17 3 8 4" xfId="19559" xr:uid="{7B1FE7C6-A4AB-4EE4-BAAA-54B0981F01AF}"/>
    <cellStyle name="Cálculo 17 3 9" xfId="8315" xr:uid="{CACB8EC0-7A5A-4857-804D-9E8AB9514B5C}"/>
    <cellStyle name="Cálculo 17 3 9 2" xfId="23423" xr:uid="{F456B4E7-4EAD-45B3-90A1-7A87D2498198}"/>
    <cellStyle name="Cálculo 17 4" xfId="2051" xr:uid="{FF57E49F-417C-4799-8582-F0CCEB436B7C}"/>
    <cellStyle name="Cálculo 17 4 10" xfId="11781" xr:uid="{FE22344E-4502-452E-94AD-3869D21F079A}"/>
    <cellStyle name="Cálculo 17 4 10 2" xfId="26889" xr:uid="{867431FC-816E-4A49-9823-3A68BAE73A1D}"/>
    <cellStyle name="Cálculo 17 4 11" xfId="7497" xr:uid="{386793CC-9DE5-4D41-B4D1-278612A2E54C}"/>
    <cellStyle name="Cálculo 17 4 11 2" xfId="22605" xr:uid="{23ACC4EB-CD8C-4820-8B9D-759BA4A01F1D}"/>
    <cellStyle name="Cálculo 17 4 12" xfId="17276" xr:uid="{37161DB9-0658-4912-B190-3F9E8B65BBB3}"/>
    <cellStyle name="Cálculo 17 4 2" xfId="2558" xr:uid="{68FB182C-0695-475A-8CAE-F9F0A0FD948E}"/>
    <cellStyle name="Cálculo 17 4 2 2" xfId="5195" xr:uid="{65E29067-BDE1-447A-BCC6-DEEB9E64C0A2}"/>
    <cellStyle name="Cálculo 17 4 2 2 2" xfId="11559" xr:uid="{463D994B-8B33-49CE-A354-5AD82157325B}"/>
    <cellStyle name="Cálculo 17 4 2 2 2 2" xfId="26667" xr:uid="{5AC28A2D-8E7D-4207-BFFD-21E01249DB69}"/>
    <cellStyle name="Cálculo 17 4 2 2 3" xfId="9230" xr:uid="{4801989C-C597-4AF8-A703-F09EDF2E7999}"/>
    <cellStyle name="Cálculo 17 4 2 2 3 2" xfId="24338" xr:uid="{AF8E3AEB-4211-4F28-8650-04263C0E9341}"/>
    <cellStyle name="Cálculo 17 4 2 2 4" xfId="20303" xr:uid="{8551EC30-C897-4E50-A129-654324CA969F}"/>
    <cellStyle name="Cálculo 17 4 2 3" xfId="9025" xr:uid="{0EC032B7-8643-4E8A-834F-655ADEBCDEB4}"/>
    <cellStyle name="Cálculo 17 4 2 3 2" xfId="24133" xr:uid="{0EF062F6-D851-4A24-ABB3-E298E18B5B94}"/>
    <cellStyle name="Cálculo 17 4 2 4" xfId="8160" xr:uid="{614A0B6C-5F95-45A0-9D2B-54C9F5B0601F}"/>
    <cellStyle name="Cálculo 17 4 2 4 2" xfId="23268" xr:uid="{BD25CBB1-758C-4B49-BB74-38829401DD97}"/>
    <cellStyle name="Cálculo 17 4 2 5" xfId="14046" xr:uid="{0FB00AB5-D266-4B2C-8B7B-B766239EF21A}"/>
    <cellStyle name="Cálculo 17 4 2 5 2" xfId="29154" xr:uid="{1BF880CF-8609-44D9-BFE6-1E497D665B68}"/>
    <cellStyle name="Cálculo 17 4 2 6" xfId="17666" xr:uid="{5B4D375B-F5E4-428A-95D4-FD2953E9EF06}"/>
    <cellStyle name="Cálculo 17 4 3" xfId="2811" xr:uid="{FB9E898C-6ED9-4C63-BDF2-68CFF61CD7ED}"/>
    <cellStyle name="Cálculo 17 4 3 2" xfId="5448" xr:uid="{F74E6F81-CCA0-485B-97C2-3360F8C92F12}"/>
    <cellStyle name="Cálculo 17 4 3 2 2" xfId="8034" xr:uid="{BC7D6CA2-B1B5-4EAA-8058-74398E095CE7}"/>
    <cellStyle name="Cálculo 17 4 3 2 2 2" xfId="23142" xr:uid="{9BD2089E-BA7D-405C-8DA9-6462CB705518}"/>
    <cellStyle name="Cálculo 17 4 3 2 3" xfId="20556" xr:uid="{5AB10652-4F9F-46C9-8152-8498808F15C0}"/>
    <cellStyle name="Cálculo 17 4 3 3" xfId="15963" xr:uid="{A1672FCB-5325-47A7-9DF5-3988FCF64B87}"/>
    <cellStyle name="Cálculo 17 4 3 3 2" xfId="31071" xr:uid="{0D99AF8D-4D8E-4FD1-AC7B-D87E5FA8E74F}"/>
    <cellStyle name="Cálculo 17 4 3 4" xfId="17919" xr:uid="{B5D0AB2F-AF00-4B6A-AD74-A432678B63B5}"/>
    <cellStyle name="Cálculo 17 4 4" xfId="3114" xr:uid="{ABB4771B-A5E6-416D-9EA1-174825D178BE}"/>
    <cellStyle name="Cálculo 17 4 4 2" xfId="5751" xr:uid="{5766A8AD-FB1C-4354-97FD-A09B6CBDF994}"/>
    <cellStyle name="Cálculo 17 4 4 2 2" xfId="12062" xr:uid="{F190CAF5-20AF-453E-B6D1-5DA23EBCD4C8}"/>
    <cellStyle name="Cálculo 17 4 4 2 2 2" xfId="27170" xr:uid="{8C3C4030-D63F-4B3F-89AC-C2BEBA733623}"/>
    <cellStyle name="Cálculo 17 4 4 2 3" xfId="7079" xr:uid="{856D5EF7-7447-4BF6-A06A-496A929615BE}"/>
    <cellStyle name="Cálculo 17 4 4 2 3 2" xfId="22187" xr:uid="{0DD37B5A-C20F-4C2D-BC3D-C772BDF59742}"/>
    <cellStyle name="Cálculo 17 4 4 2 4" xfId="20859" xr:uid="{51FD3116-364E-4C5D-BA70-5A5589B4A0C3}"/>
    <cellStyle name="Cálculo 17 4 4 3" xfId="9496" xr:uid="{F5C5AD0B-7E9F-43DA-B066-07169B334B6F}"/>
    <cellStyle name="Cálculo 17 4 4 3 2" xfId="24604" xr:uid="{13A7C052-C736-4D42-A009-600D9E549053}"/>
    <cellStyle name="Cálculo 17 4 4 4" xfId="15546" xr:uid="{ED4450B7-8026-4A93-B668-0394DE39FF51}"/>
    <cellStyle name="Cálculo 17 4 4 4 2" xfId="30654" xr:uid="{C4985DA2-5173-4A60-AABC-AC948198A299}"/>
    <cellStyle name="Cálculo 17 4 4 5" xfId="18222" xr:uid="{443F8755-34AD-4C32-BFD3-441409A470CD}"/>
    <cellStyle name="Cálculo 17 4 5" xfId="3440" xr:uid="{EFC30B2D-786B-409F-8058-73FCD35F5911}"/>
    <cellStyle name="Cálculo 17 4 5 2" xfId="6077" xr:uid="{EBE0B285-19F2-4527-97CC-75E25B394025}"/>
    <cellStyle name="Cálculo 17 4 5 2 2" xfId="12388" xr:uid="{A234527E-68F2-474F-8E6E-0682D6268FF9}"/>
    <cellStyle name="Cálculo 17 4 5 2 2 2" xfId="27496" xr:uid="{82D07189-C630-4522-8933-18A9B8B77208}"/>
    <cellStyle name="Cálculo 17 4 5 2 3" xfId="15322" xr:uid="{7D5C9EFB-327F-43A7-8D0A-06D69AC532F0}"/>
    <cellStyle name="Cálculo 17 4 5 2 3 2" xfId="30430" xr:uid="{4A49DEBE-69EA-4A2E-B383-979556D03685}"/>
    <cellStyle name="Cálculo 17 4 5 2 4" xfId="21185" xr:uid="{6F577C52-C1C2-49B0-A44F-11F6210FA648}"/>
    <cellStyle name="Cálculo 17 4 5 3" xfId="9822" xr:uid="{0142C7F6-5E1B-4E3C-B812-E77E7279F63F}"/>
    <cellStyle name="Cálculo 17 4 5 3 2" xfId="24930" xr:uid="{89CA75C2-D002-45E0-A139-7C191D2694B7}"/>
    <cellStyle name="Cálculo 17 4 5 4" xfId="11790" xr:uid="{59BB336E-DAF5-4CD7-8B7C-073AB5F6CDC9}"/>
    <cellStyle name="Cálculo 17 4 5 4 2" xfId="26898" xr:uid="{539A3B22-0777-4F3C-9A06-8CCBAD6EE1A1}"/>
    <cellStyle name="Cálculo 17 4 5 5" xfId="18548" xr:uid="{DEBE1D8A-25EF-4042-A368-E63EE92565FE}"/>
    <cellStyle name="Cálculo 17 4 6" xfId="3746" xr:uid="{F9AAB144-8ADC-418D-AC74-58D6564D6E89}"/>
    <cellStyle name="Cálculo 17 4 6 2" xfId="6383" xr:uid="{7B062FE9-2F54-41A0-A573-EA0345179484}"/>
    <cellStyle name="Cálculo 17 4 6 2 2" xfId="12694" xr:uid="{FF601226-6DA1-4BCD-BC4A-2437895B5FDA}"/>
    <cellStyle name="Cálculo 17 4 6 2 2 2" xfId="27802" xr:uid="{88211071-05B3-4A8B-A14F-BC95B88F0CDE}"/>
    <cellStyle name="Cálculo 17 4 6 2 3" xfId="13553" xr:uid="{2E61AE44-4A84-4B61-8FF6-C056B2E378C5}"/>
    <cellStyle name="Cálculo 17 4 6 2 3 2" xfId="28661" xr:uid="{CFB6F351-966A-446E-84A7-695D0415CF8E}"/>
    <cellStyle name="Cálculo 17 4 6 2 4" xfId="21491" xr:uid="{7C10C3E9-0098-47B9-9A00-317442154B98}"/>
    <cellStyle name="Cálculo 17 4 6 3" xfId="10128" xr:uid="{6F49651D-D00E-4D9A-AB82-4FDFB2A4FAB5}"/>
    <cellStyle name="Cálculo 17 4 6 3 2" xfId="25236" xr:uid="{CBE7E4B1-8425-4198-95BC-23581A54BAE8}"/>
    <cellStyle name="Cálculo 17 4 6 4" xfId="7067" xr:uid="{B85310C8-A3B8-4943-9EC9-63A2D46E1FC8}"/>
    <cellStyle name="Cálculo 17 4 6 4 2" xfId="22175" xr:uid="{4F52F319-DE41-4D3E-81BE-8743B5011E6D}"/>
    <cellStyle name="Cálculo 17 4 6 5" xfId="18854" xr:uid="{B2BABBB2-2924-4ABB-A182-45C915119F4C}"/>
    <cellStyle name="Cálculo 17 4 7" xfId="4123" xr:uid="{2AA8CB77-1B9D-492E-A4E7-CCA04AF491F1}"/>
    <cellStyle name="Cálculo 17 4 7 2" xfId="6760" xr:uid="{E5B7FEF4-2A59-47F9-A9AE-4269A32A5EF8}"/>
    <cellStyle name="Cálculo 17 4 7 2 2" xfId="13071" xr:uid="{2881DC49-FF0E-4DBB-A564-3D36A0D41F48}"/>
    <cellStyle name="Cálculo 17 4 7 2 2 2" xfId="28179" xr:uid="{FE84E9E5-2528-4090-9278-7842F7762FA6}"/>
    <cellStyle name="Cálculo 17 4 7 2 3" xfId="16745" xr:uid="{228A2879-B21B-4AEC-AEBF-81EDEC125A8C}"/>
    <cellStyle name="Cálculo 17 4 7 2 3 2" xfId="31853" xr:uid="{C8002D02-34AF-41A1-9B08-051CD5401384}"/>
    <cellStyle name="Cálculo 17 4 7 2 4" xfId="21868" xr:uid="{30AD202D-F54D-4334-82C9-2E57E87F8282}"/>
    <cellStyle name="Cálculo 17 4 7 3" xfId="10505" xr:uid="{20CD0404-D772-433B-B12D-728578211522}"/>
    <cellStyle name="Cálculo 17 4 7 3 2" xfId="25613" xr:uid="{144A8D5F-71B5-46C2-BABF-F75B3B273064}"/>
    <cellStyle name="Cálculo 17 4 7 4" xfId="7426" xr:uid="{EE588049-50DD-4F41-B81B-5E263CAA422F}"/>
    <cellStyle name="Cálculo 17 4 7 4 2" xfId="22534" xr:uid="{7A383EE6-50D1-4302-A23C-DC441B4E583A}"/>
    <cellStyle name="Cálculo 17 4 7 5" xfId="19231" xr:uid="{4045B668-36B4-40DA-B92C-BFB7BB6725FF}"/>
    <cellStyle name="Cálculo 17 4 8" xfId="4688" xr:uid="{68838ABE-36B9-4EDC-B31C-87ED9DAEA35D}"/>
    <cellStyle name="Cálculo 17 4 8 2" xfId="11070" xr:uid="{872B94E4-5E52-4C5D-BBAE-10F2BF5B72A3}"/>
    <cellStyle name="Cálculo 17 4 8 2 2" xfId="26178" xr:uid="{6BA535B4-FCD6-4819-BEED-E0067CCA6C4C}"/>
    <cellStyle name="Cálculo 17 4 8 3" xfId="15070" xr:uid="{27685917-4EDF-4252-A93E-B0144059B2A0}"/>
    <cellStyle name="Cálculo 17 4 8 3 2" xfId="30178" xr:uid="{3298A6A2-8740-47E8-93AA-E359D9B59055}"/>
    <cellStyle name="Cálculo 17 4 8 4" xfId="19796" xr:uid="{13783481-075B-4662-A855-3E650A3DA9DE}"/>
    <cellStyle name="Cálculo 17 4 9" xfId="8549" xr:uid="{87723815-D8E6-4B50-A1E6-C575E4F000F2}"/>
    <cellStyle name="Cálculo 17 4 9 2" xfId="23657" xr:uid="{8F0B2B29-C66C-4958-9BC4-506607869B13}"/>
    <cellStyle name="Cálculo 17 5" xfId="2070" xr:uid="{BAE75B39-55BB-4F5D-BE32-4A36E066DF16}"/>
    <cellStyle name="Cálculo 17 5 10" xfId="8080" xr:uid="{209531FA-CC6F-40B4-9D3D-ABEB0270971A}"/>
    <cellStyle name="Cálculo 17 5 10 2" xfId="23188" xr:uid="{6369B1BF-03B4-498D-9A20-03CC2C30EDDB}"/>
    <cellStyle name="Cálculo 17 5 11" xfId="17295" xr:uid="{DB7E478D-7BB2-494F-997A-C5ABF52510C5}"/>
    <cellStyle name="Cálculo 17 5 2" xfId="2830" xr:uid="{7D8E3E34-9FB4-4BF7-AD73-9CC0B7B8AE2D}"/>
    <cellStyle name="Cálculo 17 5 2 2" xfId="5467" xr:uid="{D9BC85BF-5A33-4BF1-91A6-2CB056BA4D1A}"/>
    <cellStyle name="Cálculo 17 5 2 2 2" xfId="13670" xr:uid="{F394492C-D418-45EA-ACEC-A01E2CF9D598}"/>
    <cellStyle name="Cálculo 17 5 2 2 2 2" xfId="28778" xr:uid="{5A46FA0D-018C-4E2C-95B6-E5961C9989B2}"/>
    <cellStyle name="Cálculo 17 5 2 2 3" xfId="20575" xr:uid="{989B00CE-4957-4650-8C7D-25F504AACB35}"/>
    <cellStyle name="Cálculo 17 5 2 3" xfId="7794" xr:uid="{CAAFCA02-5209-4C29-9D4E-2D320D856F13}"/>
    <cellStyle name="Cálculo 17 5 2 3 2" xfId="22902" xr:uid="{C4686D70-D276-42AE-9AFB-2F91D7B542DC}"/>
    <cellStyle name="Cálculo 17 5 2 4" xfId="17938" xr:uid="{67D78633-210C-4D72-9EC3-6CF34B9F06A2}"/>
    <cellStyle name="Cálculo 17 5 3" xfId="3133" xr:uid="{FCDECC82-E4CD-4086-A530-284CD20872A4}"/>
    <cellStyle name="Cálculo 17 5 3 2" xfId="5770" xr:uid="{83E7E0E9-FDF7-4A1D-A4E2-825CF5104054}"/>
    <cellStyle name="Cálculo 17 5 3 2 2" xfId="12081" xr:uid="{5906111C-87B7-4498-9C9F-7C04A1F5E15E}"/>
    <cellStyle name="Cálculo 17 5 3 2 2 2" xfId="27189" xr:uid="{2C5F1B27-8EBC-4CB1-BDF7-598A7EF44773}"/>
    <cellStyle name="Cálculo 17 5 3 2 3" xfId="7239" xr:uid="{646FA732-C037-4644-AC75-754595F5CF17}"/>
    <cellStyle name="Cálculo 17 5 3 2 3 2" xfId="22347" xr:uid="{E1045B25-3934-4D00-BB16-296057BD93E9}"/>
    <cellStyle name="Cálculo 17 5 3 2 4" xfId="20878" xr:uid="{E06BA006-7AFA-4A13-9508-D7175814D3E3}"/>
    <cellStyle name="Cálculo 17 5 3 3" xfId="9515" xr:uid="{DD3ABE80-3A39-451F-808C-57BAEC43107A}"/>
    <cellStyle name="Cálculo 17 5 3 3 2" xfId="24623" xr:uid="{DF73D64C-33AA-4E0E-A676-6B1704E85AE1}"/>
    <cellStyle name="Cálculo 17 5 3 4" xfId="7772" xr:uid="{E7CD65CB-2022-4BA9-9C71-0E654CA45B09}"/>
    <cellStyle name="Cálculo 17 5 3 4 2" xfId="22880" xr:uid="{6C4642AD-158E-42EF-9F28-555A0F3562F4}"/>
    <cellStyle name="Cálculo 17 5 3 5" xfId="18241" xr:uid="{0A5B54BC-CD48-48AB-ACC4-644D73FE99D7}"/>
    <cellStyle name="Cálculo 17 5 4" xfId="3459" xr:uid="{168FC71D-A21F-4234-A835-37CD0AAE4F72}"/>
    <cellStyle name="Cálculo 17 5 4 2" xfId="6096" xr:uid="{CBE939F7-A93A-46D4-BC35-4D7B6E9206AA}"/>
    <cellStyle name="Cálculo 17 5 4 2 2" xfId="12407" xr:uid="{E0914047-7726-4A54-AF9F-D16DA1576CB1}"/>
    <cellStyle name="Cálculo 17 5 4 2 2 2" xfId="27515" xr:uid="{08E6DAEE-0DF9-4F04-9E10-D6E4632CD83A}"/>
    <cellStyle name="Cálculo 17 5 4 2 3" xfId="15681" xr:uid="{DC4A5D46-5556-4147-8B18-AF3BDE6D987E}"/>
    <cellStyle name="Cálculo 17 5 4 2 3 2" xfId="30789" xr:uid="{0D76125A-CE7B-4AFA-91F1-AFA653439919}"/>
    <cellStyle name="Cálculo 17 5 4 2 4" xfId="21204" xr:uid="{F67F116F-DA07-463C-97A5-15D97F4D92A1}"/>
    <cellStyle name="Cálculo 17 5 4 3" xfId="9841" xr:uid="{DABFBEC0-332C-4D69-B31F-7468B928D120}"/>
    <cellStyle name="Cálculo 17 5 4 3 2" xfId="24949" xr:uid="{76150382-0990-4210-918F-27B97C6D5576}"/>
    <cellStyle name="Cálculo 17 5 4 4" xfId="7039" xr:uid="{29BE6CFC-B64E-49FE-8490-A3BB67399E7A}"/>
    <cellStyle name="Cálculo 17 5 4 4 2" xfId="22147" xr:uid="{2F342488-CA7C-45D8-9976-FC880F52758B}"/>
    <cellStyle name="Cálculo 17 5 4 5" xfId="18567" xr:uid="{39BBD56D-029E-40DA-9C45-E5AF055330C9}"/>
    <cellStyle name="Cálculo 17 5 5" xfId="3765" xr:uid="{EC9A13D3-71D0-458B-AD39-7DD1AA58376A}"/>
    <cellStyle name="Cálculo 17 5 5 2" xfId="6402" xr:uid="{549669B9-93F9-40E4-AC8A-48B20896385F}"/>
    <cellStyle name="Cálculo 17 5 5 2 2" xfId="12713" xr:uid="{6D025983-210C-4FC6-A793-9A496C859C48}"/>
    <cellStyle name="Cálculo 17 5 5 2 2 2" xfId="27821" xr:uid="{9685460A-6466-4E77-ACD3-C0D7D20CC373}"/>
    <cellStyle name="Cálculo 17 5 5 2 3" xfId="14186" xr:uid="{EE59EBED-4DBF-4187-A1D4-E8F2650D9DCA}"/>
    <cellStyle name="Cálculo 17 5 5 2 3 2" xfId="29294" xr:uid="{F088E203-BF3C-4C83-9185-034DF9CFB8D6}"/>
    <cellStyle name="Cálculo 17 5 5 2 4" xfId="21510" xr:uid="{126ED0EF-4D34-4020-929D-96CAE84217CD}"/>
    <cellStyle name="Cálculo 17 5 5 3" xfId="10147" xr:uid="{01DB3AA4-4FB4-49AA-A778-05B6ADFC6AB5}"/>
    <cellStyle name="Cálculo 17 5 5 3 2" xfId="25255" xr:uid="{733E36ED-7F2E-4B41-9C2A-14F3B7B9E9C3}"/>
    <cellStyle name="Cálculo 17 5 5 4" xfId="9215" xr:uid="{DE94E4C0-F9B4-484A-A527-859CCD3B51FD}"/>
    <cellStyle name="Cálculo 17 5 5 4 2" xfId="24323" xr:uid="{10351FFD-1180-4E1F-B3D8-218A7B5C35C3}"/>
    <cellStyle name="Cálculo 17 5 5 5" xfId="18873" xr:uid="{5BFE8295-6241-46E7-AB97-A18F0CE8962D}"/>
    <cellStyle name="Cálculo 17 5 6" xfId="4142" xr:uid="{D225F13B-3B1A-4019-865E-3983C3017902}"/>
    <cellStyle name="Cálculo 17 5 6 2" xfId="6779" xr:uid="{168ADB85-0E11-4C3F-AF69-70B0585E5A52}"/>
    <cellStyle name="Cálculo 17 5 6 2 2" xfId="13090" xr:uid="{D07881AC-83BB-4EF9-B01B-9D458E3CCB2B}"/>
    <cellStyle name="Cálculo 17 5 6 2 2 2" xfId="28198" xr:uid="{06290191-7759-4AEB-918C-367B1DD8B643}"/>
    <cellStyle name="Cálculo 17 5 6 2 3" xfId="16764" xr:uid="{D7F65203-1395-4AC3-AE5A-885B50CB804A}"/>
    <cellStyle name="Cálculo 17 5 6 2 3 2" xfId="31872" xr:uid="{C5FEBB6A-8251-4A51-95CF-13A7B4EF9A9A}"/>
    <cellStyle name="Cálculo 17 5 6 2 4" xfId="21887" xr:uid="{E55D76ED-C703-4B19-99B5-572BB240F562}"/>
    <cellStyle name="Cálculo 17 5 6 3" xfId="10524" xr:uid="{2B204D93-C033-49C4-BA8D-7C42BF7C2D2B}"/>
    <cellStyle name="Cálculo 17 5 6 3 2" xfId="25632" xr:uid="{B5CC8D41-5DBE-4DA7-8583-A7F2405C377B}"/>
    <cellStyle name="Cálculo 17 5 6 4" xfId="16235" xr:uid="{2FEA31C0-A4A8-4AC7-92D4-521862951495}"/>
    <cellStyle name="Cálculo 17 5 6 4 2" xfId="31343" xr:uid="{5ACA763C-450A-410E-8311-D6A6B2E6B971}"/>
    <cellStyle name="Cálculo 17 5 6 5" xfId="19250" xr:uid="{47E702D5-6F2C-4D76-92B9-44CE9B130A45}"/>
    <cellStyle name="Cálculo 17 5 7" xfId="4707" xr:uid="{92372815-98D0-4E99-BCFB-9ADF32CBB571}"/>
    <cellStyle name="Cálculo 17 5 7 2" xfId="11089" xr:uid="{26A47EC4-B322-4E3A-B19A-B3FF23789380}"/>
    <cellStyle name="Cálculo 17 5 7 2 2" xfId="26197" xr:uid="{5DFEC051-4CF7-4CD5-AC95-9437E6B8C79A}"/>
    <cellStyle name="Cálculo 17 5 7 3" xfId="15519" xr:uid="{5E34090D-8944-4F7C-96D4-FA01858448B8}"/>
    <cellStyle name="Cálculo 17 5 7 3 2" xfId="30627" xr:uid="{7C97FF30-07EB-4901-A572-4D8C56CCA671}"/>
    <cellStyle name="Cálculo 17 5 7 4" xfId="19815" xr:uid="{4B8A853B-84CA-43D0-B64C-9D0862AEF7C0}"/>
    <cellStyle name="Cálculo 17 5 8" xfId="8568" xr:uid="{5ED66A71-6353-43BA-9777-F67AB95135CD}"/>
    <cellStyle name="Cálculo 17 5 8 2" xfId="23676" xr:uid="{9F5449DD-5E7C-4AE4-965C-262A7639A3C5}"/>
    <cellStyle name="Cálculo 17 5 9" xfId="7059" xr:uid="{23B5AEC1-36A5-422D-8079-4B4BD3A2F903}"/>
    <cellStyle name="Cálculo 17 5 9 2" xfId="22167" xr:uid="{35959283-544E-47AF-8AF2-58E411DB748B}"/>
    <cellStyle name="Cálculo 18" xfId="758" xr:uid="{00000000-0005-0000-0000-0000F6020000}"/>
    <cellStyle name="Cálculo 18 2" xfId="1832" xr:uid="{281233E5-EB79-4FDB-8B36-1BAAC2F38FEE}"/>
    <cellStyle name="Cálculo 18 2 10" xfId="8333" xr:uid="{DB352A88-D1D8-4178-AF4A-91760736F3EF}"/>
    <cellStyle name="Cálculo 18 2 10 2" xfId="23441" xr:uid="{20BB3CAD-2030-491F-A89A-8D344D89BC0B}"/>
    <cellStyle name="Cálculo 18 2 11" xfId="7186" xr:uid="{5D3495E3-FD1D-455F-BE66-1E0399AEC972}"/>
    <cellStyle name="Cálculo 18 2 11 2" xfId="22294" xr:uid="{04EFA523-BB6D-47FC-B579-73B0801EC070}"/>
    <cellStyle name="Cálculo 18 2 12" xfId="7528" xr:uid="{15667447-67B4-458A-9F55-3C5139DB5573}"/>
    <cellStyle name="Cálculo 18 2 12 2" xfId="22636" xr:uid="{4B861184-D674-494D-BF47-0475D63FB2B0}"/>
    <cellStyle name="Cálculo 18 2 13" xfId="17057" xr:uid="{9F054BCE-2ECB-4676-8980-9DA603BAB4E8}"/>
    <cellStyle name="Cálculo 18 2 2" xfId="2392" xr:uid="{F30298AA-7B2B-4A75-8094-F2D99D94E0BF}"/>
    <cellStyle name="Cálculo 18 2 2 2" xfId="5029" xr:uid="{EC9749FD-640B-468A-A764-8F4D1D7333A4}"/>
    <cellStyle name="Cálculo 18 2 2 2 2" xfId="11393" xr:uid="{0B9DC4B3-43BD-4A1E-82E9-60489BB293E6}"/>
    <cellStyle name="Cálculo 18 2 2 2 2 2" xfId="26501" xr:uid="{E5559AC5-931E-414F-B854-C5107E7DC5C1}"/>
    <cellStyle name="Cálculo 18 2 2 2 3" xfId="15531" xr:uid="{AB790392-0AF9-4448-B773-D25CB479A971}"/>
    <cellStyle name="Cálculo 18 2 2 2 3 2" xfId="30639" xr:uid="{7917C878-BD3D-4E5D-BF68-1F2A2F6692E4}"/>
    <cellStyle name="Cálculo 18 2 2 2 4" xfId="20137" xr:uid="{D4CBB5B3-447F-4311-A1A4-CBF63DEFC401}"/>
    <cellStyle name="Cálculo 18 2 2 3" xfId="8859" xr:uid="{87A6096B-6CDF-46E0-9D36-02E2852D6DD8}"/>
    <cellStyle name="Cálculo 18 2 2 3 2" xfId="23967" xr:uid="{9FA9A1E8-8F46-4634-8C52-A87AE925424B}"/>
    <cellStyle name="Cálculo 18 2 3" xfId="2228" xr:uid="{6E18DCF9-B3E5-48F9-98CD-474E8FE1B06B}"/>
    <cellStyle name="Cálculo 18 2 3 2" xfId="4865" xr:uid="{4D28E70B-AB76-48F6-8938-925A097FCBC3}"/>
    <cellStyle name="Cálculo 18 2 3 2 2" xfId="14775" xr:uid="{FD29F68C-AE25-4AC6-BACD-ED5B823C9A4F}"/>
    <cellStyle name="Cálculo 18 2 3 2 2 2" xfId="29883" xr:uid="{9C493E5C-CF24-4EC0-887F-1D45C42C377D}"/>
    <cellStyle name="Cálculo 18 2 3 2 3" xfId="19973" xr:uid="{CD1DF22D-58BA-499F-9624-07549A4874BC}"/>
    <cellStyle name="Cálculo 18 2 3 3" xfId="15901" xr:uid="{446AB8ED-7102-421B-B0E8-7DB40502F518}"/>
    <cellStyle name="Cálculo 18 2 3 3 2" xfId="31009" xr:uid="{78CC0479-813B-4DA5-ADEB-6B6B8771CF45}"/>
    <cellStyle name="Cálculo 18 2 3 4" xfId="17453" xr:uid="{B70A7666-AFB6-45B1-9B77-9CA756756DF8}"/>
    <cellStyle name="Cálculo 18 2 4" xfId="2926" xr:uid="{C212A1CE-D10A-4817-9352-4DB9EFE86367}"/>
    <cellStyle name="Cálculo 18 2 4 2" xfId="5563" xr:uid="{64227016-EC3D-4DA4-B030-E4BF126DB295}"/>
    <cellStyle name="Cálculo 18 2 4 2 2" xfId="11874" xr:uid="{83D4E123-42E5-457E-B1BF-2F71F7529487}"/>
    <cellStyle name="Cálculo 18 2 4 2 2 2" xfId="26982" xr:uid="{C21213A5-2150-46BF-9C30-39B474B75CDA}"/>
    <cellStyle name="Cálculo 18 2 4 2 3" xfId="14617" xr:uid="{1AF66791-B797-4BDC-9C88-69790C6BEBE4}"/>
    <cellStyle name="Cálculo 18 2 4 2 3 2" xfId="29725" xr:uid="{897E78B1-1E12-4FD2-BBCC-7BF8F15655F2}"/>
    <cellStyle name="Cálculo 18 2 4 2 4" xfId="20671" xr:uid="{D6F2DE9F-07E5-4CFD-9AC9-3C7235EF6A72}"/>
    <cellStyle name="Cálculo 18 2 4 3" xfId="9308" xr:uid="{9EA6844B-4AF5-4E29-88FB-5AA12729044A}"/>
    <cellStyle name="Cálculo 18 2 4 3 2" xfId="24416" xr:uid="{8162E380-1348-4F59-ABDC-26043EEB71A4}"/>
    <cellStyle name="Cálculo 18 2 4 4" xfId="9253" xr:uid="{F9A9F605-4C0A-4156-85A0-0A37162DB92B}"/>
    <cellStyle name="Cálculo 18 2 4 4 2" xfId="24361" xr:uid="{DDE3DF30-6DEB-48D5-85FC-1A4CD579F761}"/>
    <cellStyle name="Cálculo 18 2 4 5" xfId="18034" xr:uid="{49F04833-BEBB-42A5-A637-B0C38694400B}"/>
    <cellStyle name="Cálculo 18 2 5" xfId="3252" xr:uid="{85DA27C7-07D8-47E6-A02D-E998EDDBAEE1}"/>
    <cellStyle name="Cálculo 18 2 5 2" xfId="5889" xr:uid="{4790D62F-301F-4F6D-943A-21FEB1500B5F}"/>
    <cellStyle name="Cálculo 18 2 5 2 2" xfId="12200" xr:uid="{6A20839E-EA2C-4D8F-99CA-A04DD3708916}"/>
    <cellStyle name="Cálculo 18 2 5 2 2 2" xfId="27308" xr:uid="{B059856C-3785-407E-8CDA-D9E82E7918F3}"/>
    <cellStyle name="Cálculo 18 2 5 2 3" xfId="9242" xr:uid="{E38AEC42-7036-422D-AC2A-102B6AAB55A0}"/>
    <cellStyle name="Cálculo 18 2 5 2 3 2" xfId="24350" xr:uid="{C33A67D3-C6DE-4C50-9513-B596DD84AA4C}"/>
    <cellStyle name="Cálculo 18 2 5 2 4" xfId="20997" xr:uid="{EEB06FAF-89B7-49FC-A203-C29980FFF6F5}"/>
    <cellStyle name="Cálculo 18 2 5 3" xfId="9634" xr:uid="{1F72A26C-E9EB-4876-9407-09404936BE6A}"/>
    <cellStyle name="Cálculo 18 2 5 3 2" xfId="24742" xr:uid="{4E74BC7B-0F89-489A-93D1-A43F0F8B6A59}"/>
    <cellStyle name="Cálculo 18 2 5 4" xfId="16269" xr:uid="{FBEE195F-FF96-48FF-ADA1-5A3CD99CC62A}"/>
    <cellStyle name="Cálculo 18 2 5 4 2" xfId="31377" xr:uid="{CFF60D5E-061D-4FE2-AEB4-F65D67A6B727}"/>
    <cellStyle name="Cálculo 18 2 5 5" xfId="18360" xr:uid="{070158C1-8CA0-4B1B-AE0D-4B78EB28DBC9}"/>
    <cellStyle name="Cálculo 18 2 6" xfId="3558" xr:uid="{D389CD2C-442F-42AE-A7E3-277A56192E29}"/>
    <cellStyle name="Cálculo 18 2 6 2" xfId="6195" xr:uid="{03B19E80-9204-4BFE-A621-0C4F18479238}"/>
    <cellStyle name="Cálculo 18 2 6 2 2" xfId="12506" xr:uid="{855BCF53-AB73-45D5-A7AE-16956E1014B7}"/>
    <cellStyle name="Cálculo 18 2 6 2 2 2" xfId="27614" xr:uid="{60EB563C-B654-4190-9F37-47D28E9B5CC0}"/>
    <cellStyle name="Cálculo 18 2 6 2 3" xfId="15929" xr:uid="{4D9E8678-6E48-4C55-85B5-AFB287B43082}"/>
    <cellStyle name="Cálculo 18 2 6 2 3 2" xfId="31037" xr:uid="{8F84CDD8-BF6E-487E-B9C4-2B29A640C330}"/>
    <cellStyle name="Cálculo 18 2 6 2 4" xfId="21303" xr:uid="{9BCC9198-B3B9-46C2-BB47-86FB13FE76C4}"/>
    <cellStyle name="Cálculo 18 2 6 3" xfId="9940" xr:uid="{3ADFF6B8-4AEC-40CA-A5E2-4C73010E7419}"/>
    <cellStyle name="Cálculo 18 2 6 3 2" xfId="25048" xr:uid="{1E317444-41FB-4CEB-8A62-223917049425}"/>
    <cellStyle name="Cálculo 18 2 6 4" xfId="15008" xr:uid="{DFA291E1-6908-47DA-A061-00CE51497255}"/>
    <cellStyle name="Cálculo 18 2 6 4 2" xfId="30116" xr:uid="{B49C5EF0-33B0-4DBB-AA7B-BE69DEE67EA1}"/>
    <cellStyle name="Cálculo 18 2 6 5" xfId="18666" xr:uid="{042FD741-F4BD-4580-BB24-8EC523C546A7}"/>
    <cellStyle name="Cálculo 18 2 7" xfId="3904" xr:uid="{B9A11934-CB99-4A53-B319-04088EEB2038}"/>
    <cellStyle name="Cálculo 18 2 7 2" xfId="6541" xr:uid="{F7C656AB-0319-4821-AFED-6D3C81230542}"/>
    <cellStyle name="Cálculo 18 2 7 2 2" xfId="12852" xr:uid="{3BD13AF5-7E4E-432A-B922-5425EE0BCB46}"/>
    <cellStyle name="Cálculo 18 2 7 2 2 2" xfId="27960" xr:uid="{7E8CDA57-7423-497F-8CFB-77BF57179D87}"/>
    <cellStyle name="Cálculo 18 2 7 2 3" xfId="15953" xr:uid="{AE63969F-2610-409F-AEAE-CFC026799832}"/>
    <cellStyle name="Cálculo 18 2 7 2 3 2" xfId="31061" xr:uid="{9F2BFF98-6283-418E-8E2A-80E88C72A403}"/>
    <cellStyle name="Cálculo 18 2 7 2 4" xfId="21649" xr:uid="{AF239597-D12A-4D6B-B9D8-3F31DCC899A6}"/>
    <cellStyle name="Cálculo 18 2 7 3" xfId="10286" xr:uid="{71620F39-FF19-4DCA-A420-89BD1917FC1B}"/>
    <cellStyle name="Cálculo 18 2 7 3 2" xfId="25394" xr:uid="{DEFACB3D-1156-4EFF-97D3-A730E9EE919C}"/>
    <cellStyle name="Cálculo 18 2 7 4" xfId="14714" xr:uid="{6C588F9D-69C4-49EA-8E6A-2B9CD470A99E}"/>
    <cellStyle name="Cálculo 18 2 7 4 2" xfId="29822" xr:uid="{7677F104-35ED-4EA0-B23D-37E00AD3A387}"/>
    <cellStyle name="Cálculo 18 2 7 5" xfId="19012" xr:uid="{41D75684-04AB-44C7-BD7E-1472C03E6167}"/>
    <cellStyle name="Cálculo 18 2 8" xfId="4268" xr:uid="{63C94C1B-8D70-474B-A9B0-9F9B6E9739CF}"/>
    <cellStyle name="Cálculo 18 2 8 2" xfId="6905" xr:uid="{36D3A327-89BE-46D2-933C-5781C7C8F121}"/>
    <cellStyle name="Cálculo 18 2 8 2 2" xfId="13216" xr:uid="{77190E95-6762-4E8A-AD86-58AB17583C41}"/>
    <cellStyle name="Cálculo 18 2 8 2 2 2" xfId="28324" xr:uid="{65BDBA1A-53BA-4EFB-92DD-5DE6C4158508}"/>
    <cellStyle name="Cálculo 18 2 8 2 3" xfId="16880" xr:uid="{6A406D44-413D-421B-9578-E80EB33C2ED8}"/>
    <cellStyle name="Cálculo 18 2 8 2 3 2" xfId="31988" xr:uid="{0BB44E08-E060-4A1C-A652-7AEE9F09CCD4}"/>
    <cellStyle name="Cálculo 18 2 8 2 4" xfId="22013" xr:uid="{8AB6F1F4-6761-4B00-99FC-4AE2AA318AD9}"/>
    <cellStyle name="Cálculo 18 2 8 3" xfId="10650" xr:uid="{0399E091-8330-4D62-A12B-C9BD498D6D50}"/>
    <cellStyle name="Cálculo 18 2 8 3 2" xfId="25758" xr:uid="{58FDF427-3DB9-4826-8854-48207758CBBD}"/>
    <cellStyle name="Cálculo 18 2 8 4" xfId="13481" xr:uid="{FA404B1B-B0FC-465B-A65C-E355D08F8F86}"/>
    <cellStyle name="Cálculo 18 2 8 4 2" xfId="28589" xr:uid="{FEFCCB0B-160B-4D06-BFD0-F3C7E7559D61}"/>
    <cellStyle name="Cálculo 18 2 8 5" xfId="19376" xr:uid="{48C7CD8F-CF68-4269-BDC6-40E85D01017C}"/>
    <cellStyle name="Cálculo 18 2 9" xfId="4469" xr:uid="{ED0DB054-7C8F-471F-9719-D9A1ABD07C78}"/>
    <cellStyle name="Cálculo 18 2 9 2" xfId="10851" xr:uid="{70D4D64F-41D8-4078-AA76-76EB69F055C4}"/>
    <cellStyle name="Cálculo 18 2 9 2 2" xfId="25959" xr:uid="{FE74C645-E4D7-4550-94EA-78712F685F75}"/>
    <cellStyle name="Cálculo 18 2 9 3" xfId="7673" xr:uid="{D16FADD1-0DDF-4078-B124-90893B860E3E}"/>
    <cellStyle name="Cálculo 18 2 9 3 2" xfId="22781" xr:uid="{06984651-E60D-4355-9BFA-3CC2E201B357}"/>
    <cellStyle name="Cálculo 18 2 9 4" xfId="19577" xr:uid="{7017730E-6CCD-4B6C-AA26-249C31A2F05B}"/>
    <cellStyle name="Cálculo 18 3" xfId="1815" xr:uid="{711CED0D-52AE-4D55-A9F9-AFBB964A4C73}"/>
    <cellStyle name="Cálculo 18 3 10" xfId="11794" xr:uid="{B0A6EDF9-9566-4882-9F42-93DFA291BCF1}"/>
    <cellStyle name="Cálculo 18 3 10 2" xfId="26902" xr:uid="{72FD655F-C42C-4E6E-A6F7-192C0F0CAB6A}"/>
    <cellStyle name="Cálculo 18 3 11" xfId="15339" xr:uid="{68FF7DA3-550E-4DCC-8244-1FE6D24CAB17}"/>
    <cellStyle name="Cálculo 18 3 11 2" xfId="30447" xr:uid="{A49F9C91-A3A1-430E-9D1D-CC79619BE4D3}"/>
    <cellStyle name="Cálculo 18 3 12" xfId="17040" xr:uid="{17043EA7-2F66-452C-B835-9D5209A6CF51}"/>
    <cellStyle name="Cálculo 18 3 2" xfId="2375" xr:uid="{3F31DA3D-088A-498D-9EDE-158E820BB17C}"/>
    <cellStyle name="Cálculo 18 3 2 2" xfId="5012" xr:uid="{89A1C39E-B957-4FDD-961D-ED410041881A}"/>
    <cellStyle name="Cálculo 18 3 2 2 2" xfId="11376" xr:uid="{DD3F6C3E-BEAF-4E20-9120-672EF5355AAB}"/>
    <cellStyle name="Cálculo 18 3 2 2 2 2" xfId="26484" xr:uid="{4C65D007-3A3E-487F-8C8C-701B0199DAB1}"/>
    <cellStyle name="Cálculo 18 3 2 2 3" xfId="13361" xr:uid="{99697992-DFE5-485C-96DC-8F29AAA2FA03}"/>
    <cellStyle name="Cálculo 18 3 2 2 3 2" xfId="28469" xr:uid="{E4551892-42B2-444B-9643-1EF497D42882}"/>
    <cellStyle name="Cálculo 18 3 2 2 4" xfId="20120" xr:uid="{ED8E150E-6B2D-4756-95D6-5265647991E8}"/>
    <cellStyle name="Cálculo 18 3 2 3" xfId="8842" xr:uid="{351C66D7-164D-49C5-8454-F2EB9D292529}"/>
    <cellStyle name="Cálculo 18 3 2 3 2" xfId="23950" xr:uid="{BF05B6D4-C23D-4E75-8047-DB339B937935}"/>
    <cellStyle name="Cálculo 18 3 2 4" xfId="14979" xr:uid="{1541ECBA-5444-4E2F-82F5-F799A306F8A8}"/>
    <cellStyle name="Cálculo 18 3 2 4 2" xfId="30087" xr:uid="{9F34ADAD-3C59-4A4C-B107-9A1C2E81B42F}"/>
    <cellStyle name="Cálculo 18 3 2 5" xfId="13650" xr:uid="{9F512E41-470C-4A2A-8D1D-D0024F3BA609}"/>
    <cellStyle name="Cálculo 18 3 2 5 2" xfId="28758" xr:uid="{DEEAEA54-AC17-49B5-8F05-83453A0F823B}"/>
    <cellStyle name="Cálculo 18 3 2 6" xfId="17583" xr:uid="{A180CC7F-4416-4C86-8784-53631FCFD054}"/>
    <cellStyle name="Cálculo 18 3 3" xfId="2245" xr:uid="{EFB9ABA1-5F39-40A2-9E30-2F6DF435160C}"/>
    <cellStyle name="Cálculo 18 3 3 2" xfId="4882" xr:uid="{71A0EC43-D338-4323-8349-0489A8496270}"/>
    <cellStyle name="Cálculo 18 3 3 2 2" xfId="13811" xr:uid="{E482E61B-2E14-44C7-A8F7-FBF1E94ADA9E}"/>
    <cellStyle name="Cálculo 18 3 3 2 2 2" xfId="28919" xr:uid="{71044DA1-9B5F-4D90-BD36-50835BE0B6F4}"/>
    <cellStyle name="Cálculo 18 3 3 2 3" xfId="19990" xr:uid="{37C2666C-6114-466F-BFA5-06A0AA041303}"/>
    <cellStyle name="Cálculo 18 3 3 3" xfId="7405" xr:uid="{99C29821-9754-4D1D-95A3-9FA2443847C2}"/>
    <cellStyle name="Cálculo 18 3 3 3 2" xfId="22513" xr:uid="{A0FCE1AC-D710-4018-922F-799A6E8639DE}"/>
    <cellStyle name="Cálculo 18 3 3 4" xfId="17470" xr:uid="{FAC50DB7-E00F-4478-BB08-B35D5FCF8388}"/>
    <cellStyle name="Cálculo 18 3 4" xfId="2649" xr:uid="{AA7A3BC9-46F5-4848-9912-DF4E195A44B5}"/>
    <cellStyle name="Cálculo 18 3 4 2" xfId="5286" xr:uid="{301923AA-0E7A-4D1C-883A-1C1CE5186FAB}"/>
    <cellStyle name="Cálculo 18 3 4 2 2" xfId="11650" xr:uid="{4BDE57A0-9D11-4F61-BAEE-9454FED24FFA}"/>
    <cellStyle name="Cálculo 18 3 4 2 2 2" xfId="26758" xr:uid="{15229DAE-AC49-4926-9A7F-9B811CF3B38F}"/>
    <cellStyle name="Cálculo 18 3 4 2 3" xfId="16021" xr:uid="{0365E831-27D2-4A3B-8024-CABC539ECDC8}"/>
    <cellStyle name="Cálculo 18 3 4 2 3 2" xfId="31129" xr:uid="{5B0B1084-F34B-43CA-9C52-F42726DFD1C1}"/>
    <cellStyle name="Cálculo 18 3 4 2 4" xfId="20394" xr:uid="{A2327DD7-BD2A-42CF-B25D-AAC62F640F67}"/>
    <cellStyle name="Cálculo 18 3 4 3" xfId="9116" xr:uid="{8786CF93-6534-47BC-B9A2-1F4E5ABE509B}"/>
    <cellStyle name="Cálculo 18 3 4 3 2" xfId="24224" xr:uid="{9E88C767-3963-4A97-B8F5-E8AD630242CC}"/>
    <cellStyle name="Cálculo 18 3 4 4" xfId="16018" xr:uid="{36479D34-311C-4DB1-A4A8-41199668D7A5}"/>
    <cellStyle name="Cálculo 18 3 4 4 2" xfId="31126" xr:uid="{68BDED8B-0F0A-40D3-835C-1A2C170C29F5}"/>
    <cellStyle name="Cálculo 18 3 4 5" xfId="17757" xr:uid="{299E6EAA-DC85-42C5-A4BB-129A048AE849}"/>
    <cellStyle name="Cálculo 18 3 5" xfId="3235" xr:uid="{45E9F4CE-C2C6-40D6-A4ED-94A9AEE750FD}"/>
    <cellStyle name="Cálculo 18 3 5 2" xfId="5872" xr:uid="{2259CA47-9F71-4945-8411-AD716380BEC6}"/>
    <cellStyle name="Cálculo 18 3 5 2 2" xfId="12183" xr:uid="{9D0DCC54-7A92-4D9A-BD28-5A3A6BE7A82B}"/>
    <cellStyle name="Cálculo 18 3 5 2 2 2" xfId="27291" xr:uid="{75DF9CC0-D6EF-4DCF-AE07-9437DC7F7DF1}"/>
    <cellStyle name="Cálculo 18 3 5 2 3" xfId="15331" xr:uid="{BE305023-5B8F-4FD5-84B4-CB3C775446F1}"/>
    <cellStyle name="Cálculo 18 3 5 2 3 2" xfId="30439" xr:uid="{D146D0AD-5200-47BE-872F-AA02607DACED}"/>
    <cellStyle name="Cálculo 18 3 5 2 4" xfId="20980" xr:uid="{D2259280-6D63-4DB1-9656-3D307962094B}"/>
    <cellStyle name="Cálculo 18 3 5 3" xfId="9617" xr:uid="{541F2DF9-CDD6-40C7-A873-C7A4A943952C}"/>
    <cellStyle name="Cálculo 18 3 5 3 2" xfId="24725" xr:uid="{65E78BBA-C093-454D-B890-C2F6541FD789}"/>
    <cellStyle name="Cálculo 18 3 5 4" xfId="14911" xr:uid="{A23D33E9-D109-47C9-93EA-DA01B5800787}"/>
    <cellStyle name="Cálculo 18 3 5 4 2" xfId="30019" xr:uid="{7965EC58-DA95-4D84-B447-AE11DB358340}"/>
    <cellStyle name="Cálculo 18 3 5 5" xfId="18343" xr:uid="{B63589D2-E821-4C2C-8196-847338A83F8D}"/>
    <cellStyle name="Cálculo 18 3 6" xfId="2317" xr:uid="{ED0BB2DD-07E5-4705-A914-00A20753ACD6}"/>
    <cellStyle name="Cálculo 18 3 6 2" xfId="4954" xr:uid="{2F4C1BF1-EB67-4F3F-A651-539572512CB3}"/>
    <cellStyle name="Cálculo 18 3 6 2 2" xfId="11318" xr:uid="{8CCCFE3E-42BA-4920-821D-DA7BAC58E9B9}"/>
    <cellStyle name="Cálculo 18 3 6 2 2 2" xfId="26426" xr:uid="{8979F4AD-830B-4ABD-BB29-CE52412E0207}"/>
    <cellStyle name="Cálculo 18 3 6 2 3" xfId="14226" xr:uid="{5BEFB5F0-9FF4-46AE-B899-8F4428E8E649}"/>
    <cellStyle name="Cálculo 18 3 6 2 3 2" xfId="29334" xr:uid="{7FB6DE96-E58C-49FD-86A1-C019E71A257F}"/>
    <cellStyle name="Cálculo 18 3 6 2 4" xfId="20062" xr:uid="{C7EF59FE-0058-4A14-B174-58C985C504DE}"/>
    <cellStyle name="Cálculo 18 3 6 3" xfId="8784" xr:uid="{068D7B67-4F0F-4EF2-BB52-135097719A19}"/>
    <cellStyle name="Cálculo 18 3 6 3 2" xfId="23892" xr:uid="{53742559-3BA8-4607-8911-73DBCBDE3873}"/>
    <cellStyle name="Cálculo 18 3 6 4" xfId="14941" xr:uid="{67B852A1-0DC2-48DD-B892-79CB0F6F64CB}"/>
    <cellStyle name="Cálculo 18 3 6 4 2" xfId="30049" xr:uid="{8657B663-CE9F-4064-B79C-EEF2C79DE8A7}"/>
    <cellStyle name="Cálculo 18 3 6 5" xfId="17542" xr:uid="{9252996E-BD2E-4FFB-B559-F5E0B2C9581C}"/>
    <cellStyle name="Cálculo 18 3 7" xfId="3887" xr:uid="{F83BD7FF-A7FF-44D7-9CDD-7714DC16F5D4}"/>
    <cellStyle name="Cálculo 18 3 7 2" xfId="6524" xr:uid="{82005C40-06B3-4571-AB51-3C927A736D95}"/>
    <cellStyle name="Cálculo 18 3 7 2 2" xfId="12835" xr:uid="{EB56AE2D-45C0-420B-84BD-EF84AAA6151A}"/>
    <cellStyle name="Cálculo 18 3 7 2 2 2" xfId="27943" xr:uid="{40D2BCA6-C8BB-4482-8DC6-F1A42361E10A}"/>
    <cellStyle name="Cálculo 18 3 7 2 3" xfId="7452" xr:uid="{33A81124-F4C5-4EE1-9316-6B2527BBBB91}"/>
    <cellStyle name="Cálculo 18 3 7 2 3 2" xfId="22560" xr:uid="{3C2558B4-B354-4E97-9A2A-8233B4E0F814}"/>
    <cellStyle name="Cálculo 18 3 7 2 4" xfId="21632" xr:uid="{1B947DBE-0672-44B1-A742-E3B6E531B800}"/>
    <cellStyle name="Cálculo 18 3 7 3" xfId="10269" xr:uid="{2ED362F6-62C8-44FA-8306-4755781FE7A9}"/>
    <cellStyle name="Cálculo 18 3 7 3 2" xfId="25377" xr:uid="{410AEDBF-9C8C-4204-90BC-6C643B55C58C}"/>
    <cellStyle name="Cálculo 18 3 7 4" xfId="15323" xr:uid="{7FE6141B-594B-430B-BFDE-73F5291CA487}"/>
    <cellStyle name="Cálculo 18 3 7 4 2" xfId="30431" xr:uid="{6B3F61D8-F88A-4EEC-AEDB-37FF8E7D712D}"/>
    <cellStyle name="Cálculo 18 3 7 5" xfId="18995" xr:uid="{252D9B05-8A47-4560-B016-EF0E015BB92F}"/>
    <cellStyle name="Cálculo 18 3 8" xfId="4452" xr:uid="{758DAFE5-D90B-4275-80E5-AD1ACAD2D0A1}"/>
    <cellStyle name="Cálculo 18 3 8 2" xfId="10834" xr:uid="{CFF31062-8D8D-4B97-BEE7-5473D425BB9A}"/>
    <cellStyle name="Cálculo 18 3 8 2 2" xfId="25942" xr:uid="{5D6B27BC-58F4-4B42-AE52-8E1F26137EC4}"/>
    <cellStyle name="Cálculo 18 3 8 3" xfId="14364" xr:uid="{E0D1B7E8-5603-42D7-8B68-C9589E5E2C5B}"/>
    <cellStyle name="Cálculo 18 3 8 3 2" xfId="29472" xr:uid="{49D0FCA4-D391-4FD2-8C01-41C6FCD1C727}"/>
    <cellStyle name="Cálculo 18 3 8 4" xfId="19560" xr:uid="{A5F976FE-CD49-481A-84DF-EFADECD5478A}"/>
    <cellStyle name="Cálculo 18 3 9" xfId="8316" xr:uid="{FC49399A-E33E-46DF-BA48-276D36B1E57B}"/>
    <cellStyle name="Cálculo 18 3 9 2" xfId="23424" xr:uid="{D0816C5D-DCA8-4FFF-AB3C-42DC3EA9BCC2}"/>
    <cellStyle name="Cálculo 18 4" xfId="2052" xr:uid="{418911AE-589A-4888-A3FE-47B54448FDBA}"/>
    <cellStyle name="Cálculo 18 4 10" xfId="13780" xr:uid="{E08D942F-31BF-4215-B609-1DB961D7998D}"/>
    <cellStyle name="Cálculo 18 4 10 2" xfId="28888" xr:uid="{041CA883-AB4B-4DFB-82F1-A2D4FBC803E8}"/>
    <cellStyle name="Cálculo 18 4 11" xfId="7628" xr:uid="{72325609-5DD5-48E3-8514-49E989FDB570}"/>
    <cellStyle name="Cálculo 18 4 11 2" xfId="22736" xr:uid="{1445F3D6-8460-48F2-A6AE-F21FC4F61F10}"/>
    <cellStyle name="Cálculo 18 4 12" xfId="17277" xr:uid="{D5D16BD7-2467-496F-AB3F-696108FEEBE7}"/>
    <cellStyle name="Cálculo 18 4 2" xfId="2559" xr:uid="{6B4280B7-B828-4BCF-8A8A-F1485DB9985F}"/>
    <cellStyle name="Cálculo 18 4 2 2" xfId="5196" xr:uid="{49D11C27-A7AD-4554-ADDB-32B66661BCE3}"/>
    <cellStyle name="Cálculo 18 4 2 2 2" xfId="11560" xr:uid="{49B3D6C2-D858-41E7-B607-375C1BF5685F}"/>
    <cellStyle name="Cálculo 18 4 2 2 2 2" xfId="26668" xr:uid="{F107EBCB-267D-42C8-823D-0632317C5E93}"/>
    <cellStyle name="Cálculo 18 4 2 2 3" xfId="13517" xr:uid="{27C39EEE-8F12-4DBB-8E15-78AD31119A22}"/>
    <cellStyle name="Cálculo 18 4 2 2 3 2" xfId="28625" xr:uid="{6E597693-65DB-4ED3-902B-8DB37767F404}"/>
    <cellStyle name="Cálculo 18 4 2 2 4" xfId="20304" xr:uid="{84DCBC41-3599-4426-9F13-861B177469B2}"/>
    <cellStyle name="Cálculo 18 4 2 3" xfId="9026" xr:uid="{092F8A7C-B66B-4959-ACB8-5967270174A5}"/>
    <cellStyle name="Cálculo 18 4 2 3 2" xfId="24134" xr:uid="{D6522E34-4473-459F-B0FD-091BDC979320}"/>
    <cellStyle name="Cálculo 18 4 2 4" xfId="16023" xr:uid="{60B47721-CB71-4139-AD6B-8BF8D3729BED}"/>
    <cellStyle name="Cálculo 18 4 2 4 2" xfId="31131" xr:uid="{D0109A20-C585-493A-98B0-31626BBE7515}"/>
    <cellStyle name="Cálculo 18 4 2 5" xfId="7727" xr:uid="{69790045-57C3-4B3A-9121-FD3E8190C829}"/>
    <cellStyle name="Cálculo 18 4 2 5 2" xfId="22835" xr:uid="{0328F248-9A3B-4B91-B436-E35174A4B680}"/>
    <cellStyle name="Cálculo 18 4 2 6" xfId="17667" xr:uid="{25057563-F68A-4FDA-ADDD-BD58857477FE}"/>
    <cellStyle name="Cálculo 18 4 3" xfId="2812" xr:uid="{6C9CD59A-594D-4217-8503-F9CD4FCDB658}"/>
    <cellStyle name="Cálculo 18 4 3 2" xfId="5449" xr:uid="{1DB8A576-E7C5-4DD6-AD18-7D64C488BEFB}"/>
    <cellStyle name="Cálculo 18 4 3 2 2" xfId="7967" xr:uid="{150665DE-BAFC-4242-A67E-462BE1B4C538}"/>
    <cellStyle name="Cálculo 18 4 3 2 2 2" xfId="23075" xr:uid="{A2AD7CD4-00F4-42F6-A54C-B4591454EE87}"/>
    <cellStyle name="Cálculo 18 4 3 2 3" xfId="20557" xr:uid="{E207F7E7-1BF7-4496-9D2A-24F03C8C2593}"/>
    <cellStyle name="Cálculo 18 4 3 3" xfId="7965" xr:uid="{C8EDE0A7-41AC-4CA5-8A4A-4F98540B68F3}"/>
    <cellStyle name="Cálculo 18 4 3 3 2" xfId="23073" xr:uid="{76F4E05C-3AAC-45E6-A5AD-A09A3C5B021F}"/>
    <cellStyle name="Cálculo 18 4 3 4" xfId="17920" xr:uid="{3D0CEE54-5256-4CA2-9745-1E5E7AA969DD}"/>
    <cellStyle name="Cálculo 18 4 4" xfId="3115" xr:uid="{52F539AC-59FF-4806-808B-3FAC72E45EFB}"/>
    <cellStyle name="Cálculo 18 4 4 2" xfId="5752" xr:uid="{4A0425A1-2384-46BE-851B-39BFE786E829}"/>
    <cellStyle name="Cálculo 18 4 4 2 2" xfId="12063" xr:uid="{E8201280-BB74-41C7-9739-760395E67DDB}"/>
    <cellStyle name="Cálculo 18 4 4 2 2 2" xfId="27171" xr:uid="{904C4D87-AE7D-4B80-AF48-65489E0551BF}"/>
    <cellStyle name="Cálculo 18 4 4 2 3" xfId="16169" xr:uid="{9E9E15F3-C9DD-4DAB-A623-23CE1789B0C3}"/>
    <cellStyle name="Cálculo 18 4 4 2 3 2" xfId="31277" xr:uid="{9B878F62-D938-431C-BBBF-201C6EB4D11B}"/>
    <cellStyle name="Cálculo 18 4 4 2 4" xfId="20860" xr:uid="{B234E8E2-2B16-4D32-AED3-CAAA587C6692}"/>
    <cellStyle name="Cálculo 18 4 4 3" xfId="9497" xr:uid="{50F1F157-FD0F-4533-BC86-F1D6CA57456C}"/>
    <cellStyle name="Cálculo 18 4 4 3 2" xfId="24605" xr:uid="{1697B184-365D-4DB9-AB0B-DA5D9C87623E}"/>
    <cellStyle name="Cálculo 18 4 4 4" xfId="13580" xr:uid="{4C2C073F-F696-45FE-A037-E05F7F6F0B34}"/>
    <cellStyle name="Cálculo 18 4 4 4 2" xfId="28688" xr:uid="{A3C5C728-27A1-4016-8B8A-273BEFCA6459}"/>
    <cellStyle name="Cálculo 18 4 4 5" xfId="18223" xr:uid="{B76EA445-15BD-4586-BEE1-048240569414}"/>
    <cellStyle name="Cálculo 18 4 5" xfId="3441" xr:uid="{4CE8579B-EAA8-4BF2-AB22-B2A484FC7FE1}"/>
    <cellStyle name="Cálculo 18 4 5 2" xfId="6078" xr:uid="{450DCDF4-3A0C-4078-8A33-49481E453F46}"/>
    <cellStyle name="Cálculo 18 4 5 2 2" xfId="12389" xr:uid="{C2B8EB8E-B7DD-4B57-BA33-476216BB409D}"/>
    <cellStyle name="Cálculo 18 4 5 2 2 2" xfId="27497" xr:uid="{9924FFA2-3012-41B8-AE55-3F156D8A1F58}"/>
    <cellStyle name="Cálculo 18 4 5 2 3" xfId="14376" xr:uid="{21592AAD-FD87-4BD2-9637-2D565088945D}"/>
    <cellStyle name="Cálculo 18 4 5 2 3 2" xfId="29484" xr:uid="{D68C154A-9587-4948-A65A-DE781E57314A}"/>
    <cellStyle name="Cálculo 18 4 5 2 4" xfId="21186" xr:uid="{395AAE42-1659-41CE-9065-F0EE520C6606}"/>
    <cellStyle name="Cálculo 18 4 5 3" xfId="9823" xr:uid="{AAAAA271-287E-4638-9CEC-A4B028AC9965}"/>
    <cellStyle name="Cálculo 18 4 5 3 2" xfId="24931" xr:uid="{AEB2D9C7-64BD-4A42-B173-31CA28CEF823}"/>
    <cellStyle name="Cálculo 18 4 5 4" xfId="9220" xr:uid="{671D4281-4EA5-4EF5-99C1-3A846899462D}"/>
    <cellStyle name="Cálculo 18 4 5 4 2" xfId="24328" xr:uid="{F633F966-516E-4E0C-BAB3-4C0895323DD0}"/>
    <cellStyle name="Cálculo 18 4 5 5" xfId="18549" xr:uid="{3B54B852-375C-4E28-AF06-217E15AC8D37}"/>
    <cellStyle name="Cálculo 18 4 6" xfId="3747" xr:uid="{0097DDEA-1043-495F-A67F-3B87F53AEF8C}"/>
    <cellStyle name="Cálculo 18 4 6 2" xfId="6384" xr:uid="{5FCF64CE-DD82-43A9-8AB4-CD14A154804A}"/>
    <cellStyle name="Cálculo 18 4 6 2 2" xfId="12695" xr:uid="{FBCE3CBA-C510-4E09-B150-A5603E7951AF}"/>
    <cellStyle name="Cálculo 18 4 6 2 2 2" xfId="27803" xr:uid="{C5F26F28-1BB0-4F70-B4F0-62A91CC8E7BC}"/>
    <cellStyle name="Cálculo 18 4 6 2 3" xfId="14896" xr:uid="{912F5DFC-F9A1-4B1B-9A39-8C0828FF1A89}"/>
    <cellStyle name="Cálculo 18 4 6 2 3 2" xfId="30004" xr:uid="{9C4FA46F-3590-46F5-8E38-C435CC8436DC}"/>
    <cellStyle name="Cálculo 18 4 6 2 4" xfId="21492" xr:uid="{5063DC88-0934-4222-AC34-54118E62D099}"/>
    <cellStyle name="Cálculo 18 4 6 3" xfId="10129" xr:uid="{DE0028D3-F3C7-4A07-8AC7-70555C9948FF}"/>
    <cellStyle name="Cálculo 18 4 6 3 2" xfId="25237" xr:uid="{B436FE70-1772-4C5C-804F-B196E50C1F68}"/>
    <cellStyle name="Cálculo 18 4 6 4" xfId="7544" xr:uid="{4925D04B-C8CC-4C7B-8702-25B791436798}"/>
    <cellStyle name="Cálculo 18 4 6 4 2" xfId="22652" xr:uid="{7585D066-2C00-4240-B0D0-5ED339CFCDDA}"/>
    <cellStyle name="Cálculo 18 4 6 5" xfId="18855" xr:uid="{C9CB1A05-A5FA-42C7-8F99-3D84FFEA83A8}"/>
    <cellStyle name="Cálculo 18 4 7" xfId="4124" xr:uid="{9D004CE2-AF85-479D-AAFB-BA16F4D6AB49}"/>
    <cellStyle name="Cálculo 18 4 7 2" xfId="6761" xr:uid="{DD90BDB1-B0F2-4978-8300-12DD6DDAC5A3}"/>
    <cellStyle name="Cálculo 18 4 7 2 2" xfId="13072" xr:uid="{B4B40CFF-D084-4266-90BD-E56068292951}"/>
    <cellStyle name="Cálculo 18 4 7 2 2 2" xfId="28180" xr:uid="{82A8B560-EA83-4565-BCBD-947C9E655F00}"/>
    <cellStyle name="Cálculo 18 4 7 2 3" xfId="16746" xr:uid="{2FD95E3A-415E-4CA1-B953-1EAA92A562C6}"/>
    <cellStyle name="Cálculo 18 4 7 2 3 2" xfId="31854" xr:uid="{5FB69B67-2223-4B34-A2D1-C51853218D45}"/>
    <cellStyle name="Cálculo 18 4 7 2 4" xfId="21869" xr:uid="{6AA89BA7-34E0-48E0-967C-931838DE336E}"/>
    <cellStyle name="Cálculo 18 4 7 3" xfId="10506" xr:uid="{1E0C6079-A792-418C-BB46-F6A11BB4A227}"/>
    <cellStyle name="Cálculo 18 4 7 3 2" xfId="25614" xr:uid="{75980F07-64AA-4838-BBB6-24AA19BC9DC3}"/>
    <cellStyle name="Cálculo 18 4 7 4" xfId="9152" xr:uid="{B753A259-3D81-460B-946E-D7E0EF7242E7}"/>
    <cellStyle name="Cálculo 18 4 7 4 2" xfId="24260" xr:uid="{42E42FB8-AB8E-4578-9F03-06C048D67B89}"/>
    <cellStyle name="Cálculo 18 4 7 5" xfId="19232" xr:uid="{17AA106C-07D4-430C-B681-C8AE428B90E6}"/>
    <cellStyle name="Cálculo 18 4 8" xfId="4689" xr:uid="{BF838639-A155-4531-BBF9-288C08E68EB9}"/>
    <cellStyle name="Cálculo 18 4 8 2" xfId="11071" xr:uid="{DFD9451B-4ADE-4BDC-A099-D03F35EEA721}"/>
    <cellStyle name="Cálculo 18 4 8 2 2" xfId="26179" xr:uid="{4B1D71EF-7640-4FC0-8ADB-0AB899C041BC}"/>
    <cellStyle name="Cálculo 18 4 8 3" xfId="15235" xr:uid="{CB19FA5E-2BE6-476A-AE6D-A4AF2B9849CC}"/>
    <cellStyle name="Cálculo 18 4 8 3 2" xfId="30343" xr:uid="{86AE0AE4-A8D2-4FD1-8955-BE3D6A0F64D1}"/>
    <cellStyle name="Cálculo 18 4 8 4" xfId="19797" xr:uid="{EBB65035-F0B0-4D54-B77F-031162AF2AEC}"/>
    <cellStyle name="Cálculo 18 4 9" xfId="8550" xr:uid="{12CBD5A0-8356-4679-898B-A74794095ACD}"/>
    <cellStyle name="Cálculo 18 4 9 2" xfId="23658" xr:uid="{7F5F3DFB-259F-48E7-9794-B2A3599F2793}"/>
    <cellStyle name="Cálculo 18 5" xfId="2069" xr:uid="{87A65BCE-AC27-4BD0-8334-D455CE2C407A}"/>
    <cellStyle name="Cálculo 18 5 10" xfId="15826" xr:uid="{7C983D40-1885-4226-B5F9-B2E347637867}"/>
    <cellStyle name="Cálculo 18 5 10 2" xfId="30934" xr:uid="{4EF47FC9-02D0-49B8-BCA9-D82271571B5F}"/>
    <cellStyle name="Cálculo 18 5 11" xfId="17294" xr:uid="{A7818121-F00E-4E38-9F3E-E569774D86FF}"/>
    <cellStyle name="Cálculo 18 5 2" xfId="2829" xr:uid="{F82BA5AE-B666-4291-A8EF-558B50C77CAA}"/>
    <cellStyle name="Cálculo 18 5 2 2" xfId="5466" xr:uid="{E97D4982-EC2A-4EC5-9095-B8CC9BC4C3F7}"/>
    <cellStyle name="Cálculo 18 5 2 2 2" xfId="11774" xr:uid="{E58D144D-8622-4C9F-9AA6-01DB010E9D46}"/>
    <cellStyle name="Cálculo 18 5 2 2 2 2" xfId="26882" xr:uid="{193C3B2F-7F03-49F6-AF0C-9ABEFF49EC75}"/>
    <cellStyle name="Cálculo 18 5 2 2 3" xfId="20574" xr:uid="{196B85CD-C189-47DA-AB0F-581590187765}"/>
    <cellStyle name="Cálculo 18 5 2 3" xfId="8087" xr:uid="{93402D17-E89C-4E4B-97D0-90589DC05706}"/>
    <cellStyle name="Cálculo 18 5 2 3 2" xfId="23195" xr:uid="{FBF06C38-8AA1-4865-807F-C9976238F328}"/>
    <cellStyle name="Cálculo 18 5 2 4" xfId="17937" xr:uid="{0C5BCD40-264B-4E0D-8852-3B8B2B24D9F0}"/>
    <cellStyle name="Cálculo 18 5 3" xfId="3132" xr:uid="{2A2A002B-DBE5-4F78-843E-DE22C2030F40}"/>
    <cellStyle name="Cálculo 18 5 3 2" xfId="5769" xr:uid="{D6AB5D88-4705-4877-AFED-2B70E919CE49}"/>
    <cellStyle name="Cálculo 18 5 3 2 2" xfId="12080" xr:uid="{F7B13D1A-9C23-4E46-A9C7-0544B1C8F4F6}"/>
    <cellStyle name="Cálculo 18 5 3 2 2 2" xfId="27188" xr:uid="{F3B24EAD-4159-4530-BC57-0B44A291895A}"/>
    <cellStyle name="Cálculo 18 5 3 2 3" xfId="7580" xr:uid="{8B3C9DF2-A147-4AEC-BBF1-61E191092CA9}"/>
    <cellStyle name="Cálculo 18 5 3 2 3 2" xfId="22688" xr:uid="{18393B8D-FFD9-43D3-937A-427C0D305007}"/>
    <cellStyle name="Cálculo 18 5 3 2 4" xfId="20877" xr:uid="{84F2B98B-5C85-4C46-9065-7375A625456E}"/>
    <cellStyle name="Cálculo 18 5 3 3" xfId="9514" xr:uid="{54F1E1B9-BFD2-4DB5-AE1A-111347EB994D}"/>
    <cellStyle name="Cálculo 18 5 3 3 2" xfId="24622" xr:uid="{F04305BD-3E72-489B-AFD9-83EBBC18C1D5}"/>
    <cellStyle name="Cálculo 18 5 3 4" xfId="13891" xr:uid="{166116B2-DA7D-4EB7-B208-9362DCB5B415}"/>
    <cellStyle name="Cálculo 18 5 3 4 2" xfId="28999" xr:uid="{77A96F48-7989-41FF-B07C-DB13B36494DD}"/>
    <cellStyle name="Cálculo 18 5 3 5" xfId="18240" xr:uid="{D58C6ED7-38E7-4EFC-B4AA-43166CF8B36B}"/>
    <cellStyle name="Cálculo 18 5 4" xfId="3458" xr:uid="{D27553FD-5211-44A1-B114-5E4BC30F478C}"/>
    <cellStyle name="Cálculo 18 5 4 2" xfId="6095" xr:uid="{14363363-FCC1-410B-927C-320F97B9FEAA}"/>
    <cellStyle name="Cálculo 18 5 4 2 2" xfId="12406" xr:uid="{F62B5AF5-C9FD-4E93-B7C8-99A49141285F}"/>
    <cellStyle name="Cálculo 18 5 4 2 2 2" xfId="27514" xr:uid="{F237E728-5F8A-456D-BCD5-9076304A82FC}"/>
    <cellStyle name="Cálculo 18 5 4 2 3" xfId="7484" xr:uid="{99A75D64-882E-491A-A955-22134E364DDA}"/>
    <cellStyle name="Cálculo 18 5 4 2 3 2" xfId="22592" xr:uid="{62F7BCA9-5072-42EE-9D4A-B5302888C1EF}"/>
    <cellStyle name="Cálculo 18 5 4 2 4" xfId="21203" xr:uid="{BC859BC3-3575-4D28-B102-F29E042EDDC1}"/>
    <cellStyle name="Cálculo 18 5 4 3" xfId="9840" xr:uid="{A7FE4A38-9B65-45CF-98D1-8AF9EFCC037D}"/>
    <cellStyle name="Cálculo 18 5 4 3 2" xfId="24948" xr:uid="{201569E9-E06B-4B80-B3DF-EA7F319244E1}"/>
    <cellStyle name="Cálculo 18 5 4 4" xfId="7768" xr:uid="{9AA5D52C-1031-47FA-9062-2027BB5238AC}"/>
    <cellStyle name="Cálculo 18 5 4 4 2" xfId="22876" xr:uid="{BCBE6F34-245C-4BC6-AECE-31EB4E671ADF}"/>
    <cellStyle name="Cálculo 18 5 4 5" xfId="18566" xr:uid="{5F0ED820-3024-407E-9510-7970D13C6D89}"/>
    <cellStyle name="Cálculo 18 5 5" xfId="3764" xr:uid="{E0DEF44F-8108-45E0-86B3-8A9105D19B60}"/>
    <cellStyle name="Cálculo 18 5 5 2" xfId="6401" xr:uid="{2EC707DF-0974-41E9-A756-3D667C73F851}"/>
    <cellStyle name="Cálculo 18 5 5 2 2" xfId="12712" xr:uid="{E2DDCD58-7681-4A4C-B868-3E3B44E7FA49}"/>
    <cellStyle name="Cálculo 18 5 5 2 2 2" xfId="27820" xr:uid="{68709614-99BE-4EA8-9514-BCB1CC9CD191}"/>
    <cellStyle name="Cálculo 18 5 5 2 3" xfId="11242" xr:uid="{5E1F1385-7A41-405B-8B28-92CB7938B655}"/>
    <cellStyle name="Cálculo 18 5 5 2 3 2" xfId="26350" xr:uid="{DC4499F3-B0AD-4B19-85CC-27533BAD03DD}"/>
    <cellStyle name="Cálculo 18 5 5 2 4" xfId="21509" xr:uid="{78D86668-4366-4D56-B05E-B0D07D129A5D}"/>
    <cellStyle name="Cálculo 18 5 5 3" xfId="10146" xr:uid="{68FFF98E-4DE1-42DF-97EE-3BC5C85F5668}"/>
    <cellStyle name="Cálculo 18 5 5 3 2" xfId="25254" xr:uid="{C64DB990-7F98-4301-AC97-B0CEFB2587AE}"/>
    <cellStyle name="Cálculo 18 5 5 4" xfId="15245" xr:uid="{3B426B53-7550-4C37-91DF-AF2E682212DB}"/>
    <cellStyle name="Cálculo 18 5 5 4 2" xfId="30353" xr:uid="{63D04D5E-6912-462C-B0D6-FBD44DF01071}"/>
    <cellStyle name="Cálculo 18 5 5 5" xfId="18872" xr:uid="{A8BCCBC9-0920-4BD9-B826-D49131979391}"/>
    <cellStyle name="Cálculo 18 5 6" xfId="4141" xr:uid="{1CEABEDF-DCED-4708-B8B3-94740559B607}"/>
    <cellStyle name="Cálculo 18 5 6 2" xfId="6778" xr:uid="{D3164170-E0AA-40AE-8C09-3C40EE69B14E}"/>
    <cellStyle name="Cálculo 18 5 6 2 2" xfId="13089" xr:uid="{3B8BE74F-DA2F-456F-86CA-A4AD6CC7479E}"/>
    <cellStyle name="Cálculo 18 5 6 2 2 2" xfId="28197" xr:uid="{E8700D6A-ECEF-4D0D-9091-7647C9F26C2A}"/>
    <cellStyle name="Cálculo 18 5 6 2 3" xfId="16763" xr:uid="{8B561646-0238-4022-B674-44987161B88D}"/>
    <cellStyle name="Cálculo 18 5 6 2 3 2" xfId="31871" xr:uid="{E635EB40-0550-432A-9BAF-87B4CB912B0E}"/>
    <cellStyle name="Cálculo 18 5 6 2 4" xfId="21886" xr:uid="{1D606477-151D-4907-9E8D-0D028E82FA02}"/>
    <cellStyle name="Cálculo 18 5 6 3" xfId="10523" xr:uid="{F4C80C97-6FA4-4BF8-B191-8C0BFF6CF6BA}"/>
    <cellStyle name="Cálculo 18 5 6 3 2" xfId="25631" xr:uid="{542F8A2B-8283-4997-94DF-1662740151B9}"/>
    <cellStyle name="Cálculo 18 5 6 4" xfId="15870" xr:uid="{45E4E06D-EDE4-415D-A623-99470524A173}"/>
    <cellStyle name="Cálculo 18 5 6 4 2" xfId="30978" xr:uid="{7E9A7382-0869-4CB6-86A3-F2566558C534}"/>
    <cellStyle name="Cálculo 18 5 6 5" xfId="19249" xr:uid="{5D8650A0-D5D8-43B7-8C7B-7C042B4C55D6}"/>
    <cellStyle name="Cálculo 18 5 7" xfId="4706" xr:uid="{D36828D4-177C-47C0-8DD9-EAD403B00F88}"/>
    <cellStyle name="Cálculo 18 5 7 2" xfId="11088" xr:uid="{EB14F467-731E-4A60-B572-1C10236E1C23}"/>
    <cellStyle name="Cálculo 18 5 7 2 2" xfId="26196" xr:uid="{67C32FF2-BE4B-43D5-B195-AF62B8236ECE}"/>
    <cellStyle name="Cálculo 18 5 7 3" xfId="7820" xr:uid="{352E7B34-2A6A-495C-BDC1-1CD6645ECD0E}"/>
    <cellStyle name="Cálculo 18 5 7 3 2" xfId="22928" xr:uid="{8C53E8C9-2DEF-41F6-B5A4-D27BFC0CC98A}"/>
    <cellStyle name="Cálculo 18 5 7 4" xfId="19814" xr:uid="{8CBA593D-3802-4BD0-A023-CCE0351FD4DE}"/>
    <cellStyle name="Cálculo 18 5 8" xfId="8567" xr:uid="{43656C29-C367-4AC6-8FAD-2B7B5565FF35}"/>
    <cellStyle name="Cálculo 18 5 8 2" xfId="23675" xr:uid="{A06FC6E0-6E44-4579-B5B6-82BB50845CF3}"/>
    <cellStyle name="Cálculo 18 5 9" xfId="15328" xr:uid="{D1C71ACE-1CA8-432F-89CD-2A47A5B4C1A4}"/>
    <cellStyle name="Cálculo 18 5 9 2" xfId="30436" xr:uid="{47B4D8A1-BF02-473B-BECA-E8E4103C1AC6}"/>
    <cellStyle name="Cálculo 2" xfId="759" xr:uid="{00000000-0005-0000-0000-0000F7020000}"/>
    <cellStyle name="Cálculo 2 2" xfId="1833" xr:uid="{FF5F3CB8-22A5-46C3-A522-B165E046484B}"/>
    <cellStyle name="Cálculo 2 2 10" xfId="8334" xr:uid="{D6CF1A09-C1B4-45C0-9890-E62745B95A89}"/>
    <cellStyle name="Cálculo 2 2 10 2" xfId="23442" xr:uid="{55655A13-9658-4600-9000-344930A8F479}"/>
    <cellStyle name="Cálculo 2 2 11" xfId="7127" xr:uid="{C6DCDE28-23D5-4961-9AB2-4D86C2A87E8D}"/>
    <cellStyle name="Cálculo 2 2 11 2" xfId="22235" xr:uid="{83CB7B15-2733-4A9C-9579-AABBCC26C2EE}"/>
    <cellStyle name="Cálculo 2 2 12" xfId="15851" xr:uid="{21CC094C-E645-43DB-9DAA-4810670595B7}"/>
    <cellStyle name="Cálculo 2 2 12 2" xfId="30959" xr:uid="{9001EAFD-C5DC-4AC2-AB1A-AB97F3EAAAE8}"/>
    <cellStyle name="Cálculo 2 2 13" xfId="17058" xr:uid="{181DECCC-1D17-4319-BEA8-2522518B03AB}"/>
    <cellStyle name="Cálculo 2 2 2" xfId="2393" xr:uid="{D7AE0155-BFFD-45DE-AB63-9F5A94AEC0FD}"/>
    <cellStyle name="Cálculo 2 2 2 2" xfId="5030" xr:uid="{5CEA3D9C-ADE3-4582-AFCF-FB9732173AB2}"/>
    <cellStyle name="Cálculo 2 2 2 2 2" xfId="11394" xr:uid="{3851F88A-B5C8-4BD6-A0EE-BBE112C40CDC}"/>
    <cellStyle name="Cálculo 2 2 2 2 2 2" xfId="26502" xr:uid="{3A452617-6F4A-4FE4-ABCA-ADC9ED81C536}"/>
    <cellStyle name="Cálculo 2 2 2 2 3" xfId="7467" xr:uid="{BD66B1FC-8345-478B-9B54-514960289FE6}"/>
    <cellStyle name="Cálculo 2 2 2 2 3 2" xfId="22575" xr:uid="{67EFCB9C-25A8-476A-A507-92CBDA54E12D}"/>
    <cellStyle name="Cálculo 2 2 2 2 4" xfId="20138" xr:uid="{E9C46E9D-A9A4-4D4A-A735-9C318CCC5B30}"/>
    <cellStyle name="Cálculo 2 2 2 3" xfId="8860" xr:uid="{28C79BA8-D274-4728-9046-7C0AD9176CA3}"/>
    <cellStyle name="Cálculo 2 2 2 3 2" xfId="23968" xr:uid="{9CD58C58-6A86-48D3-BB1E-CF3A8A6C53E8}"/>
    <cellStyle name="Cálculo 2 2 3" xfId="2227" xr:uid="{4B93C646-454C-43D9-800E-9F6C54C259AB}"/>
    <cellStyle name="Cálculo 2 2 3 2" xfId="4864" xr:uid="{5F44A9D8-E57F-43F3-90D8-257090072ADF}"/>
    <cellStyle name="Cálculo 2 2 3 2 2" xfId="16185" xr:uid="{A1310B65-6773-41E5-B089-4085BF10C8B2}"/>
    <cellStyle name="Cálculo 2 2 3 2 2 2" xfId="31293" xr:uid="{7F553872-D539-4E9E-A39F-E8D973A06C7E}"/>
    <cellStyle name="Cálculo 2 2 3 2 3" xfId="19972" xr:uid="{BAE10174-4015-44B3-9509-EC9860552369}"/>
    <cellStyle name="Cálculo 2 2 3 3" xfId="13656" xr:uid="{4DDA631E-2A5B-4D34-B693-9146043D04C4}"/>
    <cellStyle name="Cálculo 2 2 3 3 2" xfId="28764" xr:uid="{05FD2B8D-97CD-4952-8688-4F917FA79E53}"/>
    <cellStyle name="Cálculo 2 2 3 4" xfId="17452" xr:uid="{1064AD51-566D-47F8-B573-73AA8FD40DFD}"/>
    <cellStyle name="Cálculo 2 2 4" xfId="2927" xr:uid="{2CF641C3-8CF5-433C-A79F-13A331A3DF94}"/>
    <cellStyle name="Cálculo 2 2 4 2" xfId="5564" xr:uid="{461CC36E-C111-470B-8263-F5FFF910FB19}"/>
    <cellStyle name="Cálculo 2 2 4 2 2" xfId="11875" xr:uid="{4A8EFD11-80B0-42E6-86DB-55B41A506525}"/>
    <cellStyle name="Cálculo 2 2 4 2 2 2" xfId="26983" xr:uid="{0FA51B26-A2B8-48E2-8FA8-2824D1000C0C}"/>
    <cellStyle name="Cálculo 2 2 4 2 3" xfId="14836" xr:uid="{D1A4A0CF-2CE0-4010-85B3-E9540FE847FB}"/>
    <cellStyle name="Cálculo 2 2 4 2 3 2" xfId="29944" xr:uid="{E12B97E1-3425-4E6F-A323-07F25487F631}"/>
    <cellStyle name="Cálculo 2 2 4 2 4" xfId="20672" xr:uid="{7B2FE61C-3028-42C6-9900-CD0316CC42AB}"/>
    <cellStyle name="Cálculo 2 2 4 3" xfId="9309" xr:uid="{C8ED1DBB-6439-4669-B7AB-D547A211122A}"/>
    <cellStyle name="Cálculo 2 2 4 3 2" xfId="24417" xr:uid="{AE104D87-9428-4C98-8794-69173CB7E2D5}"/>
    <cellStyle name="Cálculo 2 2 4 4" xfId="16559" xr:uid="{77B493C9-E953-4D59-A428-D218E05B8F0A}"/>
    <cellStyle name="Cálculo 2 2 4 4 2" xfId="31667" xr:uid="{61CA606D-A97E-4A87-9F7C-5CD84B683F71}"/>
    <cellStyle name="Cálculo 2 2 4 5" xfId="18035" xr:uid="{31C8439B-DCA1-4D26-875B-188FAD18846B}"/>
    <cellStyle name="Cálculo 2 2 5" xfId="3253" xr:uid="{5F976938-6C62-44C2-8D89-3470EC624D58}"/>
    <cellStyle name="Cálculo 2 2 5 2" xfId="5890" xr:uid="{629D6232-1689-455F-B6AC-6A140BC58E23}"/>
    <cellStyle name="Cálculo 2 2 5 2 2" xfId="12201" xr:uid="{8D507678-DB19-4081-A0F8-6E2974E60875}"/>
    <cellStyle name="Cálculo 2 2 5 2 2 2" xfId="27309" xr:uid="{C481703C-AB33-44CD-BCC1-8668F61DDA18}"/>
    <cellStyle name="Cálculo 2 2 5 2 3" xfId="15893" xr:uid="{91967DEA-DE69-49F1-BD6C-C8BD3B10309E}"/>
    <cellStyle name="Cálculo 2 2 5 2 3 2" xfId="31001" xr:uid="{E7824957-BC53-44AF-A072-2EB5BBADC57E}"/>
    <cellStyle name="Cálculo 2 2 5 2 4" xfId="20998" xr:uid="{38EBA147-9303-41DC-AC0A-EA1CC984A5BB}"/>
    <cellStyle name="Cálculo 2 2 5 3" xfId="9635" xr:uid="{46BEDD05-1C22-4094-8611-6C9F7F1E29E5}"/>
    <cellStyle name="Cálculo 2 2 5 3 2" xfId="24743" xr:uid="{5D888F3D-7F82-441E-A72B-9B983B09880E}"/>
    <cellStyle name="Cálculo 2 2 5 4" xfId="16220" xr:uid="{6E9FC737-3999-4DF9-9C99-1884DEC27721}"/>
    <cellStyle name="Cálculo 2 2 5 4 2" xfId="31328" xr:uid="{AFB078BD-634D-4158-979C-F328DF08A83D}"/>
    <cellStyle name="Cálculo 2 2 5 5" xfId="18361" xr:uid="{6C274100-9AE2-4C42-8941-FF6D9CE66911}"/>
    <cellStyle name="Cálculo 2 2 6" xfId="3559" xr:uid="{7677F098-6BD8-4BE1-B00B-5D3AAA567E8C}"/>
    <cellStyle name="Cálculo 2 2 6 2" xfId="6196" xr:uid="{83DA0E02-C2E8-4161-89FA-820C1C0F4B9C}"/>
    <cellStyle name="Cálculo 2 2 6 2 2" xfId="12507" xr:uid="{B7F6660D-0EC3-487B-AACE-D126FB8A9B1E}"/>
    <cellStyle name="Cálculo 2 2 6 2 2 2" xfId="27615" xr:uid="{A7AA9AD5-C9B0-4719-9F3A-340E9A2EF699}"/>
    <cellStyle name="Cálculo 2 2 6 2 3" xfId="14636" xr:uid="{68A47318-31FE-4F58-B6B3-CC006B26F259}"/>
    <cellStyle name="Cálculo 2 2 6 2 3 2" xfId="29744" xr:uid="{B4138DAF-ADDE-4668-9CFE-A8E5E80CFF6B}"/>
    <cellStyle name="Cálculo 2 2 6 2 4" xfId="21304" xr:uid="{088F8F3B-B869-4D36-B8B7-C63EFD41D2AA}"/>
    <cellStyle name="Cálculo 2 2 6 3" xfId="9941" xr:uid="{CA3A2D55-E4CF-4F74-A38A-7C367265FC6C}"/>
    <cellStyle name="Cálculo 2 2 6 3 2" xfId="25049" xr:uid="{947AB1E9-8F58-4A1A-8215-08DE0053B09C}"/>
    <cellStyle name="Cálculo 2 2 6 4" xfId="15702" xr:uid="{DFB23299-36F4-4F82-AED5-385C9D7CEC04}"/>
    <cellStyle name="Cálculo 2 2 6 4 2" xfId="30810" xr:uid="{BDB938AD-A843-491F-AA6F-4BC8D8D412C2}"/>
    <cellStyle name="Cálculo 2 2 6 5" xfId="18667" xr:uid="{79614E4E-F8D3-473C-89A6-B9420EF2A98D}"/>
    <cellStyle name="Cálculo 2 2 7" xfId="3905" xr:uid="{4E6C7F31-68E8-4854-9E69-DD6DAB4D8244}"/>
    <cellStyle name="Cálculo 2 2 7 2" xfId="6542" xr:uid="{7AF1C676-A58D-41E1-B45A-7ACE6868CC89}"/>
    <cellStyle name="Cálculo 2 2 7 2 2" xfId="12853" xr:uid="{37C07A4B-F56E-4752-B04E-4C85B668779E}"/>
    <cellStyle name="Cálculo 2 2 7 2 2 2" xfId="27961" xr:uid="{33286D9C-5EF8-4F63-B750-6845A44BF431}"/>
    <cellStyle name="Cálculo 2 2 7 2 3" xfId="7110" xr:uid="{0B74F963-C8FE-4599-A8F9-144A2E3E2AF1}"/>
    <cellStyle name="Cálculo 2 2 7 2 3 2" xfId="22218" xr:uid="{0820A24C-76DB-46A7-8982-FA0D0AB4B378}"/>
    <cellStyle name="Cálculo 2 2 7 2 4" xfId="21650" xr:uid="{F514CC72-6084-4BA6-AC58-72196ED04DFE}"/>
    <cellStyle name="Cálculo 2 2 7 3" xfId="10287" xr:uid="{65A2F026-A4FC-4F71-AD14-4BEFF74AAAD1}"/>
    <cellStyle name="Cálculo 2 2 7 3 2" xfId="25395" xr:uid="{A3C34965-7EEF-443C-82E0-AE7B75CAFE4B}"/>
    <cellStyle name="Cálculo 2 2 7 4" xfId="7414" xr:uid="{8BC2DA7A-F1BC-4DA6-A48F-31BA5F34E607}"/>
    <cellStyle name="Cálculo 2 2 7 4 2" xfId="22522" xr:uid="{6CA6BBBF-0C88-4389-8DB4-53EA1D32E521}"/>
    <cellStyle name="Cálculo 2 2 7 5" xfId="19013" xr:uid="{F42891E3-0FAA-4647-8D47-42A796E89F23}"/>
    <cellStyle name="Cálculo 2 2 8" xfId="4269" xr:uid="{258359F2-1DDA-4B83-A2F2-EA834F19AD42}"/>
    <cellStyle name="Cálculo 2 2 8 2" xfId="6906" xr:uid="{7136A280-F8E1-47BD-9FD8-835CE3D087A1}"/>
    <cellStyle name="Cálculo 2 2 8 2 2" xfId="13217" xr:uid="{18058ECE-9130-430D-836F-269EFF0B8703}"/>
    <cellStyle name="Cálculo 2 2 8 2 2 2" xfId="28325" xr:uid="{D24878B7-F081-4AB3-BEE7-F0D051494FDB}"/>
    <cellStyle name="Cálculo 2 2 8 2 3" xfId="16881" xr:uid="{FF1D011E-D9BA-464F-88C8-A09E31D2ECD1}"/>
    <cellStyle name="Cálculo 2 2 8 2 3 2" xfId="31989" xr:uid="{CEDABFB0-4B3F-4870-A604-DEE380B980DB}"/>
    <cellStyle name="Cálculo 2 2 8 2 4" xfId="22014" xr:uid="{4DD252E4-9BA3-4805-B892-7C7279833BD0}"/>
    <cellStyle name="Cálculo 2 2 8 3" xfId="10651" xr:uid="{F11F2B7A-EA7F-4C4F-9137-1EB3EC1F23B1}"/>
    <cellStyle name="Cálculo 2 2 8 3 2" xfId="25759" xr:uid="{DB722E94-4B43-45D7-AF21-BE97CFCBAD84}"/>
    <cellStyle name="Cálculo 2 2 8 4" xfId="16119" xr:uid="{747F0E5C-C428-45F3-BC23-3A9F86098065}"/>
    <cellStyle name="Cálculo 2 2 8 4 2" xfId="31227" xr:uid="{6ACD6E7C-DFAE-408D-82B5-D804E8ADDB18}"/>
    <cellStyle name="Cálculo 2 2 8 5" xfId="19377" xr:uid="{3F27DF78-0872-450D-9A29-E17B99572696}"/>
    <cellStyle name="Cálculo 2 2 9" xfId="4470" xr:uid="{F1595400-25D6-4D13-A6DA-59D2566B8C1D}"/>
    <cellStyle name="Cálculo 2 2 9 2" xfId="10852" xr:uid="{71AC1BD6-31B2-4D15-AF77-C0B6D96D0892}"/>
    <cellStyle name="Cálculo 2 2 9 2 2" xfId="25960" xr:uid="{201BFBC0-8CDB-4CE4-B666-2660B4D92E8A}"/>
    <cellStyle name="Cálculo 2 2 9 3" xfId="7559" xr:uid="{3594E5AF-BE60-4072-B3B6-6B864B0412EF}"/>
    <cellStyle name="Cálculo 2 2 9 3 2" xfId="22667" xr:uid="{DF4E559F-A70D-4E8D-8C2C-399901A2DCD2}"/>
    <cellStyle name="Cálculo 2 2 9 4" xfId="19578" xr:uid="{A97F9805-7203-4A32-849D-A16F31E79CF7}"/>
    <cellStyle name="Cálculo 2 3" xfId="1816" xr:uid="{47BAA620-13E7-45ED-89CE-FE9C3A56E521}"/>
    <cellStyle name="Cálculo 2 3 10" xfId="7408" xr:uid="{D318009E-2A69-4D23-91DE-90D1387142C8}"/>
    <cellStyle name="Cálculo 2 3 10 2" xfId="22516" xr:uid="{69AF99F5-5357-4C4F-AF75-BB814F2DC488}"/>
    <cellStyle name="Cálculo 2 3 11" xfId="13535" xr:uid="{E3043F01-F980-4AA5-9A5B-A25AB7A1D947}"/>
    <cellStyle name="Cálculo 2 3 11 2" xfId="28643" xr:uid="{9037ACEE-B52E-4215-95FC-6FACD46A0745}"/>
    <cellStyle name="Cálculo 2 3 12" xfId="17041" xr:uid="{12945239-930A-4002-80D2-51851D9943AC}"/>
    <cellStyle name="Cálculo 2 3 2" xfId="2376" xr:uid="{B90FBA1F-7B6B-4CCA-BE2E-985BDD2771C3}"/>
    <cellStyle name="Cálculo 2 3 2 2" xfId="5013" xr:uid="{03C3CD91-14E4-43D4-B030-576F12B2D69B}"/>
    <cellStyle name="Cálculo 2 3 2 2 2" xfId="11377" xr:uid="{CB23798D-0D6E-4F00-AA88-BEE858068E3E}"/>
    <cellStyle name="Cálculo 2 3 2 2 2 2" xfId="26485" xr:uid="{EB9B7CEF-3480-43C4-B598-1A7ECFFAD85F}"/>
    <cellStyle name="Cálculo 2 3 2 2 3" xfId="7206" xr:uid="{42FB384D-8FB6-413F-A334-F5FE4FBF5B67}"/>
    <cellStyle name="Cálculo 2 3 2 2 3 2" xfId="22314" xr:uid="{6A723608-B6B6-44B3-9D40-AD8E44CB9989}"/>
    <cellStyle name="Cálculo 2 3 2 2 4" xfId="20121" xr:uid="{1A3A5F40-4300-4DA1-8244-A8D4EF25D6C2}"/>
    <cellStyle name="Cálculo 2 3 2 3" xfId="8843" xr:uid="{FB1A294A-37EC-4F71-B3DC-7398180C4750}"/>
    <cellStyle name="Cálculo 2 3 2 3 2" xfId="23951" xr:uid="{F7F2141E-C842-484D-A74D-72603F302D06}"/>
    <cellStyle name="Cálculo 2 3 2 4" xfId="7054" xr:uid="{FDA1BE03-6B26-44D9-A453-B4BBCD3A6103}"/>
    <cellStyle name="Cálculo 2 3 2 4 2" xfId="22162" xr:uid="{811E0864-F497-443E-B673-B2A9C04ACAE2}"/>
    <cellStyle name="Cálculo 2 3 2 5" xfId="7789" xr:uid="{DCA7D4A2-5BCD-405C-B40D-9B10AB9D7F09}"/>
    <cellStyle name="Cálculo 2 3 2 5 2" xfId="22897" xr:uid="{33F86AA7-005B-49E1-AA0D-CCA86B2314EF}"/>
    <cellStyle name="Cálculo 2 3 2 6" xfId="17584" xr:uid="{A25C3B38-D28F-441D-A7E0-E647B45DDF3B}"/>
    <cellStyle name="Cálculo 2 3 3" xfId="2244" xr:uid="{7C2D2623-67AE-4373-821B-EBC5D1FCD3C7}"/>
    <cellStyle name="Cálculo 2 3 3 2" xfId="4881" xr:uid="{09808DCC-8FC8-4A5D-A38A-A90D57EF8910}"/>
    <cellStyle name="Cálculo 2 3 3 2 2" xfId="14782" xr:uid="{8A8307C6-7B10-4340-A240-A6153337060F}"/>
    <cellStyle name="Cálculo 2 3 3 2 2 2" xfId="29890" xr:uid="{6C10D247-6193-401A-8F51-6FDB0403D85F}"/>
    <cellStyle name="Cálculo 2 3 3 2 3" xfId="19989" xr:uid="{70047006-7413-4BE9-B9B9-18BEFA82A3EB}"/>
    <cellStyle name="Cálculo 2 3 3 3" xfId="16104" xr:uid="{93391D87-CDC7-414A-889E-F0BBB2206939}"/>
    <cellStyle name="Cálculo 2 3 3 3 2" xfId="31212" xr:uid="{9BAB834E-6F25-4158-83C7-DEC0A2FFDB08}"/>
    <cellStyle name="Cálculo 2 3 3 4" xfId="17469" xr:uid="{F5C14F9E-005D-44EA-98C1-94840489C40F}"/>
    <cellStyle name="Cálculo 2 3 4" xfId="2343" xr:uid="{78D0D821-9467-4D48-994B-D689ADCC5CD2}"/>
    <cellStyle name="Cálculo 2 3 4 2" xfId="4980" xr:uid="{8C341D92-6ADA-4734-97FC-4C3009FA320B}"/>
    <cellStyle name="Cálculo 2 3 4 2 2" xfId="11344" xr:uid="{A03E076D-AD63-45C6-97F3-CDCAAE100B53}"/>
    <cellStyle name="Cálculo 2 3 4 2 2 2" xfId="26452" xr:uid="{AC420C0F-01A5-4319-8C01-4F2F35D967F3}"/>
    <cellStyle name="Cálculo 2 3 4 2 3" xfId="8051" xr:uid="{39405B4A-9F28-4FBC-910F-30E282101099}"/>
    <cellStyle name="Cálculo 2 3 4 2 3 2" xfId="23159" xr:uid="{6A274788-B987-4E1C-99D9-BF4726E8CF99}"/>
    <cellStyle name="Cálculo 2 3 4 2 4" xfId="20088" xr:uid="{61074D62-3C7D-4E2C-A9E4-D576EC149CE8}"/>
    <cellStyle name="Cálculo 2 3 4 3" xfId="8810" xr:uid="{795CF57E-771F-47A1-B3E5-80E378EC7F42}"/>
    <cellStyle name="Cálculo 2 3 4 3 2" xfId="23918" xr:uid="{4F1EC3B2-8F79-4675-92AF-19987EB87A23}"/>
    <cellStyle name="Cálculo 2 3 4 4" xfId="13496" xr:uid="{DF196DBD-4B5E-45B9-B03C-B3E055A7D37C}"/>
    <cellStyle name="Cálculo 2 3 4 4 2" xfId="28604" xr:uid="{14418FCA-8697-4E43-AE56-CFEED35E997C}"/>
    <cellStyle name="Cálculo 2 3 4 5" xfId="17568" xr:uid="{3C0781D2-653D-4602-A61C-04E1D6AD1373}"/>
    <cellStyle name="Cálculo 2 3 5" xfId="3236" xr:uid="{6A210C00-C703-4679-B0FF-8B6F75FDC354}"/>
    <cellStyle name="Cálculo 2 3 5 2" xfId="5873" xr:uid="{CE487E03-A2EB-4B81-891C-6C1B24C656EF}"/>
    <cellStyle name="Cálculo 2 3 5 2 2" xfId="12184" xr:uid="{C2E000FC-04AF-4C7D-A732-A372F3B8A446}"/>
    <cellStyle name="Cálculo 2 3 5 2 2 2" xfId="27292" xr:uid="{790B62A4-70B9-474D-A2C5-0CF910DCF665}"/>
    <cellStyle name="Cálculo 2 3 5 2 3" xfId="11814" xr:uid="{64A21294-6A19-4F2F-BD58-4B812A53F97F}"/>
    <cellStyle name="Cálculo 2 3 5 2 3 2" xfId="26922" xr:uid="{9C41ED80-46D5-4F83-AA3C-58CBC416DA52}"/>
    <cellStyle name="Cálculo 2 3 5 2 4" xfId="20981" xr:uid="{680BBCDE-CCF3-4938-9E3E-A2892CD90912}"/>
    <cellStyle name="Cálculo 2 3 5 3" xfId="9618" xr:uid="{F6C061E9-B1AA-4232-8ED1-555CE0080558}"/>
    <cellStyle name="Cálculo 2 3 5 3 2" xfId="24726" xr:uid="{0ABC4AE3-B563-44C9-9D73-9C55C6136AA6}"/>
    <cellStyle name="Cálculo 2 3 5 4" xfId="16539" xr:uid="{CC488529-3E5C-481F-8699-B76FDA851BE1}"/>
    <cellStyle name="Cálculo 2 3 5 4 2" xfId="31647" xr:uid="{18D59218-CF22-4BD1-922F-BC0648F320A2}"/>
    <cellStyle name="Cálculo 2 3 5 5" xfId="18344" xr:uid="{E62E3E95-F9AE-4CFB-B467-D156FB90D4B5}"/>
    <cellStyle name="Cálculo 2 3 6" xfId="2318" xr:uid="{8BD7CD0B-DC0B-4A72-992E-FD69932FA8BB}"/>
    <cellStyle name="Cálculo 2 3 6 2" xfId="4955" xr:uid="{BE133A26-28FC-4616-B059-7EA8A38B017E}"/>
    <cellStyle name="Cálculo 2 3 6 2 2" xfId="11319" xr:uid="{74DEDFF5-1C29-4DA6-8609-29C50C1343B9}"/>
    <cellStyle name="Cálculo 2 3 6 2 2 2" xfId="26427" xr:uid="{4AB2604B-44AA-44CE-8000-8679658FFBBF}"/>
    <cellStyle name="Cálculo 2 3 6 2 3" xfId="8209" xr:uid="{12617344-46BF-42E0-9058-D55B9FE5535A}"/>
    <cellStyle name="Cálculo 2 3 6 2 3 2" xfId="23317" xr:uid="{823A4FCA-B2AC-4474-84B9-A9C241A98894}"/>
    <cellStyle name="Cálculo 2 3 6 2 4" xfId="20063" xr:uid="{A251AA30-B757-4128-B589-28A7492C1297}"/>
    <cellStyle name="Cálculo 2 3 6 3" xfId="8785" xr:uid="{2DAC98AB-79DE-431A-A8D9-F83EC2BCA1BA}"/>
    <cellStyle name="Cálculo 2 3 6 3 2" xfId="23893" xr:uid="{FA5C4F2A-A261-402F-89DF-84BFA5C25EB5}"/>
    <cellStyle name="Cálculo 2 3 6 4" xfId="8693" xr:uid="{B8B95412-DD5C-47B5-A3C2-61E89E57FC79}"/>
    <cellStyle name="Cálculo 2 3 6 4 2" xfId="23801" xr:uid="{E730CA13-1145-4EE2-B92C-5C6324AA0353}"/>
    <cellStyle name="Cálculo 2 3 6 5" xfId="17543" xr:uid="{8D308FA6-7A5A-495A-9FAC-15084C4A9089}"/>
    <cellStyle name="Cálculo 2 3 7" xfId="3888" xr:uid="{ECDA3F59-9F27-4EEC-9E37-4F4E9BE7CB86}"/>
    <cellStyle name="Cálculo 2 3 7 2" xfId="6525" xr:uid="{853D4AFC-8023-477D-82CD-945FB72570D7}"/>
    <cellStyle name="Cálculo 2 3 7 2 2" xfId="12836" xr:uid="{13C2F0AE-A2BE-43FC-ADCC-AE3BB55D9459}"/>
    <cellStyle name="Cálculo 2 3 7 2 2 2" xfId="27944" xr:uid="{E0C3961D-6402-4FDC-901F-020EAA41511A}"/>
    <cellStyle name="Cálculo 2 3 7 2 3" xfId="7836" xr:uid="{AD16FA24-E8E8-4F65-9F7F-76481880D2E2}"/>
    <cellStyle name="Cálculo 2 3 7 2 3 2" xfId="22944" xr:uid="{42D74E56-616C-42EA-81CA-B838DA54EB3E}"/>
    <cellStyle name="Cálculo 2 3 7 2 4" xfId="21633" xr:uid="{46C77044-1064-40A1-A396-CCB4AC0A57D6}"/>
    <cellStyle name="Cálculo 2 3 7 3" xfId="10270" xr:uid="{8ABFB3C8-45D3-4690-B9EC-476B2CFD4A81}"/>
    <cellStyle name="Cálculo 2 3 7 3 2" xfId="25378" xr:uid="{AA43CDDF-B02D-4A25-8DB8-1FADE79CB757}"/>
    <cellStyle name="Cálculo 2 3 7 4" xfId="9187" xr:uid="{4229AEA8-4154-4B80-A271-DB3B4B5AEF24}"/>
    <cellStyle name="Cálculo 2 3 7 4 2" xfId="24295" xr:uid="{EB01115D-9B45-49DC-A6A0-42D5D256E05E}"/>
    <cellStyle name="Cálculo 2 3 7 5" xfId="18996" xr:uid="{7D30C8C7-22C2-4750-B176-D1E805BBF58E}"/>
    <cellStyle name="Cálculo 2 3 8" xfId="4453" xr:uid="{9FB0EB05-1701-4AAC-AE7B-1D40B33DB876}"/>
    <cellStyle name="Cálculo 2 3 8 2" xfId="10835" xr:uid="{613116C6-C290-4E7C-AE8E-D4D41D30DF26}"/>
    <cellStyle name="Cálculo 2 3 8 2 2" xfId="25943" xr:uid="{49D70AA1-25AE-4C03-85D9-92196E5AE272}"/>
    <cellStyle name="Cálculo 2 3 8 3" xfId="7056" xr:uid="{24C0CF1A-1251-47E3-A2B5-ABC9744418A3}"/>
    <cellStyle name="Cálculo 2 3 8 3 2" xfId="22164" xr:uid="{50E1843E-1BBF-4950-B35E-D77F5C93BEBB}"/>
    <cellStyle name="Cálculo 2 3 8 4" xfId="19561" xr:uid="{0146F4DB-803D-4C16-89DA-FAD4B89E858A}"/>
    <cellStyle name="Cálculo 2 3 9" xfId="8317" xr:uid="{FF8CE69F-7F42-4749-9EF8-370D7C25078F}"/>
    <cellStyle name="Cálculo 2 3 9 2" xfId="23425" xr:uid="{D84A208E-6D26-4CC3-ABC3-83557BBD860F}"/>
    <cellStyle name="Cálculo 2 4" xfId="2053" xr:uid="{332A6BA4-C9B3-4F9E-A12B-42EB47433073}"/>
    <cellStyle name="Cálculo 2 4 10" xfId="15033" xr:uid="{C897C2B7-EC0A-42A7-A216-3661BDE45523}"/>
    <cellStyle name="Cálculo 2 4 10 2" xfId="30141" xr:uid="{2279AC77-FC5A-46C0-ACA3-C43EBCA0599B}"/>
    <cellStyle name="Cálculo 2 4 11" xfId="14518" xr:uid="{57555511-CA53-4CEF-8DD7-5F33671F4877}"/>
    <cellStyle name="Cálculo 2 4 11 2" xfId="29626" xr:uid="{63EB057D-D844-4F99-A3B5-E26CF033D1CE}"/>
    <cellStyle name="Cálculo 2 4 12" xfId="17278" xr:uid="{A1D887BF-1BAC-4C53-91A4-49D2E3C640AD}"/>
    <cellStyle name="Cálculo 2 4 2" xfId="2560" xr:uid="{AF905028-403B-4F12-B573-FCE637779397}"/>
    <cellStyle name="Cálculo 2 4 2 2" xfId="5197" xr:uid="{29C65D69-C738-4D9F-8630-D2FB2E1FA732}"/>
    <cellStyle name="Cálculo 2 4 2 2 2" xfId="11561" xr:uid="{6BA66BD3-954A-4219-A07F-B9DAF5CC0875}"/>
    <cellStyle name="Cálculo 2 4 2 2 2 2" xfId="26669" xr:uid="{AC80D63E-44F3-4A52-98CD-2B3A6238A7C0}"/>
    <cellStyle name="Cálculo 2 4 2 2 3" xfId="16219" xr:uid="{C00C75F4-3CF5-4C26-A1CA-1BB7329232B5}"/>
    <cellStyle name="Cálculo 2 4 2 2 3 2" xfId="31327" xr:uid="{1A4405E7-071C-4B75-90DC-9F5487C2AAEF}"/>
    <cellStyle name="Cálculo 2 4 2 2 4" xfId="20305" xr:uid="{99C7DD7A-BE2A-41C5-8E92-9021F8E7B7F1}"/>
    <cellStyle name="Cálculo 2 4 2 3" xfId="9027" xr:uid="{C69E6F66-AB0D-442F-8C61-A6E598184BD2}"/>
    <cellStyle name="Cálculo 2 4 2 3 2" xfId="24135" xr:uid="{C60A5A69-BED2-446B-8EE4-3CE3B865112E}"/>
    <cellStyle name="Cálculo 2 4 2 4" xfId="13655" xr:uid="{BE4392A4-9584-4658-9302-2309FA8D11FC}"/>
    <cellStyle name="Cálculo 2 4 2 4 2" xfId="28763" xr:uid="{737945A8-E8D7-45AA-959A-96CE0077A3A6}"/>
    <cellStyle name="Cálculo 2 4 2 5" xfId="7202" xr:uid="{A4EB19BF-9944-4DC4-85FD-4AE9C140C9C5}"/>
    <cellStyle name="Cálculo 2 4 2 5 2" xfId="22310" xr:uid="{D0B83619-6ABC-45F1-A257-0A8EE962B5BC}"/>
    <cellStyle name="Cálculo 2 4 2 6" xfId="17668" xr:uid="{5609A4AA-FDF3-4F7F-9550-5D13E5DA8499}"/>
    <cellStyle name="Cálculo 2 4 3" xfId="2813" xr:uid="{08E1E5DE-40E4-4B26-B1F6-71BC4D8D1E5C}"/>
    <cellStyle name="Cálculo 2 4 3 2" xfId="5450" xr:uid="{58A2D931-2B4F-464C-BFED-3A1D3EB44FD2}"/>
    <cellStyle name="Cálculo 2 4 3 2 2" xfId="7565" xr:uid="{7BD37698-8A44-4A62-AB27-E9BCBC07142C}"/>
    <cellStyle name="Cálculo 2 4 3 2 2 2" xfId="22673" xr:uid="{07C17ACE-D3B4-4471-86BC-135CC030CFB7}"/>
    <cellStyle name="Cálculo 2 4 3 2 3" xfId="20558" xr:uid="{50E4C0FE-A15F-4770-8F8D-F828EB3B36A9}"/>
    <cellStyle name="Cálculo 2 4 3 3" xfId="15923" xr:uid="{5DD6C0B7-1B64-41BC-AF94-ABA0427694B2}"/>
    <cellStyle name="Cálculo 2 4 3 3 2" xfId="31031" xr:uid="{1E62A021-C3CF-4FD7-8278-FDF0D4039853}"/>
    <cellStyle name="Cálculo 2 4 3 4" xfId="17921" xr:uid="{17AEBE33-EC8E-4776-9E87-B8FF9ADDE2B4}"/>
    <cellStyle name="Cálculo 2 4 4" xfId="3116" xr:uid="{AB39AE7A-ED3D-45AB-8C58-2AF85F2FACF7}"/>
    <cellStyle name="Cálculo 2 4 4 2" xfId="5753" xr:uid="{FBFFF5B4-2AC0-4A0F-8A9A-EE8D638575CA}"/>
    <cellStyle name="Cálculo 2 4 4 2 2" xfId="12064" xr:uid="{DFD7F429-DE96-459E-BF29-1563EA6923D5}"/>
    <cellStyle name="Cálculo 2 4 4 2 2 2" xfId="27172" xr:uid="{3F178451-B101-4F22-A815-6FB2E0526AF8}"/>
    <cellStyle name="Cálculo 2 4 4 2 3" xfId="14605" xr:uid="{BB8C8681-840A-4046-A2BE-4D556FDCDB4F}"/>
    <cellStyle name="Cálculo 2 4 4 2 3 2" xfId="29713" xr:uid="{995E2055-4D61-4C10-BF71-B68045E43E5E}"/>
    <cellStyle name="Cálculo 2 4 4 2 4" xfId="20861" xr:uid="{7C13BAE3-F90F-4364-A60B-B125D3F0A727}"/>
    <cellStyle name="Cálculo 2 4 4 3" xfId="9498" xr:uid="{E72FF89B-CF3E-400C-ADB0-F7EB5A289089}"/>
    <cellStyle name="Cálculo 2 4 4 3 2" xfId="24606" xr:uid="{3D05285F-3E45-438F-AE9C-D71CAC8FCDA5}"/>
    <cellStyle name="Cálculo 2 4 4 4" xfId="15061" xr:uid="{EC7C4D74-A80D-47DC-A3AB-5BCDF9F68D19}"/>
    <cellStyle name="Cálculo 2 4 4 4 2" xfId="30169" xr:uid="{569FBD5C-A9E7-4BAB-9445-00A68929B6C5}"/>
    <cellStyle name="Cálculo 2 4 4 5" xfId="18224" xr:uid="{2AA3FD75-E6EB-4501-9252-5AB4D0C908E2}"/>
    <cellStyle name="Cálculo 2 4 5" xfId="3442" xr:uid="{2EEC329B-641C-482E-B767-AD4254F1D982}"/>
    <cellStyle name="Cálculo 2 4 5 2" xfId="6079" xr:uid="{4B3E774B-A17F-45CB-A70D-0B63665205F8}"/>
    <cellStyle name="Cálculo 2 4 5 2 2" xfId="12390" xr:uid="{DAAF096F-976D-45CF-9A5B-504BF7DEDCF8}"/>
    <cellStyle name="Cálculo 2 4 5 2 2 2" xfId="27498" xr:uid="{BCE588EA-6D53-4B6F-816B-4F8128CF0F27}"/>
    <cellStyle name="Cálculo 2 4 5 2 3" xfId="16375" xr:uid="{AD9D8E5A-B933-4165-93DE-4D2DC43348BD}"/>
    <cellStyle name="Cálculo 2 4 5 2 3 2" xfId="31483" xr:uid="{2A5D11D9-52C2-4618-9AAC-9777AF4F90F8}"/>
    <cellStyle name="Cálculo 2 4 5 2 4" xfId="21187" xr:uid="{0C3205A0-ED6B-4757-9629-29A823DDE10B}"/>
    <cellStyle name="Cálculo 2 4 5 3" xfId="9824" xr:uid="{D123CE07-417B-47EF-B44C-EA83A6562578}"/>
    <cellStyle name="Cálculo 2 4 5 3 2" xfId="24932" xr:uid="{055355F1-8E3A-4205-9D1B-8568A5AC566D}"/>
    <cellStyle name="Cálculo 2 4 5 4" xfId="16030" xr:uid="{62709C9C-A111-4B6F-A96D-45BADA81150D}"/>
    <cellStyle name="Cálculo 2 4 5 4 2" xfId="31138" xr:uid="{03197EA0-6E58-45AC-8A33-C69B5774CDBE}"/>
    <cellStyle name="Cálculo 2 4 5 5" xfId="18550" xr:uid="{FBC4DE5E-1680-4C2A-8CAF-9E0CE0BDD1C7}"/>
    <cellStyle name="Cálculo 2 4 6" xfId="3748" xr:uid="{5E96C62E-7FFD-41AB-8F24-C2D98DB5DA0B}"/>
    <cellStyle name="Cálculo 2 4 6 2" xfId="6385" xr:uid="{2999D08E-3446-4007-80C9-30853C2EBB98}"/>
    <cellStyle name="Cálculo 2 4 6 2 2" xfId="12696" xr:uid="{54226551-8D39-4041-ADF9-171E9DA18A4C}"/>
    <cellStyle name="Cálculo 2 4 6 2 2 2" xfId="27804" xr:uid="{CAD5F130-A120-4F05-9715-3A4B41BFDEF0}"/>
    <cellStyle name="Cálculo 2 4 6 2 3" xfId="15267" xr:uid="{FADBB077-B8F0-4CEE-91BF-C266197F1BC1}"/>
    <cellStyle name="Cálculo 2 4 6 2 3 2" xfId="30375" xr:uid="{49301D25-84EE-4079-B6A9-3AB161E9E702}"/>
    <cellStyle name="Cálculo 2 4 6 2 4" xfId="21493" xr:uid="{F0EDCDDD-3278-4A6E-AC09-A84F125218E2}"/>
    <cellStyle name="Cálculo 2 4 6 3" xfId="10130" xr:uid="{488B9A40-16AA-4C20-8503-E75752CD8968}"/>
    <cellStyle name="Cálculo 2 4 6 3 2" xfId="25238" xr:uid="{7C60B9CB-B888-4DAB-B1F8-E5E6203FD689}"/>
    <cellStyle name="Cálculo 2 4 6 4" xfId="11669" xr:uid="{06F1A9EE-4F26-4424-AC09-536A86CF497D}"/>
    <cellStyle name="Cálculo 2 4 6 4 2" xfId="26777" xr:uid="{4F616632-A4FE-43BB-A6A2-E202839ED22C}"/>
    <cellStyle name="Cálculo 2 4 6 5" xfId="18856" xr:uid="{32FB202B-91F8-4602-B22B-3F205BA2AA5B}"/>
    <cellStyle name="Cálculo 2 4 7" xfId="4125" xr:uid="{8F4F1D9B-0C5A-4805-924A-82F7DD3A2605}"/>
    <cellStyle name="Cálculo 2 4 7 2" xfId="6762" xr:uid="{4A195749-989A-47DA-8AFA-B8C9FD751325}"/>
    <cellStyle name="Cálculo 2 4 7 2 2" xfId="13073" xr:uid="{7FD39316-D9A7-4ABF-9378-8C781CD989FA}"/>
    <cellStyle name="Cálculo 2 4 7 2 2 2" xfId="28181" xr:uid="{A53A47A2-074D-4066-9DEA-6BE6394E251C}"/>
    <cellStyle name="Cálculo 2 4 7 2 3" xfId="16747" xr:uid="{E03E997F-FC52-4CAD-B866-D6AE7165875E}"/>
    <cellStyle name="Cálculo 2 4 7 2 3 2" xfId="31855" xr:uid="{9CFEB45A-A7D7-43FC-9CED-05E3F7E571E3}"/>
    <cellStyle name="Cálculo 2 4 7 2 4" xfId="21870" xr:uid="{FAF045DA-2542-4BF0-A53B-60D338EC8C7D}"/>
    <cellStyle name="Cálculo 2 4 7 3" xfId="10507" xr:uid="{F0C93475-78D4-46C6-9111-FDF948461F08}"/>
    <cellStyle name="Cálculo 2 4 7 3 2" xfId="25615" xr:uid="{486BE143-5F0F-48D7-AB4B-341721DB84E2}"/>
    <cellStyle name="Cálculo 2 4 7 4" xfId="14998" xr:uid="{C871886F-4EAC-46A9-AFF7-E330E7DFF1FF}"/>
    <cellStyle name="Cálculo 2 4 7 4 2" xfId="30106" xr:uid="{3F3CD2AD-2B24-43F8-9F38-F1FBE0AAF48C}"/>
    <cellStyle name="Cálculo 2 4 7 5" xfId="19233" xr:uid="{8B283806-7CAF-44A9-87D7-93749201B8E8}"/>
    <cellStyle name="Cálculo 2 4 8" xfId="4690" xr:uid="{012281BC-6539-463C-A56E-8D9587D5EBEE}"/>
    <cellStyle name="Cálculo 2 4 8 2" xfId="11072" xr:uid="{AA01C8C9-32EA-46A1-9745-C14400BC331E}"/>
    <cellStyle name="Cálculo 2 4 8 2 2" xfId="26180" xr:uid="{A74C4B9F-D5C2-4C37-BB53-75F3FA434438}"/>
    <cellStyle name="Cálculo 2 4 8 3" xfId="7907" xr:uid="{A5FDBB33-1CA4-4C75-B38C-E9985A0C100D}"/>
    <cellStyle name="Cálculo 2 4 8 3 2" xfId="23015" xr:uid="{FA558AA1-ED89-44F6-8685-0A9D4E43BE96}"/>
    <cellStyle name="Cálculo 2 4 8 4" xfId="19798" xr:uid="{CEF51A86-733E-4BB8-9F89-9819771A1F91}"/>
    <cellStyle name="Cálculo 2 4 9" xfId="8551" xr:uid="{E3907670-80D1-44AE-AA1D-36AD756DDD8C}"/>
    <cellStyle name="Cálculo 2 4 9 2" xfId="23659" xr:uid="{50270555-A95C-4376-AF64-A6BB874E9737}"/>
    <cellStyle name="Cálculo 2 5" xfId="2068" xr:uid="{24005750-8F46-4DBA-8335-BF4AE8D7D64C}"/>
    <cellStyle name="Cálculo 2 5 10" xfId="8148" xr:uid="{D182A4D3-9EFB-4CA1-B942-6EDC75B45E61}"/>
    <cellStyle name="Cálculo 2 5 10 2" xfId="23256" xr:uid="{D7EE95E1-ABE0-4589-94C3-A4CB2175CF06}"/>
    <cellStyle name="Cálculo 2 5 11" xfId="17293" xr:uid="{0441E599-AE9D-41EA-AE26-D50EDCD458A5}"/>
    <cellStyle name="Cálculo 2 5 2" xfId="2828" xr:uid="{37E96D5F-B3A9-430B-A51F-4C9AD1220865}"/>
    <cellStyle name="Cálculo 2 5 2 2" xfId="5465" xr:uid="{E5B1709D-4590-4F85-9ACF-050C7366FFCA}"/>
    <cellStyle name="Cálculo 2 5 2 2 2" xfId="16391" xr:uid="{35028493-7AE8-4F83-9259-EB6C36173A9F}"/>
    <cellStyle name="Cálculo 2 5 2 2 2 2" xfId="31499" xr:uid="{937AAAD5-ABF7-43E4-AB83-54E36FEDC93A}"/>
    <cellStyle name="Cálculo 2 5 2 2 3" xfId="20573" xr:uid="{80B00B2D-D9CF-45F7-B23A-429EEEC0C6B4}"/>
    <cellStyle name="Cálculo 2 5 2 3" xfId="14217" xr:uid="{C72E9C63-DB10-4ADE-A92C-AD8F7EDA4D65}"/>
    <cellStyle name="Cálculo 2 5 2 3 2" xfId="29325" xr:uid="{5605AB58-569F-41E1-878C-AC64D399D747}"/>
    <cellStyle name="Cálculo 2 5 2 4" xfId="17936" xr:uid="{669FA320-1265-4E97-B8CC-737A02FE9220}"/>
    <cellStyle name="Cálculo 2 5 3" xfId="3131" xr:uid="{86C4BA56-9E5A-4167-A69C-22F649BEFEFD}"/>
    <cellStyle name="Cálculo 2 5 3 2" xfId="5768" xr:uid="{FD14D3E3-7F1C-40B9-BC28-778A4AD98F4C}"/>
    <cellStyle name="Cálculo 2 5 3 2 2" xfId="12079" xr:uid="{9BA219F2-AE03-417A-8410-F69D01D59FC8}"/>
    <cellStyle name="Cálculo 2 5 3 2 2 2" xfId="27187" xr:uid="{9D285F81-338B-4378-BF44-023E18756A4A}"/>
    <cellStyle name="Cálculo 2 5 3 2 3" xfId="14090" xr:uid="{EB112935-0EFC-4FAC-BB65-FF9AE8BA6E18}"/>
    <cellStyle name="Cálculo 2 5 3 2 3 2" xfId="29198" xr:uid="{0C0D6C9C-8999-4569-947E-5E89FF3F9390}"/>
    <cellStyle name="Cálculo 2 5 3 2 4" xfId="20876" xr:uid="{5EE92BDB-D044-49E5-BD66-1E0CAE6896D1}"/>
    <cellStyle name="Cálculo 2 5 3 3" xfId="9513" xr:uid="{82387281-A3BC-4030-BBF0-D096BE9CB8D6}"/>
    <cellStyle name="Cálculo 2 5 3 3 2" xfId="24621" xr:uid="{97E2BFD8-E4AF-45AA-903C-65508FD7E243}"/>
    <cellStyle name="Cálculo 2 5 3 4" xfId="15002" xr:uid="{F1A43FD7-67B5-4DEB-853C-A60C2EC435C1}"/>
    <cellStyle name="Cálculo 2 5 3 4 2" xfId="30110" xr:uid="{FC5AD15E-AA62-481E-ACDD-593B2AE44B0D}"/>
    <cellStyle name="Cálculo 2 5 3 5" xfId="18239" xr:uid="{89121F9D-C7A4-4A05-B14E-0E100D4DDF59}"/>
    <cellStyle name="Cálculo 2 5 4" xfId="3457" xr:uid="{EBB0EE29-9025-44B3-91F3-636883BDD985}"/>
    <cellStyle name="Cálculo 2 5 4 2" xfId="6094" xr:uid="{773132DA-B066-4A04-BDB2-73A42FB33E8F}"/>
    <cellStyle name="Cálculo 2 5 4 2 2" xfId="12405" xr:uid="{AC401E7C-26BD-40EC-986A-8EF24534AE4C}"/>
    <cellStyle name="Cálculo 2 5 4 2 2 2" xfId="27513" xr:uid="{4A3AF8F3-3864-429C-9EC8-659BC930A410}"/>
    <cellStyle name="Cálculo 2 5 4 2 3" xfId="7575" xr:uid="{FCC8A8D8-7F0F-411B-B9DC-2A764494F8F7}"/>
    <cellStyle name="Cálculo 2 5 4 2 3 2" xfId="22683" xr:uid="{B1063BED-9C82-4A38-810C-8E58EC63D902}"/>
    <cellStyle name="Cálculo 2 5 4 2 4" xfId="21202" xr:uid="{D944E8E7-F542-41AB-B279-E498FBDB3056}"/>
    <cellStyle name="Cálculo 2 5 4 3" xfId="9839" xr:uid="{080D356A-4018-43C8-A6E8-19248D9DA198}"/>
    <cellStyle name="Cálculo 2 5 4 3 2" xfId="24947" xr:uid="{6B6F3C70-B935-442D-9DCC-4EDD8820343D}"/>
    <cellStyle name="Cálculo 2 5 4 4" xfId="7413" xr:uid="{72BC69BA-A548-41EE-9B12-FE1AF8A9DAFD}"/>
    <cellStyle name="Cálculo 2 5 4 4 2" xfId="22521" xr:uid="{F8C9166A-17C8-4423-9769-6E57445E24AD}"/>
    <cellStyle name="Cálculo 2 5 4 5" xfId="18565" xr:uid="{E3A88EEC-50E7-4D5E-B348-AFCD894E9A9F}"/>
    <cellStyle name="Cálculo 2 5 5" xfId="3763" xr:uid="{CEBB34D0-7EF9-4119-95B8-A900C4D8B575}"/>
    <cellStyle name="Cálculo 2 5 5 2" xfId="6400" xr:uid="{F38F7C2C-024F-4B2F-A38C-BD350CCDC126}"/>
    <cellStyle name="Cálculo 2 5 5 2 2" xfId="12711" xr:uid="{9CCF3853-6E83-411E-8B77-44B31195BC15}"/>
    <cellStyle name="Cálculo 2 5 5 2 2 2" xfId="27819" xr:uid="{C2349676-400F-4795-88A7-DEA6BF689019}"/>
    <cellStyle name="Cálculo 2 5 5 2 3" xfId="13555" xr:uid="{5C41A20F-EB85-4E5C-BF5C-D5B1C13E155A}"/>
    <cellStyle name="Cálculo 2 5 5 2 3 2" xfId="28663" xr:uid="{22CB8D29-0FA0-4680-BC38-453E3ED76F79}"/>
    <cellStyle name="Cálculo 2 5 5 2 4" xfId="21508" xr:uid="{82F4103C-D58A-41AB-BEB7-164A254858F6}"/>
    <cellStyle name="Cálculo 2 5 5 3" xfId="10145" xr:uid="{85DE50DA-396D-41A5-9E50-0502B54E6960}"/>
    <cellStyle name="Cálculo 2 5 5 3 2" xfId="25253" xr:uid="{0B550C37-3508-40C9-9E48-B9E9BDC79DF0}"/>
    <cellStyle name="Cálculo 2 5 5 4" xfId="14929" xr:uid="{FE247092-9E6D-4C1B-8B11-9EAA66C0E6E2}"/>
    <cellStyle name="Cálculo 2 5 5 4 2" xfId="30037" xr:uid="{A63B8F66-1F81-4F7C-B844-B326185469C2}"/>
    <cellStyle name="Cálculo 2 5 5 5" xfId="18871" xr:uid="{CFA79550-62D9-4DE7-AF84-CF9CA72FD265}"/>
    <cellStyle name="Cálculo 2 5 6" xfId="4140" xr:uid="{12A944C8-514E-40AC-B269-A33D911BBDE6}"/>
    <cellStyle name="Cálculo 2 5 6 2" xfId="6777" xr:uid="{30C019AB-9477-4BE2-9F4A-A0BFFB766010}"/>
    <cellStyle name="Cálculo 2 5 6 2 2" xfId="13088" xr:uid="{E67CC416-D67A-4A73-8961-3CC32AF69975}"/>
    <cellStyle name="Cálculo 2 5 6 2 2 2" xfId="28196" xr:uid="{4E9DDBE9-3ADA-4DE2-883D-54049B65F755}"/>
    <cellStyle name="Cálculo 2 5 6 2 3" xfId="16762" xr:uid="{F1D7984C-9C0D-4D50-BE44-E15E91DF973F}"/>
    <cellStyle name="Cálculo 2 5 6 2 3 2" xfId="31870" xr:uid="{E5D52A88-7CCA-4155-BAE7-8599EBC249E3}"/>
    <cellStyle name="Cálculo 2 5 6 2 4" xfId="21885" xr:uid="{72837A43-6C57-4FA9-B143-76C13E3C3E87}"/>
    <cellStyle name="Cálculo 2 5 6 3" xfId="10522" xr:uid="{A0372327-68E9-499B-9003-FC0580FB7A40}"/>
    <cellStyle name="Cálculo 2 5 6 3 2" xfId="25630" xr:uid="{FF279EC2-356A-411F-829D-E27B304D5A41}"/>
    <cellStyle name="Cálculo 2 5 6 4" xfId="13970" xr:uid="{2ECA7420-7E31-49DD-B847-3F6DFE3D6945}"/>
    <cellStyle name="Cálculo 2 5 6 4 2" xfId="29078" xr:uid="{56B37F5E-CE9C-4110-AC6F-8D4A92812D12}"/>
    <cellStyle name="Cálculo 2 5 6 5" xfId="19248" xr:uid="{E63665CA-6AD7-459E-BB7C-201B8DAEF777}"/>
    <cellStyle name="Cálculo 2 5 7" xfId="4705" xr:uid="{37C593CD-2FFE-4B9D-92B6-0726D3877203}"/>
    <cellStyle name="Cálculo 2 5 7 2" xfId="11087" xr:uid="{F357B923-2698-4FFA-B4C1-34E7D98728B8}"/>
    <cellStyle name="Cálculo 2 5 7 2 2" xfId="26195" xr:uid="{19FD5BAB-EE9B-4185-8178-D8F85F43C6E6}"/>
    <cellStyle name="Cálculo 2 5 7 3" xfId="14027" xr:uid="{07385445-3CB1-4600-8A67-30571CF7B881}"/>
    <cellStyle name="Cálculo 2 5 7 3 2" xfId="29135" xr:uid="{0B008161-79F2-46B6-8447-DFD2FCD36483}"/>
    <cellStyle name="Cálculo 2 5 7 4" xfId="19813" xr:uid="{DDB4848A-D0B0-4197-89F0-6D61665D8659}"/>
    <cellStyle name="Cálculo 2 5 8" xfId="8566" xr:uid="{9BCAB6C8-C22C-4C86-933B-C4DD376940FA}"/>
    <cellStyle name="Cálculo 2 5 8 2" xfId="23674" xr:uid="{61C4AC40-0974-4F99-80F8-F8C53E63ACE1}"/>
    <cellStyle name="Cálculo 2 5 9" xfId="13682" xr:uid="{3F6C7D4D-1A6D-4EA4-92F6-63635E99B25A}"/>
    <cellStyle name="Cálculo 2 5 9 2" xfId="28790" xr:uid="{7C367F6D-DE31-40EF-8898-0DF01630D1D8}"/>
    <cellStyle name="Cálculo 3" xfId="760" xr:uid="{00000000-0005-0000-0000-0000F8020000}"/>
    <cellStyle name="Cálculo 3 2" xfId="1834" xr:uid="{E965FAAA-E260-454C-80EE-90F05FA9DC4A}"/>
    <cellStyle name="Cálculo 3 2 10" xfId="8335" xr:uid="{95DE2955-C6A9-46E9-B515-1A768AD7ACBC}"/>
    <cellStyle name="Cálculo 3 2 10 2" xfId="23443" xr:uid="{6BD17574-A9BC-4821-B2CD-DC8BFABDA4C4}"/>
    <cellStyle name="Cálculo 3 2 11" xfId="16364" xr:uid="{57FDF509-197F-4127-A7DC-6D9AB011D55B}"/>
    <cellStyle name="Cálculo 3 2 11 2" xfId="31472" xr:uid="{34C90AA2-BDA3-4CF9-9F26-A892699C2973}"/>
    <cellStyle name="Cálculo 3 2 12" xfId="14341" xr:uid="{A575627C-A5EA-4BD9-A28C-E46CFA5C57F2}"/>
    <cellStyle name="Cálculo 3 2 12 2" xfId="29449" xr:uid="{68B83D60-189A-4A18-B3EF-451AA74FABEB}"/>
    <cellStyle name="Cálculo 3 2 13" xfId="17059" xr:uid="{D3E12E49-561C-4CE6-BE9F-0576E17509E4}"/>
    <cellStyle name="Cálculo 3 2 2" xfId="2394" xr:uid="{D8B3B3AB-1AC5-4B9B-9F52-CBC1D40FF19E}"/>
    <cellStyle name="Cálculo 3 2 2 2" xfId="5031" xr:uid="{FD372B06-15CE-44CE-8DC1-F38FE7D5F064}"/>
    <cellStyle name="Cálculo 3 2 2 2 2" xfId="11395" xr:uid="{F4BCA073-78F0-477E-A1D3-BDD09CBA8CD8}"/>
    <cellStyle name="Cálculo 3 2 2 2 2 2" xfId="26503" xr:uid="{9C875157-3C1A-4D33-9FE6-3C0A1601550E}"/>
    <cellStyle name="Cálculo 3 2 2 2 3" xfId="16479" xr:uid="{36E8C48C-6D02-422E-BC7B-B55C7509892E}"/>
    <cellStyle name="Cálculo 3 2 2 2 3 2" xfId="31587" xr:uid="{DA9F7BCA-A690-487B-9C00-7105E5AF8307}"/>
    <cellStyle name="Cálculo 3 2 2 2 4" xfId="20139" xr:uid="{B04E97BB-0A3B-410B-8E46-BFAC08EC322C}"/>
    <cellStyle name="Cálculo 3 2 2 3" xfId="8861" xr:uid="{C553202B-9932-4C7D-886D-533583EF2767}"/>
    <cellStyle name="Cálculo 3 2 2 3 2" xfId="23969" xr:uid="{77F26E3B-B21C-4D2F-81A3-D91F2A93EB19}"/>
    <cellStyle name="Cálculo 3 2 3" xfId="2226" xr:uid="{1602A07C-C273-4500-A666-4D0C42A70500}"/>
    <cellStyle name="Cálculo 3 2 3 2" xfId="4863" xr:uid="{3703A956-6231-42DD-9BFD-6909BDD5859A}"/>
    <cellStyle name="Cálculo 3 2 3 2 2" xfId="16125" xr:uid="{83134FEA-49FA-4CF9-873F-5270D9905FA1}"/>
    <cellStyle name="Cálculo 3 2 3 2 2 2" xfId="31233" xr:uid="{166E0137-C968-4026-9589-5D3898136901}"/>
    <cellStyle name="Cálculo 3 2 3 2 3" xfId="19971" xr:uid="{4595DCC1-2B1E-45A3-8A05-2230AD8D66E0}"/>
    <cellStyle name="Cálculo 3 2 3 3" xfId="16260" xr:uid="{8079B94C-5E49-4A8A-A828-DBA1B1A0AAE7}"/>
    <cellStyle name="Cálculo 3 2 3 3 2" xfId="31368" xr:uid="{0B5CCA7A-B384-4167-B40C-4137BE4EE335}"/>
    <cellStyle name="Cálculo 3 2 3 4" xfId="17451" xr:uid="{23B730F9-E746-4A35-8482-1C8A7B06585C}"/>
    <cellStyle name="Cálculo 3 2 4" xfId="2928" xr:uid="{6CB50FC9-5C1E-4799-8AB4-3218678E836D}"/>
    <cellStyle name="Cálculo 3 2 4 2" xfId="5565" xr:uid="{DC902660-6BE1-42CC-AB0D-D71BE679FABB}"/>
    <cellStyle name="Cálculo 3 2 4 2 2" xfId="11876" xr:uid="{CCBB2101-9CEC-4626-86DF-BC6245B47DA1}"/>
    <cellStyle name="Cálculo 3 2 4 2 2 2" xfId="26984" xr:uid="{2544882C-62BD-45E2-8EBB-23517EEF04F1}"/>
    <cellStyle name="Cálculo 3 2 4 2 3" xfId="11235" xr:uid="{49AE0A77-AD7D-412E-8C2F-BA4A199F6B00}"/>
    <cellStyle name="Cálculo 3 2 4 2 3 2" xfId="26343" xr:uid="{BFC53289-6D65-4FE1-8F43-6A7B5380AEE4}"/>
    <cellStyle name="Cálculo 3 2 4 2 4" xfId="20673" xr:uid="{01A61B27-6B62-4F04-892B-BF89E7E759E9}"/>
    <cellStyle name="Cálculo 3 2 4 3" xfId="9310" xr:uid="{3316ED09-398B-41AA-919B-83BA049572CC}"/>
    <cellStyle name="Cálculo 3 2 4 3 2" xfId="24418" xr:uid="{AB52EBAB-A411-4102-877D-0CB96A4EC2E2}"/>
    <cellStyle name="Cálculo 3 2 4 4" xfId="13486" xr:uid="{1F6ABE48-87F9-46FF-8B02-98CBD8BE5317}"/>
    <cellStyle name="Cálculo 3 2 4 4 2" xfId="28594" xr:uid="{8E45174D-2802-4E0D-B2A0-E1F4C230F9EB}"/>
    <cellStyle name="Cálculo 3 2 4 5" xfId="18036" xr:uid="{42E103DD-69BA-491B-AF8B-D156EF265537}"/>
    <cellStyle name="Cálculo 3 2 5" xfId="3254" xr:uid="{AEE31CFD-498D-4C19-977C-65D56233A93C}"/>
    <cellStyle name="Cálculo 3 2 5 2" xfId="5891" xr:uid="{472D817F-94AC-4659-B530-7D24FD344FB4}"/>
    <cellStyle name="Cálculo 3 2 5 2 2" xfId="12202" xr:uid="{F65F254E-BC81-4695-9EF9-DA06911373C6}"/>
    <cellStyle name="Cálculo 3 2 5 2 2 2" xfId="27310" xr:uid="{EE1EE8CD-B9BC-47FA-8AC4-A0F1C531FB2A}"/>
    <cellStyle name="Cálculo 3 2 5 2 3" xfId="15015" xr:uid="{E677E789-6D0E-4B7B-9339-1876BFDA736F}"/>
    <cellStyle name="Cálculo 3 2 5 2 3 2" xfId="30123" xr:uid="{6D045B1C-4B20-445C-B2A4-40406F543B11}"/>
    <cellStyle name="Cálculo 3 2 5 2 4" xfId="20999" xr:uid="{C6CAB1AB-2A38-47F5-AA92-81DEB6428E4E}"/>
    <cellStyle name="Cálculo 3 2 5 3" xfId="9636" xr:uid="{8A07D9D8-6A5E-42D1-A100-7D2D16E1FF28}"/>
    <cellStyle name="Cálculo 3 2 5 3 2" xfId="24744" xr:uid="{A46B5680-6ECA-4684-930C-94F17A8A8F47}"/>
    <cellStyle name="Cálculo 3 2 5 4" xfId="7601" xr:uid="{AB39C99B-92A2-4E4C-B9CA-183E7F7FCBF7}"/>
    <cellStyle name="Cálculo 3 2 5 4 2" xfId="22709" xr:uid="{6E8B591C-9BBE-4BB2-B35A-E16DA381402F}"/>
    <cellStyle name="Cálculo 3 2 5 5" xfId="18362" xr:uid="{2D2F4879-243B-4F4E-91DD-888AFFAD8F17}"/>
    <cellStyle name="Cálculo 3 2 6" xfId="3560" xr:uid="{B7225D48-61E3-4F4E-82F1-24BEECB0F877}"/>
    <cellStyle name="Cálculo 3 2 6 2" xfId="6197" xr:uid="{7DA6622E-AFEF-4540-94FB-6CAF0C48D54C}"/>
    <cellStyle name="Cálculo 3 2 6 2 2" xfId="12508" xr:uid="{9836DD08-C1D1-418B-B94B-48D239DE473A}"/>
    <cellStyle name="Cálculo 3 2 6 2 2 2" xfId="27616" xr:uid="{9A0CB7B0-063B-4C57-8F94-E4792CC9AE40}"/>
    <cellStyle name="Cálculo 3 2 6 2 3" xfId="15127" xr:uid="{135904CA-D247-4456-88BB-7CC67D0B7759}"/>
    <cellStyle name="Cálculo 3 2 6 2 3 2" xfId="30235" xr:uid="{59CF99A8-5875-4AA9-BDE7-988EC6C70C68}"/>
    <cellStyle name="Cálculo 3 2 6 2 4" xfId="21305" xr:uid="{1276C4A5-E6A0-447C-A30B-04FF82F25EAF}"/>
    <cellStyle name="Cálculo 3 2 6 3" xfId="9942" xr:uid="{FAD2DF43-5AE3-49E5-8AEB-D73CBFD50536}"/>
    <cellStyle name="Cálculo 3 2 6 3 2" xfId="25050" xr:uid="{E463A0D5-47CA-4120-8285-649DB94A04C8}"/>
    <cellStyle name="Cálculo 3 2 6 4" xfId="15424" xr:uid="{918F0887-1DC5-4D43-8BCA-EA2D0EC50F44}"/>
    <cellStyle name="Cálculo 3 2 6 4 2" xfId="30532" xr:uid="{5D493496-01C4-4B4D-8B31-084CDE2ACDC6}"/>
    <cellStyle name="Cálculo 3 2 6 5" xfId="18668" xr:uid="{927E304A-0EFC-4F23-8078-FF3E44BCFB46}"/>
    <cellStyle name="Cálculo 3 2 7" xfId="3906" xr:uid="{46772790-BE46-4D88-8C8C-2EE4F6C89FA1}"/>
    <cellStyle name="Cálculo 3 2 7 2" xfId="6543" xr:uid="{9604680A-27B2-41DA-ACB0-C1434A0605BB}"/>
    <cellStyle name="Cálculo 3 2 7 2 2" xfId="12854" xr:uid="{9E27CBE9-6AE1-4440-BD6D-5AA7A38A4BD9}"/>
    <cellStyle name="Cálculo 3 2 7 2 2 2" xfId="27962" xr:uid="{3B59CCDC-F32F-4780-9986-3F6FB79F1B23}"/>
    <cellStyle name="Cálculo 3 2 7 2 3" xfId="7109" xr:uid="{89C3AE2E-B720-411E-9519-B99E438A7914}"/>
    <cellStyle name="Cálculo 3 2 7 2 3 2" xfId="22217" xr:uid="{094A5292-153D-407D-BCD9-D461299D169E}"/>
    <cellStyle name="Cálculo 3 2 7 2 4" xfId="21651" xr:uid="{BDE36881-44CB-405C-9381-D8DCB94D5565}"/>
    <cellStyle name="Cálculo 3 2 7 3" xfId="10288" xr:uid="{1D95E578-6635-4214-98F3-47B6BF762CD9}"/>
    <cellStyle name="Cálculo 3 2 7 3 2" xfId="25396" xr:uid="{8C5B3526-4AEE-40AC-BF8C-BE539052B67E}"/>
    <cellStyle name="Cálculo 3 2 7 4" xfId="15246" xr:uid="{64F793C8-4344-418F-9F15-EC85C99B001C}"/>
    <cellStyle name="Cálculo 3 2 7 4 2" xfId="30354" xr:uid="{190F5552-B9C1-48B7-89B7-0FB6834900A9}"/>
    <cellStyle name="Cálculo 3 2 7 5" xfId="19014" xr:uid="{0594EFCD-F1E5-450E-89E2-8406121701FC}"/>
    <cellStyle name="Cálculo 3 2 8" xfId="4270" xr:uid="{2AA21674-765C-4FB4-8836-82FECCEAA390}"/>
    <cellStyle name="Cálculo 3 2 8 2" xfId="6907" xr:uid="{670E2A9A-875E-4D87-9FEB-CCD93ED1E10A}"/>
    <cellStyle name="Cálculo 3 2 8 2 2" xfId="13218" xr:uid="{F792DA20-CBC2-4A56-9029-94D5783A7C69}"/>
    <cellStyle name="Cálculo 3 2 8 2 2 2" xfId="28326" xr:uid="{85F6FA9C-9EC6-499A-B200-60ABEDE020C7}"/>
    <cellStyle name="Cálculo 3 2 8 2 3" xfId="16882" xr:uid="{67E4E0BC-F458-4FDF-8AC3-0A7140A2EC2E}"/>
    <cellStyle name="Cálculo 3 2 8 2 3 2" xfId="31990" xr:uid="{B058DBE9-2D9D-4B8E-BEA1-D5070C39FCCD}"/>
    <cellStyle name="Cálculo 3 2 8 2 4" xfId="22015" xr:uid="{C15FA9BC-BD54-4519-9641-89CF40575D01}"/>
    <cellStyle name="Cálculo 3 2 8 3" xfId="10652" xr:uid="{A195E2B3-9774-4E74-A258-87B7A63BDDF7}"/>
    <cellStyle name="Cálculo 3 2 8 3 2" xfId="25760" xr:uid="{0B7B9D2B-D6BC-494C-A6F7-B5A20C34FFB8}"/>
    <cellStyle name="Cálculo 3 2 8 4" xfId="13421" xr:uid="{15927690-5E04-4E2E-B7C5-DF4388850277}"/>
    <cellStyle name="Cálculo 3 2 8 4 2" xfId="28529" xr:uid="{30D78F49-049C-4D84-A1B6-7464D20AA913}"/>
    <cellStyle name="Cálculo 3 2 8 5" xfId="19378" xr:uid="{1DF3EE54-6A02-4719-BC39-A982F4D64BE9}"/>
    <cellStyle name="Cálculo 3 2 9" xfId="4471" xr:uid="{3B8B7A95-C4B8-4AAE-BD18-3D9F0468E9A7}"/>
    <cellStyle name="Cálculo 3 2 9 2" xfId="10853" xr:uid="{B95BA345-8037-42ED-BF25-9DDEEA86B2E4}"/>
    <cellStyle name="Cálculo 3 2 9 2 2" xfId="25961" xr:uid="{9DC04165-26B1-405E-AF0F-A686E01B7721}"/>
    <cellStyle name="Cálculo 3 2 9 3" xfId="8041" xr:uid="{1D611346-CB27-4E1F-A923-12EE2EBA0FAB}"/>
    <cellStyle name="Cálculo 3 2 9 3 2" xfId="23149" xr:uid="{4FA6F8A0-1463-4744-9D61-0C709F883CEA}"/>
    <cellStyle name="Cálculo 3 2 9 4" xfId="19579" xr:uid="{34DBCAFB-7C01-4AAF-9E4C-670065EB8312}"/>
    <cellStyle name="Cálculo 3 3" xfId="1817" xr:uid="{03D50D86-D374-4A24-93FD-ADAB24E134C6}"/>
    <cellStyle name="Cálculo 3 3 10" xfId="15818" xr:uid="{C8850C10-3FD6-4510-BD37-AA8CD4076851}"/>
    <cellStyle name="Cálculo 3 3 10 2" xfId="30926" xr:uid="{36BD5A61-233F-49ED-9CA3-AD74295D0EEA}"/>
    <cellStyle name="Cálculo 3 3 11" xfId="13610" xr:uid="{C1C36773-EEE7-4F9C-AA9A-A4C149E4F2BA}"/>
    <cellStyle name="Cálculo 3 3 11 2" xfId="28718" xr:uid="{FC534F54-75A4-4551-B2BB-2928C11C7F77}"/>
    <cellStyle name="Cálculo 3 3 12" xfId="17042" xr:uid="{ADCE2162-BA9B-4BB1-9C6F-3E0C2C89E680}"/>
    <cellStyle name="Cálculo 3 3 2" xfId="2377" xr:uid="{7B88904F-ED7E-4558-B938-0AC639D38E1F}"/>
    <cellStyle name="Cálculo 3 3 2 2" xfId="5014" xr:uid="{493122CC-F24E-4487-A013-99A29EBB32C6}"/>
    <cellStyle name="Cálculo 3 3 2 2 2" xfId="11378" xr:uid="{C4638D9D-A26F-48C7-BE1A-658656EF8D54}"/>
    <cellStyle name="Cálculo 3 3 2 2 2 2" xfId="26486" xr:uid="{B4D15FDE-859F-45CB-BC6C-DB064D21D9D1}"/>
    <cellStyle name="Cálculo 3 3 2 2 3" xfId="7592" xr:uid="{24F161CC-DDD9-4ED9-9473-7E2764A3B404}"/>
    <cellStyle name="Cálculo 3 3 2 2 3 2" xfId="22700" xr:uid="{6671E089-5824-4537-BC0B-E45BB2EBEC3F}"/>
    <cellStyle name="Cálculo 3 3 2 2 4" xfId="20122" xr:uid="{648FE8BA-1D07-4D4C-9D4C-BB715E226EC3}"/>
    <cellStyle name="Cálculo 3 3 2 3" xfId="8844" xr:uid="{2E5E5ADB-4BD9-476D-A8D2-4C70CABB8157}"/>
    <cellStyle name="Cálculo 3 3 2 3 2" xfId="23952" xr:uid="{C180DC67-82DE-490C-86CF-00DC19110732}"/>
    <cellStyle name="Cálculo 3 3 2 4" xfId="16499" xr:uid="{731C6DDD-2251-4D63-9E81-FC299A95FBE3}"/>
    <cellStyle name="Cálculo 3 3 2 4 2" xfId="31607" xr:uid="{1F463946-AF62-4F93-8CD3-E7601ABEA841}"/>
    <cellStyle name="Cálculo 3 3 2 5" xfId="13462" xr:uid="{D37DF087-BB58-4293-9B26-DC7405E5B477}"/>
    <cellStyle name="Cálculo 3 3 2 5 2" xfId="28570" xr:uid="{E9F9E376-EA40-4303-838E-4B4B0E0BE640}"/>
    <cellStyle name="Cálculo 3 3 2 6" xfId="17585" xr:uid="{D944C6F8-EF06-41D2-B905-24ED0E3765E7}"/>
    <cellStyle name="Cálculo 3 3 3" xfId="2243" xr:uid="{2A22205C-C875-4F41-9A47-045CF24F0FBB}"/>
    <cellStyle name="Cálculo 3 3 3 2" xfId="4880" xr:uid="{BA43BDD8-5320-4532-96DC-F71614251307}"/>
    <cellStyle name="Cálculo 3 3 3 2 2" xfId="8115" xr:uid="{37A2365F-2EEB-4A4F-94FB-4FB6BE654919}"/>
    <cellStyle name="Cálculo 3 3 3 2 2 2" xfId="23223" xr:uid="{6BBB485F-6FDB-4A66-AD06-52A3BFC023A9}"/>
    <cellStyle name="Cálculo 3 3 3 2 3" xfId="19988" xr:uid="{9AD34F0E-C04E-478A-A754-F586A5E6D49C}"/>
    <cellStyle name="Cálculo 3 3 3 3" xfId="7959" xr:uid="{FE621C6A-002F-4D8A-ABDE-A3C1A05917EB}"/>
    <cellStyle name="Cálculo 3 3 3 3 2" xfId="23067" xr:uid="{1039CB85-1CBB-4D84-B2F3-B6AB23BA6A52}"/>
    <cellStyle name="Cálculo 3 3 3 4" xfId="17468" xr:uid="{850B8552-0264-4B8C-B360-0B846E72D704}"/>
    <cellStyle name="Cálculo 3 3 4" xfId="2650" xr:uid="{DBAAF4E8-2806-478A-B73F-C528F6353CAC}"/>
    <cellStyle name="Cálculo 3 3 4 2" xfId="5287" xr:uid="{0A4BF530-DB0C-42CA-AD75-BFCF96CDFD07}"/>
    <cellStyle name="Cálculo 3 3 4 2 2" xfId="11651" xr:uid="{719B13C6-287B-4A65-8AF5-B040E4976FB3}"/>
    <cellStyle name="Cálculo 3 3 4 2 2 2" xfId="26759" xr:uid="{38CC2198-DADE-48B8-B140-D0EBF23ACEA6}"/>
    <cellStyle name="Cálculo 3 3 4 2 3" xfId="14817" xr:uid="{DDD64EDA-55D6-4CFE-B9BB-0D3B201599F8}"/>
    <cellStyle name="Cálculo 3 3 4 2 3 2" xfId="29925" xr:uid="{4B0E3934-6A59-4B5E-AE3F-C7F1EE9198C5}"/>
    <cellStyle name="Cálculo 3 3 4 2 4" xfId="20395" xr:uid="{3B023A3B-C596-4464-B62C-40FBFD079271}"/>
    <cellStyle name="Cálculo 3 3 4 3" xfId="9117" xr:uid="{C786E5F1-77A5-488B-ABE1-0E52C0D6C1A2}"/>
    <cellStyle name="Cálculo 3 3 4 3 2" xfId="24225" xr:uid="{50D48363-9D97-4D19-A56A-9B1A97E38C21}"/>
    <cellStyle name="Cálculo 3 3 4 4" xfId="15849" xr:uid="{8A9E9DD7-C4E8-48C1-A852-BEB41C609CE2}"/>
    <cellStyle name="Cálculo 3 3 4 4 2" xfId="30957" xr:uid="{BA11C143-2722-400C-8F36-13C6CDD400E0}"/>
    <cellStyle name="Cálculo 3 3 4 5" xfId="17758" xr:uid="{6E017346-0D99-42E6-8F7D-A28A77DA5798}"/>
    <cellStyle name="Cálculo 3 3 5" xfId="3237" xr:uid="{0B1B497E-06F6-4FE5-9BF6-ED03718DE38C}"/>
    <cellStyle name="Cálculo 3 3 5 2" xfId="5874" xr:uid="{96824E45-651A-457C-81D1-2BA833D7612B}"/>
    <cellStyle name="Cálculo 3 3 5 2 2" xfId="12185" xr:uid="{E3B45E18-92F5-49F0-A6D9-37E85BC334D1}"/>
    <cellStyle name="Cálculo 3 3 5 2 2 2" xfId="27293" xr:uid="{CA635152-DEEB-4C9C-82A1-C2AAE55AC65B}"/>
    <cellStyle name="Cálculo 3 3 5 2 3" xfId="15309" xr:uid="{A7031D50-CBEA-4460-AB11-065D8A54A4EE}"/>
    <cellStyle name="Cálculo 3 3 5 2 3 2" xfId="30417" xr:uid="{8B037023-9EC0-483D-B9C2-93A2E2632EA2}"/>
    <cellStyle name="Cálculo 3 3 5 2 4" xfId="20982" xr:uid="{571DC2A7-8A5C-420B-BAC2-193315BD6891}"/>
    <cellStyle name="Cálculo 3 3 5 3" xfId="9619" xr:uid="{35C2AC3D-EB5E-4353-878C-AE0B1BDA24BE}"/>
    <cellStyle name="Cálculo 3 3 5 3 2" xfId="24727" xr:uid="{A009432F-F9A9-42CA-B8A1-805B37CB948D}"/>
    <cellStyle name="Cálculo 3 3 5 4" xfId="7553" xr:uid="{87EBA43B-A5E1-482B-BF56-F5484A89E79E}"/>
    <cellStyle name="Cálculo 3 3 5 4 2" xfId="22661" xr:uid="{253B24A5-1281-44BA-AE51-650D8BA996E4}"/>
    <cellStyle name="Cálculo 3 3 5 5" xfId="18345" xr:uid="{E94E3442-3375-46DD-B5C8-F7179B57068A}"/>
    <cellStyle name="Cálculo 3 3 6" xfId="2319" xr:uid="{B3132CCB-71A4-4B5A-9279-D50E1EFAC4CB}"/>
    <cellStyle name="Cálculo 3 3 6 2" xfId="4956" xr:uid="{E69610C8-A072-4E5C-896A-BDF119F046CD}"/>
    <cellStyle name="Cálculo 3 3 6 2 2" xfId="11320" xr:uid="{D1DAF85B-59F4-4598-9BB1-5BDACC9C23FA}"/>
    <cellStyle name="Cálculo 3 3 6 2 2 2" xfId="26428" xr:uid="{D7AE4238-C2C6-4CFB-8CD7-D30EC3B5474F}"/>
    <cellStyle name="Cálculo 3 3 6 2 3" xfId="14736" xr:uid="{F379831E-A667-4EEE-93FE-AC77D46C4141}"/>
    <cellStyle name="Cálculo 3 3 6 2 3 2" xfId="29844" xr:uid="{F934C999-AE45-4D47-9FCE-F39C77821CE7}"/>
    <cellStyle name="Cálculo 3 3 6 2 4" xfId="20064" xr:uid="{EDE522A3-BFEF-4E64-9F55-3B6620FDC527}"/>
    <cellStyle name="Cálculo 3 3 6 3" xfId="8786" xr:uid="{57080855-FB94-4104-A558-1B5D600B5A17}"/>
    <cellStyle name="Cálculo 3 3 6 3 2" xfId="23894" xr:uid="{7CD64947-3281-4A31-83A6-92E740F47C0B}"/>
    <cellStyle name="Cálculo 3 3 6 4" xfId="7825" xr:uid="{F80D4173-0900-40DF-A5B9-A8B7B2AF690C}"/>
    <cellStyle name="Cálculo 3 3 6 4 2" xfId="22933" xr:uid="{F420378D-897A-47D8-A016-1209D2FCCFA0}"/>
    <cellStyle name="Cálculo 3 3 6 5" xfId="17544" xr:uid="{C576FA51-CC25-46DD-BEE8-BADF1B108601}"/>
    <cellStyle name="Cálculo 3 3 7" xfId="3889" xr:uid="{22634FA0-F28B-4D22-994D-B112FB5A8BB7}"/>
    <cellStyle name="Cálculo 3 3 7 2" xfId="6526" xr:uid="{6FEA815A-7DCE-4174-AC50-F92AE9EBE8E1}"/>
    <cellStyle name="Cálculo 3 3 7 2 2" xfId="12837" xr:uid="{AD28948B-10FB-4D93-B4B5-E348F07DFD3E}"/>
    <cellStyle name="Cálculo 3 3 7 2 2 2" xfId="27945" xr:uid="{B9511A95-82EF-46DE-B54F-C4F09EDBC541}"/>
    <cellStyle name="Cálculo 3 3 7 2 3" xfId="13442" xr:uid="{49D18D1F-378D-4830-A164-6294CA40053E}"/>
    <cellStyle name="Cálculo 3 3 7 2 3 2" xfId="28550" xr:uid="{F785070B-556B-4647-A78D-91EB037BCC28}"/>
    <cellStyle name="Cálculo 3 3 7 2 4" xfId="21634" xr:uid="{7F17D83A-4EAB-460F-870F-02A2BBB24EAE}"/>
    <cellStyle name="Cálculo 3 3 7 3" xfId="10271" xr:uid="{9775D413-E14E-4433-9A00-8D39B805985D}"/>
    <cellStyle name="Cálculo 3 3 7 3 2" xfId="25379" xr:uid="{3AC66209-E9E9-4C21-AAAC-7BC3A5108EDE}"/>
    <cellStyle name="Cálculo 3 3 7 4" xfId="7627" xr:uid="{B34A0AD6-36DD-4A6C-900B-ACBCEEF7B7D4}"/>
    <cellStyle name="Cálculo 3 3 7 4 2" xfId="22735" xr:uid="{C5B51BC6-3452-444F-B37A-C17D8DE4D318}"/>
    <cellStyle name="Cálculo 3 3 7 5" xfId="18997" xr:uid="{E5FDB949-9CBC-4D27-BB39-32C34D99CE57}"/>
    <cellStyle name="Cálculo 3 3 8" xfId="4454" xr:uid="{C0814138-27E6-4960-8B16-88FF0F66E842}"/>
    <cellStyle name="Cálculo 3 3 8 2" xfId="10836" xr:uid="{FE1E1E91-3E63-493B-A347-963C2905129B}"/>
    <cellStyle name="Cálculo 3 3 8 2 2" xfId="25944" xr:uid="{A1EA390F-57FE-4AE6-84CD-92F30CB191E6}"/>
    <cellStyle name="Cálculo 3 3 8 3" xfId="7987" xr:uid="{FB0C0D0E-952C-4DAE-900A-FE9521EB2F5B}"/>
    <cellStyle name="Cálculo 3 3 8 3 2" xfId="23095" xr:uid="{A9B4A251-5915-4AEC-AB4F-137B0FDE504D}"/>
    <cellStyle name="Cálculo 3 3 8 4" xfId="19562" xr:uid="{DACA66AF-6234-46B8-A819-DA08344ABED6}"/>
    <cellStyle name="Cálculo 3 3 9" xfId="8318" xr:uid="{0CE36C51-8E9F-467D-8AAA-ACC46DF20C7B}"/>
    <cellStyle name="Cálculo 3 3 9 2" xfId="23426" xr:uid="{CB9A17E2-82A4-4A07-9F68-254413D11B2E}"/>
    <cellStyle name="Cálculo 3 4" xfId="2054" xr:uid="{461ECDD3-88D8-4690-94C6-F2FD66ECC09E}"/>
    <cellStyle name="Cálculo 3 4 10" xfId="15167" xr:uid="{341124EA-B8E2-4D4F-AC4C-47CD13EED506}"/>
    <cellStyle name="Cálculo 3 4 10 2" xfId="30275" xr:uid="{4725AE64-875D-4522-B4AE-9539A01C31B0}"/>
    <cellStyle name="Cálculo 3 4 11" xfId="15464" xr:uid="{81FC4B50-5BD2-4F59-BB37-062DF03AD49C}"/>
    <cellStyle name="Cálculo 3 4 11 2" xfId="30572" xr:uid="{E1A849AC-C85F-4844-A6F8-3241DB00DA84}"/>
    <cellStyle name="Cálculo 3 4 12" xfId="17279" xr:uid="{1CF406E6-DABE-4A5D-B243-5E7BB8997584}"/>
    <cellStyle name="Cálculo 3 4 2" xfId="2561" xr:uid="{D2691115-34BA-4F8C-BB5A-F723B2133052}"/>
    <cellStyle name="Cálculo 3 4 2 2" xfId="5198" xr:uid="{1660D33B-78BE-482A-A062-B7351E6DBF13}"/>
    <cellStyle name="Cálculo 3 4 2 2 2" xfId="11562" xr:uid="{94A3A4B0-AED1-4E38-8A5D-7958807BD551}"/>
    <cellStyle name="Cálculo 3 4 2 2 2 2" xfId="26670" xr:uid="{B7A505BB-3D1B-4E53-9AFD-DC26A90D3C4A}"/>
    <cellStyle name="Cálculo 3 4 2 2 3" xfId="14964" xr:uid="{110ABA0F-A3F1-492B-B309-5E5FCA73F2FA}"/>
    <cellStyle name="Cálculo 3 4 2 2 3 2" xfId="30072" xr:uid="{8207B3C4-4BC9-42D5-9C1E-A2B47D1F9946}"/>
    <cellStyle name="Cálculo 3 4 2 2 4" xfId="20306" xr:uid="{043AA6E9-F839-4CB2-A453-CADD20627A64}"/>
    <cellStyle name="Cálculo 3 4 2 3" xfId="9028" xr:uid="{1E2905B9-B1D8-449D-8056-C5CBC921AAE0}"/>
    <cellStyle name="Cálculo 3 4 2 3 2" xfId="24136" xr:uid="{4E0B22F4-4B54-4D2F-A6A3-B7EED167BB52}"/>
    <cellStyle name="Cálculo 3 4 2 4" xfId="14885" xr:uid="{B7B038EA-0B79-4E1E-9AA7-F62AC101C5CE}"/>
    <cellStyle name="Cálculo 3 4 2 4 2" xfId="29993" xr:uid="{97B89B0E-B20E-46EE-9D16-29CC5C3020FD}"/>
    <cellStyle name="Cálculo 3 4 2 5" xfId="13487" xr:uid="{92700B0C-6D25-4D18-98DD-3E845B163499}"/>
    <cellStyle name="Cálculo 3 4 2 5 2" xfId="28595" xr:uid="{7E7C0A11-7E0C-453E-91E5-3DF1ABF39741}"/>
    <cellStyle name="Cálculo 3 4 2 6" xfId="17669" xr:uid="{3F0FA593-5A44-42DA-A079-9B5A180D0156}"/>
    <cellStyle name="Cálculo 3 4 3" xfId="2814" xr:uid="{75287400-17C8-4343-AB97-09A6AB591F40}"/>
    <cellStyle name="Cálculo 3 4 3 2" xfId="5451" xr:uid="{BBC796F3-2F0C-4EBB-89BA-E4931C66CCE1}"/>
    <cellStyle name="Cálculo 3 4 3 2 2" xfId="13926" xr:uid="{9638AEF2-3CC5-44D2-B2AF-E882F7262CD6}"/>
    <cellStyle name="Cálculo 3 4 3 2 2 2" xfId="29034" xr:uid="{B034DB6C-189C-4627-82C1-64D3B83AA336}"/>
    <cellStyle name="Cálculo 3 4 3 2 3" xfId="20559" xr:uid="{C62952AE-6107-4454-8F53-B40BAF3B5332}"/>
    <cellStyle name="Cálculo 3 4 3 3" xfId="13738" xr:uid="{B8134677-9BC7-45DA-9BBB-A3519F050077}"/>
    <cellStyle name="Cálculo 3 4 3 3 2" xfId="28846" xr:uid="{25F9CA45-CD84-40FA-BB59-F0CAF0190A2B}"/>
    <cellStyle name="Cálculo 3 4 3 4" xfId="17922" xr:uid="{F2337896-624D-43FB-B862-327C0958A648}"/>
    <cellStyle name="Cálculo 3 4 4" xfId="3117" xr:uid="{44E89B81-B831-4D88-BF8A-B3D744D17300}"/>
    <cellStyle name="Cálculo 3 4 4 2" xfId="5754" xr:uid="{08D69BC6-0148-4C60-AAA2-9CAF0EA8866F}"/>
    <cellStyle name="Cálculo 3 4 4 2 2" xfId="12065" xr:uid="{6833792A-F494-47C0-B82B-163723C66BDB}"/>
    <cellStyle name="Cálculo 3 4 4 2 2 2" xfId="27173" xr:uid="{6039FD68-B7EF-499A-970F-C66F4C020506}"/>
    <cellStyle name="Cálculo 3 4 4 2 3" xfId="14989" xr:uid="{7CEB1E40-DC3D-43B9-B159-65AB2207BF83}"/>
    <cellStyle name="Cálculo 3 4 4 2 3 2" xfId="30097" xr:uid="{7006C972-B41A-424E-80BB-F4EEE77E68DA}"/>
    <cellStyle name="Cálculo 3 4 4 2 4" xfId="20862" xr:uid="{42A2E8A8-9979-434D-9EF2-E3952460EF14}"/>
    <cellStyle name="Cálculo 3 4 4 3" xfId="9499" xr:uid="{53C1DECA-B8FD-43F1-8ED8-05FD6A418D61}"/>
    <cellStyle name="Cálculo 3 4 4 3 2" xfId="24607" xr:uid="{E4A26C2E-68B0-4645-B71E-D946EDCA5B9E}"/>
    <cellStyle name="Cálculo 3 4 4 4" xfId="13436" xr:uid="{21EB5200-04B7-4287-807F-B5ADBFDF4EED}"/>
    <cellStyle name="Cálculo 3 4 4 4 2" xfId="28544" xr:uid="{17BC03DF-0995-4EF4-8E20-7FA6B0ED4504}"/>
    <cellStyle name="Cálculo 3 4 4 5" xfId="18225" xr:uid="{7F892C96-0988-4742-A330-121F0EF7E4D0}"/>
    <cellStyle name="Cálculo 3 4 5" xfId="3443" xr:uid="{AC2B611C-1BD3-4B41-9E33-D0AAB8EFECE3}"/>
    <cellStyle name="Cálculo 3 4 5 2" xfId="6080" xr:uid="{ED1FF738-21BB-412A-82D7-4564E98BBBFD}"/>
    <cellStyle name="Cálculo 3 4 5 2 2" xfId="12391" xr:uid="{325D2E22-CF8C-4913-80D9-4069EFFC8BCC}"/>
    <cellStyle name="Cálculo 3 4 5 2 2 2" xfId="27499" xr:uid="{5AE5C6D6-FF0F-49ED-9A48-7DFD3DC8ECFA}"/>
    <cellStyle name="Cálculo 3 4 5 2 3" xfId="16005" xr:uid="{50263767-C7E2-4624-B7F3-7F220445F99A}"/>
    <cellStyle name="Cálculo 3 4 5 2 3 2" xfId="31113" xr:uid="{4F516E71-FD0B-4BCC-BFD6-AEF45A0BD5B1}"/>
    <cellStyle name="Cálculo 3 4 5 2 4" xfId="21188" xr:uid="{2892D872-294D-41BF-9C3C-5CAB969ECADC}"/>
    <cellStyle name="Cálculo 3 4 5 3" xfId="9825" xr:uid="{EAB268A8-8B7F-4E39-A01F-20E2BDC2D5C2}"/>
    <cellStyle name="Cálculo 3 4 5 3 2" xfId="24933" xr:uid="{D496C008-351C-42BC-A0FC-7DFA8DD030FB}"/>
    <cellStyle name="Cálculo 3 4 5 4" xfId="7957" xr:uid="{BDF765B5-20B7-4CF5-9D48-762FF1792166}"/>
    <cellStyle name="Cálculo 3 4 5 4 2" xfId="23065" xr:uid="{EC1F8D90-0013-4295-846B-18C32C28B665}"/>
    <cellStyle name="Cálculo 3 4 5 5" xfId="18551" xr:uid="{695E0B36-E24F-48D0-9615-87BFB59DA929}"/>
    <cellStyle name="Cálculo 3 4 6" xfId="3749" xr:uid="{23592377-98A4-48E2-84E9-74C89BB597C8}"/>
    <cellStyle name="Cálculo 3 4 6 2" xfId="6386" xr:uid="{63BC7FA6-5D62-48B9-B6A4-B2D9D560EF9A}"/>
    <cellStyle name="Cálculo 3 4 6 2 2" xfId="12697" xr:uid="{507840A4-5F36-45D0-BBF7-238E91BCF6F3}"/>
    <cellStyle name="Cálculo 3 4 6 2 2 2" xfId="27805" xr:uid="{6F0E7B1A-6FEB-4AC9-B804-03166250D855}"/>
    <cellStyle name="Cálculo 3 4 6 2 3" xfId="13935" xr:uid="{284BE5FC-607F-42A3-A6DF-1308F20A5668}"/>
    <cellStyle name="Cálculo 3 4 6 2 3 2" xfId="29043" xr:uid="{BD5ECC83-68C2-40C7-9058-7B2B98E081F1}"/>
    <cellStyle name="Cálculo 3 4 6 2 4" xfId="21494" xr:uid="{C84FD493-346D-495B-9D60-79A57DBC77B6}"/>
    <cellStyle name="Cálculo 3 4 6 3" xfId="10131" xr:uid="{C5B0E9A2-1A12-44BB-8D70-8013FD50EC93}"/>
    <cellStyle name="Cálculo 3 4 6 3 2" xfId="25239" xr:uid="{B50FA292-0D5A-48D5-80FC-ABE81641EDD0}"/>
    <cellStyle name="Cálculo 3 4 6 4" xfId="7154" xr:uid="{09644B2C-A598-4ADF-AE9C-C2FF66A15D78}"/>
    <cellStyle name="Cálculo 3 4 6 4 2" xfId="22262" xr:uid="{2D3A0C10-A90B-46C3-A152-2241E8062782}"/>
    <cellStyle name="Cálculo 3 4 6 5" xfId="18857" xr:uid="{C7DCE51F-2AB2-40A5-B6FB-7BA180491898}"/>
    <cellStyle name="Cálculo 3 4 7" xfId="4126" xr:uid="{7EE693D4-3C14-4143-98A7-C1BEE264D5BD}"/>
    <cellStyle name="Cálculo 3 4 7 2" xfId="6763" xr:uid="{5A641027-082C-47F3-BB18-D3EB28C90C91}"/>
    <cellStyle name="Cálculo 3 4 7 2 2" xfId="13074" xr:uid="{DBCD51CD-45B0-49C1-8BC8-13879AAEC82B}"/>
    <cellStyle name="Cálculo 3 4 7 2 2 2" xfId="28182" xr:uid="{64366ADF-3464-445C-9E84-B254E95BBE86}"/>
    <cellStyle name="Cálculo 3 4 7 2 3" xfId="16748" xr:uid="{556F86F4-9D05-43B5-BAD1-159D797E05F0}"/>
    <cellStyle name="Cálculo 3 4 7 2 3 2" xfId="31856" xr:uid="{CA65C045-0A5A-49D2-A51A-0E2D2235661B}"/>
    <cellStyle name="Cálculo 3 4 7 2 4" xfId="21871" xr:uid="{78C8A106-DE61-43F4-9014-D68F1428C915}"/>
    <cellStyle name="Cálculo 3 4 7 3" xfId="10508" xr:uid="{AF9A41EB-091B-4D35-A8FC-2037A2E7A424}"/>
    <cellStyle name="Cálculo 3 4 7 3 2" xfId="25616" xr:uid="{6366B27F-1448-4A25-B7B4-2F5D41C7C48B}"/>
    <cellStyle name="Cálculo 3 4 7 4" xfId="15841" xr:uid="{D330172F-3390-4F46-AB82-F2409FE2D2EB}"/>
    <cellStyle name="Cálculo 3 4 7 4 2" xfId="30949" xr:uid="{4F3070AE-438E-451C-9E61-29185C71FCC2}"/>
    <cellStyle name="Cálculo 3 4 7 5" xfId="19234" xr:uid="{920FA7CA-F4B7-410F-8CB2-CB2D97912E9A}"/>
    <cellStyle name="Cálculo 3 4 8" xfId="4691" xr:uid="{E04D230F-3D0C-487D-A1B7-599D40EA2996}"/>
    <cellStyle name="Cálculo 3 4 8 2" xfId="11073" xr:uid="{07FDE1C8-B7D2-4B0A-8866-7F03060D56BD}"/>
    <cellStyle name="Cálculo 3 4 8 2 2" xfId="26181" xr:uid="{BF855DEC-CB3C-4BE7-86FC-982FFC23BAE1}"/>
    <cellStyle name="Cálculo 3 4 8 3" xfId="14013" xr:uid="{307AEA36-CE07-4B82-8DC3-21483FCB362E}"/>
    <cellStyle name="Cálculo 3 4 8 3 2" xfId="29121" xr:uid="{96C6E394-7DDD-4B50-B518-F98F0970D422}"/>
    <cellStyle name="Cálculo 3 4 8 4" xfId="19799" xr:uid="{5CF0DA8B-BC63-4E73-A378-D9F84183DF44}"/>
    <cellStyle name="Cálculo 3 4 9" xfId="8552" xr:uid="{71E09936-D56E-4BD5-B3FA-05CB5B388F59}"/>
    <cellStyle name="Cálculo 3 4 9 2" xfId="23660" xr:uid="{A47A3576-28DB-431F-BB64-8D0CD0A252F2}"/>
    <cellStyle name="Cálculo 3 5" xfId="2067" xr:uid="{EE41100F-C96A-4ECF-8B95-D62E1CE4749B}"/>
    <cellStyle name="Cálculo 3 5 10" xfId="14078" xr:uid="{DDA19876-FC53-4E74-BFAE-2795CA90F19B}"/>
    <cellStyle name="Cálculo 3 5 10 2" xfId="29186" xr:uid="{209DFB3B-180F-4EEC-9A1C-3519BCCCBF87}"/>
    <cellStyle name="Cálculo 3 5 11" xfId="17292" xr:uid="{EED08538-2D62-45E1-B7CE-A3DBAE0DF952}"/>
    <cellStyle name="Cálculo 3 5 2" xfId="2827" xr:uid="{17C99A4F-D1D3-49FE-ADE7-37E9EEEDD204}"/>
    <cellStyle name="Cálculo 3 5 2 2" xfId="5464" xr:uid="{C13007C4-8D6A-4B19-8251-C565F004A8DC}"/>
    <cellStyle name="Cálculo 3 5 2 2 2" xfId="14187" xr:uid="{09D199D4-B778-421D-A8D5-8B58DC4C8474}"/>
    <cellStyle name="Cálculo 3 5 2 2 2 2" xfId="29295" xr:uid="{79CCB4B3-020A-4C28-AE32-45EDEB40588A}"/>
    <cellStyle name="Cálculo 3 5 2 2 3" xfId="20572" xr:uid="{258BE49F-C0CE-42D1-99C8-D7DA53AC89BE}"/>
    <cellStyle name="Cálculo 3 5 2 3" xfId="9241" xr:uid="{6D3872F3-B5C6-4772-8080-6F105703942E}"/>
    <cellStyle name="Cálculo 3 5 2 3 2" xfId="24349" xr:uid="{648EC83A-FF98-40FB-8DA1-191713EE3C41}"/>
    <cellStyle name="Cálculo 3 5 2 4" xfId="17935" xr:uid="{64584286-8247-407E-8D39-91104AA30DD6}"/>
    <cellStyle name="Cálculo 3 5 3" xfId="3130" xr:uid="{7D862857-78C5-433C-B686-1D9D8553ABAC}"/>
    <cellStyle name="Cálculo 3 5 3 2" xfId="5767" xr:uid="{74ED0FF3-76CE-4451-B060-76A49D79A160}"/>
    <cellStyle name="Cálculo 3 5 3 2 2" xfId="12078" xr:uid="{0B75AB95-A9B4-413F-8CA8-4D48588B40D1}"/>
    <cellStyle name="Cálculo 3 5 3 2 2 2" xfId="27186" xr:uid="{16D76572-AC92-46F2-B90B-C7F699DA8514}"/>
    <cellStyle name="Cálculo 3 5 3 2 3" xfId="14565" xr:uid="{31DC5CAA-055D-4B42-A700-872D7C30BD6E}"/>
    <cellStyle name="Cálculo 3 5 3 2 3 2" xfId="29673" xr:uid="{6D1BC248-97CA-4EA3-8E81-B0C91AEAD446}"/>
    <cellStyle name="Cálculo 3 5 3 2 4" xfId="20875" xr:uid="{0026C233-7A12-43A2-9692-8873B885D1D4}"/>
    <cellStyle name="Cálculo 3 5 3 3" xfId="9512" xr:uid="{BC698173-A466-48B8-A372-E79A69DBC94F}"/>
    <cellStyle name="Cálculo 3 5 3 3 2" xfId="24620" xr:uid="{7B6E501F-1FC1-436C-A2F1-35098E2908FC}"/>
    <cellStyle name="Cálculo 3 5 3 4" xfId="8468" xr:uid="{D514FBED-E9EF-4B82-87D9-9A303CA518F1}"/>
    <cellStyle name="Cálculo 3 5 3 4 2" xfId="23576" xr:uid="{C8B86322-6786-44F5-B6CC-6F5D3D5786A1}"/>
    <cellStyle name="Cálculo 3 5 3 5" xfId="18238" xr:uid="{E414EB54-4C83-4925-A52D-5D4B1FEF2F07}"/>
    <cellStyle name="Cálculo 3 5 4" xfId="3456" xr:uid="{E0D0E6AE-E39A-4119-A9D8-768B7D570B4D}"/>
    <cellStyle name="Cálculo 3 5 4 2" xfId="6093" xr:uid="{C7445467-149F-4F24-A9C2-DB5018D512C7}"/>
    <cellStyle name="Cálculo 3 5 4 2 2" xfId="12404" xr:uid="{416DEF9A-ECBA-4F6B-BE4C-0BB0D4338A0B}"/>
    <cellStyle name="Cálculo 3 5 4 2 2 2" xfId="27512" xr:uid="{2A99C613-73B9-4A11-A5E3-A97DC7E69F39}"/>
    <cellStyle name="Cálculo 3 5 4 2 3" xfId="14765" xr:uid="{8738870E-7B7B-4C68-BBE7-90346FFBEFBD}"/>
    <cellStyle name="Cálculo 3 5 4 2 3 2" xfId="29873" xr:uid="{D74F91AF-CC46-496B-91F3-45CB89AC112A}"/>
    <cellStyle name="Cálculo 3 5 4 2 4" xfId="21201" xr:uid="{2254D4C6-02BF-4060-878E-E6A980D38D0F}"/>
    <cellStyle name="Cálculo 3 5 4 3" xfId="9838" xr:uid="{21D78013-2525-4580-A534-2CB406D11232}"/>
    <cellStyle name="Cálculo 3 5 4 3 2" xfId="24946" xr:uid="{EC95A7D8-9F9D-4A41-819F-6ED3B627C2FB}"/>
    <cellStyle name="Cálculo 3 5 4 4" xfId="9266" xr:uid="{40F35026-39CC-4357-8020-8C5B754797FC}"/>
    <cellStyle name="Cálculo 3 5 4 4 2" xfId="24374" xr:uid="{572ABB01-97F1-4141-A103-8E667DD8D907}"/>
    <cellStyle name="Cálculo 3 5 4 5" xfId="18564" xr:uid="{51A4D1EB-D5E0-42C8-8614-AB6F0D56D100}"/>
    <cellStyle name="Cálculo 3 5 5" xfId="3762" xr:uid="{500BE372-9276-45AE-AF10-8CEFFEBFAAE2}"/>
    <cellStyle name="Cálculo 3 5 5 2" xfId="6399" xr:uid="{A19C0D7A-5A01-4C89-9FB4-958B11770090}"/>
    <cellStyle name="Cálculo 3 5 5 2 2" xfId="12710" xr:uid="{94BAB750-8754-4AFD-9063-E6ABB56C5424}"/>
    <cellStyle name="Cálculo 3 5 5 2 2 2" xfId="27818" xr:uid="{A0CED3D8-9A80-458A-904B-7E8D2CF7E132}"/>
    <cellStyle name="Cálculo 3 5 5 2 3" xfId="8288" xr:uid="{2CB6D136-CBDF-4F5C-B32D-40DEAD524988}"/>
    <cellStyle name="Cálculo 3 5 5 2 3 2" xfId="23396" xr:uid="{9BADC90A-D2C9-4023-98D1-A7EAB51632E7}"/>
    <cellStyle name="Cálculo 3 5 5 2 4" xfId="21507" xr:uid="{28AD44B0-7469-44B2-8485-26781BECFF0E}"/>
    <cellStyle name="Cálculo 3 5 5 3" xfId="10144" xr:uid="{01F93502-3FBF-4650-9C23-E50813A00F76}"/>
    <cellStyle name="Cálculo 3 5 5 3 2" xfId="25252" xr:uid="{D1B2B288-258F-4C70-966D-FA4024335624}"/>
    <cellStyle name="Cálculo 3 5 5 4" xfId="15771" xr:uid="{FB98873F-2037-4A5C-A735-230DB06FC1F3}"/>
    <cellStyle name="Cálculo 3 5 5 4 2" xfId="30879" xr:uid="{FD1D67A2-4401-4621-B355-6E9EB991216D}"/>
    <cellStyle name="Cálculo 3 5 5 5" xfId="18870" xr:uid="{16F9BBD8-6799-45C7-8996-B89FB18FD914}"/>
    <cellStyle name="Cálculo 3 5 6" xfId="4139" xr:uid="{B4B017C2-1308-4D5D-BD51-9BE91E1333B7}"/>
    <cellStyle name="Cálculo 3 5 6 2" xfId="6776" xr:uid="{4692FDCE-350E-486B-8F54-8D20D8DE6855}"/>
    <cellStyle name="Cálculo 3 5 6 2 2" xfId="13087" xr:uid="{69193D6F-8C47-4B08-A242-AFA5D136CE6A}"/>
    <cellStyle name="Cálculo 3 5 6 2 2 2" xfId="28195" xr:uid="{D6AE0720-B590-429B-BA6B-A837A2BDAD5C}"/>
    <cellStyle name="Cálculo 3 5 6 2 3" xfId="16761" xr:uid="{0D7543D6-0DE9-46B3-A5FC-4FF6BE890686}"/>
    <cellStyle name="Cálculo 3 5 6 2 3 2" xfId="31869" xr:uid="{2AC1404F-57CB-459A-956D-78B5B30695D0}"/>
    <cellStyle name="Cálculo 3 5 6 2 4" xfId="21884" xr:uid="{7F599FAB-2E0D-46C5-A21B-1FD3463574BE}"/>
    <cellStyle name="Cálculo 3 5 6 3" xfId="10521" xr:uid="{D755AB75-3863-4E19-8ABA-DAD627290B95}"/>
    <cellStyle name="Cálculo 3 5 6 3 2" xfId="25629" xr:uid="{876FBEF6-366C-422C-A89A-AB6A512DB197}"/>
    <cellStyle name="Cálculo 3 5 6 4" xfId="8133" xr:uid="{5C8800AB-BF87-421D-B9E1-2338D9E16206}"/>
    <cellStyle name="Cálculo 3 5 6 4 2" xfId="23241" xr:uid="{5790535E-1D13-4791-AC39-74122BF948A8}"/>
    <cellStyle name="Cálculo 3 5 6 5" xfId="19247" xr:uid="{90D33E71-E1B2-4B1D-AFD9-A4840B3968B9}"/>
    <cellStyle name="Cálculo 3 5 7" xfId="4704" xr:uid="{30088220-1FC8-4B39-8DEF-023FD25455A9}"/>
    <cellStyle name="Cálculo 3 5 7 2" xfId="11086" xr:uid="{9D74A3E1-D22A-4B51-8A97-6BAD3F832343}"/>
    <cellStyle name="Cálculo 3 5 7 2 2" xfId="26194" xr:uid="{DF53A11F-1491-49FF-8C24-45419B4ED521}"/>
    <cellStyle name="Cálculo 3 5 7 3" xfId="14126" xr:uid="{00FE2A9A-AF08-4BD4-8592-2E2EAD25017F}"/>
    <cellStyle name="Cálculo 3 5 7 3 2" xfId="29234" xr:uid="{E7A619F5-C9FC-4E87-A3B4-379A1D711B46}"/>
    <cellStyle name="Cálculo 3 5 7 4" xfId="19812" xr:uid="{B922054B-F1B8-4DD1-8FBB-E74E34A8EDBF}"/>
    <cellStyle name="Cálculo 3 5 8" xfId="8565" xr:uid="{E1531CB3-1FEC-4FE5-A3AF-E155A88878A8}"/>
    <cellStyle name="Cálculo 3 5 8 2" xfId="23673" xr:uid="{17A69625-659E-401E-91F8-EBBCEE5EFE38}"/>
    <cellStyle name="Cálculo 3 5 9" xfId="15809" xr:uid="{5350D905-FF02-42FD-9E63-F04073E8AA47}"/>
    <cellStyle name="Cálculo 3 5 9 2" xfId="30917" xr:uid="{E94CAC27-F23D-46F5-A433-8BA7DCC8479A}"/>
    <cellStyle name="Cálculo 4" xfId="761" xr:uid="{00000000-0005-0000-0000-0000F9020000}"/>
    <cellStyle name="Cálculo 4 2" xfId="1835" xr:uid="{89382473-F070-4ACB-8ADD-AAA8D1A80917}"/>
    <cellStyle name="Cálculo 4 2 10" xfId="8336" xr:uid="{F954F944-09C5-4431-96B2-2CB240EE0589}"/>
    <cellStyle name="Cálculo 4 2 10 2" xfId="23444" xr:uid="{4D9A0387-C3A5-48E8-BAF6-1F4425355F23}"/>
    <cellStyle name="Cálculo 4 2 11" xfId="7498" xr:uid="{7C79A934-A204-4792-930D-E60DB243409A}"/>
    <cellStyle name="Cálculo 4 2 11 2" xfId="22606" xr:uid="{522547F1-54F7-48C7-8D10-CF052BB12C06}"/>
    <cellStyle name="Cálculo 4 2 12" xfId="14883" xr:uid="{69D5CEEF-9660-4B98-990E-C54820C9F7E2}"/>
    <cellStyle name="Cálculo 4 2 12 2" xfId="29991" xr:uid="{4875CD1B-2B97-439D-B63B-D030CD6953CA}"/>
    <cellStyle name="Cálculo 4 2 13" xfId="17060" xr:uid="{B7BA127F-E8DC-4A2B-911F-611C9D6C548E}"/>
    <cellStyle name="Cálculo 4 2 2" xfId="2395" xr:uid="{DC404FF3-A942-4858-939F-E8FB6FD9EC80}"/>
    <cellStyle name="Cálculo 4 2 2 2" xfId="5032" xr:uid="{C0F91DB2-06A3-4479-B066-35213947A31B}"/>
    <cellStyle name="Cálculo 4 2 2 2 2" xfId="11396" xr:uid="{78E6488E-BF09-4AA7-8798-646139E225AC}"/>
    <cellStyle name="Cálculo 4 2 2 2 2 2" xfId="26504" xr:uid="{E05D14CA-49D7-4542-A06A-27CD5449F4B2}"/>
    <cellStyle name="Cálculo 4 2 2 2 3" xfId="8015" xr:uid="{3B38AFF8-00DF-48EA-B7D3-B1DC54119042}"/>
    <cellStyle name="Cálculo 4 2 2 2 3 2" xfId="23123" xr:uid="{F1EC91A2-2296-442D-A190-2979FAB237C1}"/>
    <cellStyle name="Cálculo 4 2 2 2 4" xfId="20140" xr:uid="{099D0A45-63D8-4CF5-9FD6-1735BE627FEB}"/>
    <cellStyle name="Cálculo 4 2 2 3" xfId="8862" xr:uid="{81A8D9AD-8CA9-4440-90D0-6DFD7DF3A7B6}"/>
    <cellStyle name="Cálculo 4 2 2 3 2" xfId="23970" xr:uid="{C6F07FB7-5774-4400-9C8C-CA1E9147CCA4}"/>
    <cellStyle name="Cálculo 4 2 3" xfId="2225" xr:uid="{A0DF3B73-5BCF-4EB9-8F4E-1D67A31674A6}"/>
    <cellStyle name="Cálculo 4 2 3 2" xfId="4862" xr:uid="{BE093E26-5C75-49FB-9476-597EBF8D6CBB}"/>
    <cellStyle name="Cálculo 4 2 3 2 2" xfId="14535" xr:uid="{406D1C9C-0241-4634-BA6B-5E5B47FABA7D}"/>
    <cellStyle name="Cálculo 4 2 3 2 2 2" xfId="29643" xr:uid="{F913EC85-8D09-4337-920E-0E4289FFC89B}"/>
    <cellStyle name="Cálculo 4 2 3 2 3" xfId="19970" xr:uid="{AA159BAA-1A04-4EF2-9CD9-AF239C16168C}"/>
    <cellStyle name="Cálculo 4 2 3 3" xfId="13566" xr:uid="{5709B04F-94E3-48B7-BA8A-FABC7DBC1AE9}"/>
    <cellStyle name="Cálculo 4 2 3 3 2" xfId="28674" xr:uid="{23DAD467-3F4D-4411-8B8C-EA207F0C2CE0}"/>
    <cellStyle name="Cálculo 4 2 3 4" xfId="17450" xr:uid="{A0F2176F-41CD-448A-AF98-BAFDA2B76430}"/>
    <cellStyle name="Cálculo 4 2 4" xfId="2929" xr:uid="{82C1E4D1-8BEC-46C2-9978-B1F2460701F7}"/>
    <cellStyle name="Cálculo 4 2 4 2" xfId="5566" xr:uid="{17F6F653-F896-4858-ADB5-5B84A727F7D4}"/>
    <cellStyle name="Cálculo 4 2 4 2 2" xfId="11877" xr:uid="{5CBD6133-27E8-42B1-BCF3-11225E817BE6}"/>
    <cellStyle name="Cálculo 4 2 4 2 2 2" xfId="26985" xr:uid="{C5901CF1-6E53-4A85-8862-384BFD5A69EE}"/>
    <cellStyle name="Cálculo 4 2 4 2 3" xfId="7319" xr:uid="{BC9C4009-73AF-4A70-B775-583BBB1FCAE0}"/>
    <cellStyle name="Cálculo 4 2 4 2 3 2" xfId="22427" xr:uid="{C2064675-AF87-4CB8-8BD1-8143EE484297}"/>
    <cellStyle name="Cálculo 4 2 4 2 4" xfId="20674" xr:uid="{453069E1-43AF-4680-AAE1-6213FBA2FBE1}"/>
    <cellStyle name="Cálculo 4 2 4 3" xfId="9311" xr:uid="{96E23403-82AA-4F9B-82B4-BD54685C70FB}"/>
    <cellStyle name="Cálculo 4 2 4 3 2" xfId="24419" xr:uid="{8ACD75DA-F36A-45AA-A749-CCE031D5C210}"/>
    <cellStyle name="Cálculo 4 2 4 4" xfId="14938" xr:uid="{D12904E1-006C-4928-A4A2-24E96A1ABFBF}"/>
    <cellStyle name="Cálculo 4 2 4 4 2" xfId="30046" xr:uid="{59192004-1062-4600-A3D1-B268FF53F9AF}"/>
    <cellStyle name="Cálculo 4 2 4 5" xfId="18037" xr:uid="{9F48A5C3-268A-42B0-AE80-890F359AF712}"/>
    <cellStyle name="Cálculo 4 2 5" xfId="3255" xr:uid="{8EBC6A02-FA32-4C21-893A-C79B9FCCD17B}"/>
    <cellStyle name="Cálculo 4 2 5 2" xfId="5892" xr:uid="{AEE932D8-6920-473B-BB8C-DD0FE24C8821}"/>
    <cellStyle name="Cálculo 4 2 5 2 2" xfId="12203" xr:uid="{6A4084DF-C6BB-4965-98D0-349E93343E70}"/>
    <cellStyle name="Cálculo 4 2 5 2 2 2" xfId="27311" xr:uid="{56D3ADE5-DE12-490F-93A3-BCC38CE1E264}"/>
    <cellStyle name="Cálculo 4 2 5 2 3" xfId="14307" xr:uid="{D4D19C03-73CA-48E5-AF73-6C68DF206AF4}"/>
    <cellStyle name="Cálculo 4 2 5 2 3 2" xfId="29415" xr:uid="{6458D559-6BF5-4725-817E-043D3BACEC54}"/>
    <cellStyle name="Cálculo 4 2 5 2 4" xfId="21000" xr:uid="{FB3DFC64-D0B1-4DFB-95F9-9040F9853AFD}"/>
    <cellStyle name="Cálculo 4 2 5 3" xfId="9637" xr:uid="{63D69CA0-DDCF-420A-A7B8-6A8DE23A6C7A}"/>
    <cellStyle name="Cálculo 4 2 5 3 2" xfId="24745" xr:uid="{F8FFFBCE-AFED-4701-82FD-6E908361EF77}"/>
    <cellStyle name="Cálculo 4 2 5 4" xfId="8212" xr:uid="{F924651F-F762-4C26-B15B-11D4755C53F1}"/>
    <cellStyle name="Cálculo 4 2 5 4 2" xfId="23320" xr:uid="{2F94E4E3-DCE3-4B8C-B3FB-EA58BF7790C6}"/>
    <cellStyle name="Cálculo 4 2 5 5" xfId="18363" xr:uid="{77E643D1-8FAD-4DD7-B7AE-18254745B9C8}"/>
    <cellStyle name="Cálculo 4 2 6" xfId="3561" xr:uid="{56C5EC6F-8363-40BE-B86E-3087AD6BD423}"/>
    <cellStyle name="Cálculo 4 2 6 2" xfId="6198" xr:uid="{BCFC50A6-2B84-447B-802D-0EC3182D000A}"/>
    <cellStyle name="Cálculo 4 2 6 2 2" xfId="12509" xr:uid="{B80BF28B-1DED-43C8-AD06-787D1C14D00E}"/>
    <cellStyle name="Cálculo 4 2 6 2 2 2" xfId="27617" xr:uid="{8B876BDC-1946-427A-B3DD-95414819B689}"/>
    <cellStyle name="Cálculo 4 2 6 2 3" xfId="13786" xr:uid="{5DBBC711-43F1-47F5-BE6A-B8992BB726E9}"/>
    <cellStyle name="Cálculo 4 2 6 2 3 2" xfId="28894" xr:uid="{11E8E625-5F6C-4624-A03A-AB591CD722C7}"/>
    <cellStyle name="Cálculo 4 2 6 2 4" xfId="21306" xr:uid="{E159A5BE-019D-494D-B56A-4C57784CC9CB}"/>
    <cellStyle name="Cálculo 4 2 6 3" xfId="9943" xr:uid="{5A157683-C50A-4020-942D-B65A8AFA7D7D}"/>
    <cellStyle name="Cálculo 4 2 6 3 2" xfId="25051" xr:uid="{297AAE79-C24D-4D43-9B88-517C653C505F}"/>
    <cellStyle name="Cálculo 4 2 6 4" xfId="13384" xr:uid="{04D6D215-6943-4357-BBF9-9C7095053329}"/>
    <cellStyle name="Cálculo 4 2 6 4 2" xfId="28492" xr:uid="{E7E08948-A4E5-4543-A61B-7DD03F0CBC0A}"/>
    <cellStyle name="Cálculo 4 2 6 5" xfId="18669" xr:uid="{01D067B0-72DD-4EDE-8176-BF20BD5ED269}"/>
    <cellStyle name="Cálculo 4 2 7" xfId="3907" xr:uid="{676EBE4D-91AF-425E-89FA-5AD7C1B154E0}"/>
    <cellStyle name="Cálculo 4 2 7 2" xfId="6544" xr:uid="{DB9324E1-A667-4E5D-9A3F-85532C8E3070}"/>
    <cellStyle name="Cálculo 4 2 7 2 2" xfId="12855" xr:uid="{5447C212-3863-48C3-9838-C14306B50581}"/>
    <cellStyle name="Cálculo 4 2 7 2 2 2" xfId="27963" xr:uid="{A8932159-0C7E-46D9-B1B8-607D3770D918}"/>
    <cellStyle name="Cálculo 4 2 7 2 3" xfId="15052" xr:uid="{EFA87BAA-AA6F-4081-9531-044912D4ADF5}"/>
    <cellStyle name="Cálculo 4 2 7 2 3 2" xfId="30160" xr:uid="{81588AC4-611E-4079-B570-4BF036EF8F87}"/>
    <cellStyle name="Cálculo 4 2 7 2 4" xfId="21652" xr:uid="{DF4E3540-58F1-422B-91A0-CF8C25547717}"/>
    <cellStyle name="Cálculo 4 2 7 3" xfId="10289" xr:uid="{0D961EF1-9EB2-402A-ACA1-0F24A1C37F10}"/>
    <cellStyle name="Cálculo 4 2 7 3 2" xfId="25397" xr:uid="{367046E8-513B-4CF0-9C8C-D61898C71308}"/>
    <cellStyle name="Cálculo 4 2 7 4" xfId="13622" xr:uid="{F65190CD-5254-43D5-9FF1-A66B1627417B}"/>
    <cellStyle name="Cálculo 4 2 7 4 2" xfId="28730" xr:uid="{99756D30-3AB8-4E76-93EE-331FB59BE6FF}"/>
    <cellStyle name="Cálculo 4 2 7 5" xfId="19015" xr:uid="{243B45C9-254D-44CF-960D-9D97F52151BD}"/>
    <cellStyle name="Cálculo 4 2 8" xfId="4271" xr:uid="{A5B36B4F-0FD0-48E3-A10D-BA56AFE51D39}"/>
    <cellStyle name="Cálculo 4 2 8 2" xfId="6908" xr:uid="{225DDBD5-F8A7-452D-990F-EAB5C8841872}"/>
    <cellStyle name="Cálculo 4 2 8 2 2" xfId="13219" xr:uid="{6B57BB35-FEF5-45AA-BC74-5B0F499FA4CB}"/>
    <cellStyle name="Cálculo 4 2 8 2 2 2" xfId="28327" xr:uid="{2FA7B5C2-FD99-4F6A-8D99-AEB8EE053A61}"/>
    <cellStyle name="Cálculo 4 2 8 2 3" xfId="16883" xr:uid="{BE4D6D6D-E7CF-455C-8BC6-1A3AAB45BCF4}"/>
    <cellStyle name="Cálculo 4 2 8 2 3 2" xfId="31991" xr:uid="{2DCD29A7-3E68-441E-9A20-0BA06DACE0B9}"/>
    <cellStyle name="Cálculo 4 2 8 2 4" xfId="22016" xr:uid="{445C5608-13AB-4676-89D0-C04426CF5411}"/>
    <cellStyle name="Cálculo 4 2 8 3" xfId="10653" xr:uid="{75D4CA8D-250B-4E8F-BE14-A9AC070F0271}"/>
    <cellStyle name="Cálculo 4 2 8 3 2" xfId="25761" xr:uid="{E832D0AB-ED8B-4D0E-B3B1-0780D4A39420}"/>
    <cellStyle name="Cálculo 4 2 8 4" xfId="15808" xr:uid="{7309977A-F078-472D-B0B6-F36594A65482}"/>
    <cellStyle name="Cálculo 4 2 8 4 2" xfId="30916" xr:uid="{1D77641B-33E0-4D06-B7E1-01E45AA4DD0C}"/>
    <cellStyle name="Cálculo 4 2 8 5" xfId="19379" xr:uid="{64A64F3F-1A0B-4359-9296-7F007B5775CD}"/>
    <cellStyle name="Cálculo 4 2 9" xfId="4472" xr:uid="{DFAC9E6A-BB7C-497C-ADC1-B95171331361}"/>
    <cellStyle name="Cálculo 4 2 9 2" xfId="10854" xr:uid="{396174A9-E3EF-480B-8E5E-56F577A1A444}"/>
    <cellStyle name="Cálculo 4 2 9 2 2" xfId="25962" xr:uid="{D60245A6-5694-46E0-AF5A-B6B0F299966A}"/>
    <cellStyle name="Cálculo 4 2 9 3" xfId="7787" xr:uid="{2214BE33-6B66-4A68-9F6B-25F8A9B72FD0}"/>
    <cellStyle name="Cálculo 4 2 9 3 2" xfId="22895" xr:uid="{9BCAF2B8-28F0-4D95-B4D2-1436A002CD58}"/>
    <cellStyle name="Cálculo 4 2 9 4" xfId="19580" xr:uid="{332951D8-8714-4327-8BAD-93A2FB12C70B}"/>
    <cellStyle name="Cálculo 4 3" xfId="1818" xr:uid="{8074DF8D-DC11-4599-B368-325EE7743A79}"/>
    <cellStyle name="Cálculo 4 3 10" xfId="11661" xr:uid="{3EB6205F-9238-472F-82DF-80EFD20A92C1}"/>
    <cellStyle name="Cálculo 4 3 10 2" xfId="26769" xr:uid="{BECE6EF1-49F6-47A9-A511-173B22757440}"/>
    <cellStyle name="Cálculo 4 3 11" xfId="14442" xr:uid="{1EEE542D-0E87-4469-9739-66218F22AECC}"/>
    <cellStyle name="Cálculo 4 3 11 2" xfId="29550" xr:uid="{9CF17335-05A7-4A5C-A2A3-5F6DC5A031F3}"/>
    <cellStyle name="Cálculo 4 3 12" xfId="17043" xr:uid="{13B717F2-0375-4409-BE9C-BE010D7056E9}"/>
    <cellStyle name="Cálculo 4 3 2" xfId="2378" xr:uid="{2E9CBB5B-ED28-48C2-930C-85196F681A4E}"/>
    <cellStyle name="Cálculo 4 3 2 2" xfId="5015" xr:uid="{3AE8E691-78F5-4A57-8D0A-7BD11F9D1079}"/>
    <cellStyle name="Cálculo 4 3 2 2 2" xfId="11379" xr:uid="{0D164161-5525-43C9-8666-C43A2A3FD142}"/>
    <cellStyle name="Cálculo 4 3 2 2 2 2" xfId="26487" xr:uid="{D5A51980-FD3E-4480-8A72-69BD10981A46}"/>
    <cellStyle name="Cálculo 4 3 2 2 3" xfId="14853" xr:uid="{40051B70-4F91-4F60-8035-C230158E78E8}"/>
    <cellStyle name="Cálculo 4 3 2 2 3 2" xfId="29961" xr:uid="{15E6CE8C-30E9-44D8-8F35-0EE2C28DC74D}"/>
    <cellStyle name="Cálculo 4 3 2 2 4" xfId="20123" xr:uid="{9FCF8444-426E-44B4-95F0-5DE649627A16}"/>
    <cellStyle name="Cálculo 4 3 2 3" xfId="8845" xr:uid="{3965F921-E91C-4E86-A53E-9A15FDECCBFF}"/>
    <cellStyle name="Cálculo 4 3 2 3 2" xfId="23953" xr:uid="{15E9DB67-DE6F-4EB1-9A3C-01CE7F3767CB}"/>
    <cellStyle name="Cálculo 4 3 2 4" xfId="15289" xr:uid="{04DF625C-FB16-458A-82CA-422D64F3D10B}"/>
    <cellStyle name="Cálculo 4 3 2 4 2" xfId="30397" xr:uid="{F50D2E43-3F71-4613-983D-0A1CBD82F0A4}"/>
    <cellStyle name="Cálculo 4 3 2 5" xfId="15297" xr:uid="{25F8D49C-B1BD-49B9-B559-06CD62BCD9AB}"/>
    <cellStyle name="Cálculo 4 3 2 5 2" xfId="30405" xr:uid="{B494CAD4-EBF0-42CE-AF05-4E1B456818EF}"/>
    <cellStyle name="Cálculo 4 3 2 6" xfId="17586" xr:uid="{0E3F17D1-2F32-43FA-9339-184BA68F5EA2}"/>
    <cellStyle name="Cálculo 4 3 3" xfId="2242" xr:uid="{523FC6CF-53D5-440C-AB9F-EB367A4B6248}"/>
    <cellStyle name="Cálculo 4 3 3 2" xfId="4879" xr:uid="{FA9934C8-0CC2-436D-90C7-4A71969658A8}"/>
    <cellStyle name="Cálculo 4 3 3 2 2" xfId="15946" xr:uid="{1C2F24C6-B3DE-4062-A1D6-7C7060D0C0C7}"/>
    <cellStyle name="Cálculo 4 3 3 2 2 2" xfId="31054" xr:uid="{EE30A580-57C3-4216-9693-326F242784B1}"/>
    <cellStyle name="Cálculo 4 3 3 2 3" xfId="19987" xr:uid="{50A0131C-1B46-4416-8FA3-E7435DF66550}"/>
    <cellStyle name="Cálculo 4 3 3 3" xfId="14289" xr:uid="{45FF6208-4171-4346-931A-EA315311448F}"/>
    <cellStyle name="Cálculo 4 3 3 3 2" xfId="29397" xr:uid="{E86480A8-196B-4203-8BEC-2BB0DF2BE8B9}"/>
    <cellStyle name="Cálculo 4 3 3 4" xfId="17467" xr:uid="{F6F0921A-1F58-47AB-8D73-6121ECD64C9E}"/>
    <cellStyle name="Cálculo 4 3 4" xfId="2344" xr:uid="{D757B77D-9607-463F-AEF5-187CBFC29DC3}"/>
    <cellStyle name="Cálculo 4 3 4 2" xfId="4981" xr:uid="{7A58FB5C-F787-4B89-A61F-7C09937597EB}"/>
    <cellStyle name="Cálculo 4 3 4 2 2" xfId="11345" xr:uid="{CC59865B-2091-40D9-B496-D7865D076884}"/>
    <cellStyle name="Cálculo 4 3 4 2 2 2" xfId="26453" xr:uid="{D9ADCF17-9337-495C-B55A-A6A9117E2CA9}"/>
    <cellStyle name="Cálculo 4 3 4 2 3" xfId="15860" xr:uid="{15B49C80-105F-42E2-8B75-119ED2E25830}"/>
    <cellStyle name="Cálculo 4 3 4 2 3 2" xfId="30968" xr:uid="{5FB88063-5B7A-4281-8CD7-E38395498194}"/>
    <cellStyle name="Cálculo 4 3 4 2 4" xfId="20089" xr:uid="{EBFFC118-819B-4963-8944-FE8DA14737DE}"/>
    <cellStyle name="Cálculo 4 3 4 3" xfId="8811" xr:uid="{AD890ADB-DAF9-4E8D-9804-F2D0E9C4B5AD}"/>
    <cellStyle name="Cálculo 4 3 4 3 2" xfId="23919" xr:uid="{5E225EB6-0EE7-465C-B6C1-B459BD4A933E}"/>
    <cellStyle name="Cálculo 4 3 4 4" xfId="13829" xr:uid="{7ECAC0EA-2A90-4CDB-9492-E23EED6D7BBD}"/>
    <cellStyle name="Cálculo 4 3 4 4 2" xfId="28937" xr:uid="{C5784DAF-E301-4404-9E3F-6A2831CD291A}"/>
    <cellStyle name="Cálculo 4 3 4 5" xfId="17569" xr:uid="{469877BD-7698-4888-9F91-D9028AAAF5DD}"/>
    <cellStyle name="Cálculo 4 3 5" xfId="3238" xr:uid="{06F6E49E-582F-451F-BEF0-3CB75D2DBD09}"/>
    <cellStyle name="Cálculo 4 3 5 2" xfId="5875" xr:uid="{92C63116-AE1A-4362-9E6B-9D35EF40DFFF}"/>
    <cellStyle name="Cálculo 4 3 5 2 2" xfId="12186" xr:uid="{894391AF-D716-41B0-ADAA-BCA4B3A5E531}"/>
    <cellStyle name="Cálculo 4 3 5 2 2 2" xfId="27294" xr:uid="{7F918792-1B14-4E34-A048-57D7ACF38105}"/>
    <cellStyle name="Cálculo 4 3 5 2 3" xfId="7463" xr:uid="{29682F0B-06E3-4802-B9E3-1CB1D5282D49}"/>
    <cellStyle name="Cálculo 4 3 5 2 3 2" xfId="22571" xr:uid="{F5628027-9C6C-43E2-A0AD-E0D8532D717E}"/>
    <cellStyle name="Cálculo 4 3 5 2 4" xfId="20983" xr:uid="{0E69D6B5-FD0E-4AD4-9A4C-B36BA78466D5}"/>
    <cellStyle name="Cálculo 4 3 5 3" xfId="9620" xr:uid="{B3C42110-563D-45E7-867F-F6BB9AF8097B}"/>
    <cellStyle name="Cálculo 4 3 5 3 2" xfId="24728" xr:uid="{6A4F8D1F-6DFA-4C6A-B23C-01202CB78E6E}"/>
    <cellStyle name="Cálculo 4 3 5 4" xfId="13934" xr:uid="{7842366B-FE7A-4890-970F-08298260D30D}"/>
    <cellStyle name="Cálculo 4 3 5 4 2" xfId="29042" xr:uid="{2975A7CB-6D46-4CF8-AB14-4CDF805A30D4}"/>
    <cellStyle name="Cálculo 4 3 5 5" xfId="18346" xr:uid="{A5D8F188-C2FB-4A08-8748-E0DAFD2BA027}"/>
    <cellStyle name="Cálculo 4 3 6" xfId="2320" xr:uid="{859ECCF4-82DA-4841-A064-BA9C0E5875D2}"/>
    <cellStyle name="Cálculo 4 3 6 2" xfId="4957" xr:uid="{48261BB5-3AF8-45A7-A123-79D7DBFFC25C}"/>
    <cellStyle name="Cálculo 4 3 6 2 2" xfId="11321" xr:uid="{10B8CC1B-C82E-42E2-8DD0-E4D5275ABBAB}"/>
    <cellStyle name="Cálculo 4 3 6 2 2 2" xfId="26429" xr:uid="{6DC5B882-0F70-48DF-ABCA-1EBFE57CF2E2}"/>
    <cellStyle name="Cálculo 4 3 6 2 3" xfId="14653" xr:uid="{C4D74F2B-920B-44B6-B617-04D5A56DB6A7}"/>
    <cellStyle name="Cálculo 4 3 6 2 3 2" xfId="29761" xr:uid="{88C5D92F-18BC-4637-92CF-6ABB33580149}"/>
    <cellStyle name="Cálculo 4 3 6 2 4" xfId="20065" xr:uid="{5E7A48D4-2AAC-4F55-B5E0-C3663C91404A}"/>
    <cellStyle name="Cálculo 4 3 6 3" xfId="8787" xr:uid="{1304003C-DA8E-471C-A34E-67F2ADF5BFE2}"/>
    <cellStyle name="Cálculo 4 3 6 3 2" xfId="23895" xr:uid="{A9209FE6-E6DA-44D8-AB48-D30C84A022CA}"/>
    <cellStyle name="Cálculo 4 3 6 4" xfId="16376" xr:uid="{1CA16402-C228-4A4F-9A69-6F2E0BFAC0A2}"/>
    <cellStyle name="Cálculo 4 3 6 4 2" xfId="31484" xr:uid="{C49094B5-EE33-4447-B30F-DF846BF04EA7}"/>
    <cellStyle name="Cálculo 4 3 6 5" xfId="17545" xr:uid="{0624A534-1A62-46C4-912F-8EFFF34928A3}"/>
    <cellStyle name="Cálculo 4 3 7" xfId="3890" xr:uid="{17A37833-FEBB-4EB4-ADF3-2B526C7A330F}"/>
    <cellStyle name="Cálculo 4 3 7 2" xfId="6527" xr:uid="{F392E9FB-5791-4D02-9CAC-AFFA90F091F4}"/>
    <cellStyle name="Cálculo 4 3 7 2 2" xfId="12838" xr:uid="{18E8DA4E-4B41-497D-BFC4-D0ED39412D7D}"/>
    <cellStyle name="Cálculo 4 3 7 2 2 2" xfId="27946" xr:uid="{94C31F4F-58F1-4AF9-A639-6A797DAB7A09}"/>
    <cellStyle name="Cálculo 4 3 7 2 3" xfId="14953" xr:uid="{285BA1A0-C5A3-4471-A7AD-75D992349521}"/>
    <cellStyle name="Cálculo 4 3 7 2 3 2" xfId="30061" xr:uid="{D7533332-8EDC-4DF7-B042-C31CE4112E1D}"/>
    <cellStyle name="Cálculo 4 3 7 2 4" xfId="21635" xr:uid="{C94BD3EB-12F0-48A9-9310-623DAAC8D0F9}"/>
    <cellStyle name="Cálculo 4 3 7 3" xfId="10272" xr:uid="{175E713B-27CA-46C3-8795-964D5E921737}"/>
    <cellStyle name="Cálculo 4 3 7 3 2" xfId="25380" xr:uid="{6FE8B694-EA57-44C2-B496-ECB4417F5B93}"/>
    <cellStyle name="Cálculo 4 3 7 4" xfId="7385" xr:uid="{5CAD9F01-2CA5-4B41-9F34-276740CCA6D7}"/>
    <cellStyle name="Cálculo 4 3 7 4 2" xfId="22493" xr:uid="{90B158FE-B8F7-4353-9915-602E68572F9A}"/>
    <cellStyle name="Cálculo 4 3 7 5" xfId="18998" xr:uid="{1DFADB3C-2249-42B7-A163-98024748A36D}"/>
    <cellStyle name="Cálculo 4 3 8" xfId="4455" xr:uid="{DBC2DA73-7B4D-4B65-9855-63BCC19CA01B}"/>
    <cellStyle name="Cálculo 4 3 8 2" xfId="10837" xr:uid="{92731C98-154E-4163-A664-B814B3E5CD27}"/>
    <cellStyle name="Cálculo 4 3 8 2 2" xfId="25945" xr:uid="{B734C478-9214-449A-A86E-56392305F624}"/>
    <cellStyle name="Cálculo 4 3 8 3" xfId="16035" xr:uid="{5F29C6EF-3EBC-44E2-8949-E5C4750EFF34}"/>
    <cellStyle name="Cálculo 4 3 8 3 2" xfId="31143" xr:uid="{351561EE-7E87-4694-B052-8BEC3907E672}"/>
    <cellStyle name="Cálculo 4 3 8 4" xfId="19563" xr:uid="{5C5818A1-B085-4AA9-82D7-4787FAAF3680}"/>
    <cellStyle name="Cálculo 4 3 9" xfId="8319" xr:uid="{B5BCEF62-E50C-46B3-909A-910C70FD0FCE}"/>
    <cellStyle name="Cálculo 4 3 9 2" xfId="23427" xr:uid="{9A5E89B2-B7AE-4C5D-B627-5020BD76587C}"/>
    <cellStyle name="Cálculo 4 4" xfId="2055" xr:uid="{A25E5D88-20FA-4777-8F80-37F1CD8EF489}"/>
    <cellStyle name="Cálculo 4 4 10" xfId="9245" xr:uid="{FFE1F726-2236-4320-93CF-455A9EA34C32}"/>
    <cellStyle name="Cálculo 4 4 10 2" xfId="24353" xr:uid="{5777B5E6-580B-4321-AA49-C5570AA367BD}"/>
    <cellStyle name="Cálculo 4 4 11" xfId="15227" xr:uid="{49CF1882-4DDD-4D1D-8B10-E4E03EF56105}"/>
    <cellStyle name="Cálculo 4 4 11 2" xfId="30335" xr:uid="{2044886A-43FA-421A-9114-73DC277B29A1}"/>
    <cellStyle name="Cálculo 4 4 12" xfId="17280" xr:uid="{46B3F604-6013-40B1-BB5A-47AD5B537F91}"/>
    <cellStyle name="Cálculo 4 4 2" xfId="2562" xr:uid="{24C43F8B-9782-4250-901B-1521E93FFFD8}"/>
    <cellStyle name="Cálculo 4 4 2 2" xfId="5199" xr:uid="{BEC42FC0-7EEE-4275-BF0D-C98377D21538}"/>
    <cellStyle name="Cálculo 4 4 2 2 2" xfId="11563" xr:uid="{785292BC-FC5C-426B-A445-4DE4F8812F0E}"/>
    <cellStyle name="Cálculo 4 4 2 2 2 2" xfId="26671" xr:uid="{49EDB165-CF78-4976-97A3-A66A756FCB56}"/>
    <cellStyle name="Cálculo 4 4 2 2 3" xfId="7972" xr:uid="{1D08292A-E597-4B2C-AA83-A05AAEF6D567}"/>
    <cellStyle name="Cálculo 4 4 2 2 3 2" xfId="23080" xr:uid="{C4BC4A34-BE9A-47A0-96C6-E7512DC7E866}"/>
    <cellStyle name="Cálculo 4 4 2 2 4" xfId="20307" xr:uid="{131AF78D-6B50-41A8-A323-228D34DE0D9D}"/>
    <cellStyle name="Cálculo 4 4 2 3" xfId="9029" xr:uid="{5630BB01-2488-4941-8FBF-2C19F4EE76EA}"/>
    <cellStyle name="Cálculo 4 4 2 3 2" xfId="24137" xr:uid="{11BF4CC7-580F-49B5-9116-C90D2E321D43}"/>
    <cellStyle name="Cálculo 4 4 2 4" xfId="15704" xr:uid="{206191D0-E704-4A92-B0A8-58089ECBFFE2}"/>
    <cellStyle name="Cálculo 4 4 2 4 2" xfId="30812" xr:uid="{284FF823-FBAD-48BE-A020-A780EEE99571}"/>
    <cellStyle name="Cálculo 4 4 2 5" xfId="15761" xr:uid="{9D9267DF-FF40-4EFF-B625-331549DD83D8}"/>
    <cellStyle name="Cálculo 4 4 2 5 2" xfId="30869" xr:uid="{83BA6F3D-2C57-464D-8E7A-5A6641F09737}"/>
    <cellStyle name="Cálculo 4 4 2 6" xfId="17670" xr:uid="{D2BF59CC-EC51-4C64-8C70-67F6D057A228}"/>
    <cellStyle name="Cálculo 4 4 3" xfId="2815" xr:uid="{2563D19B-540B-4E5A-A5CA-7B6DBA8B98AB}"/>
    <cellStyle name="Cálculo 4 4 3 2" xfId="5452" xr:uid="{D4F2E5AB-F351-46D7-ACAC-D408F1DB853F}"/>
    <cellStyle name="Cálculo 4 4 3 2 2" xfId="15971" xr:uid="{DAF1CEFC-902F-414B-AB75-BD000628A237}"/>
    <cellStyle name="Cálculo 4 4 3 2 2 2" xfId="31079" xr:uid="{860B4ABD-DCB4-4A3F-B614-73E585CACD2A}"/>
    <cellStyle name="Cálculo 4 4 3 2 3" xfId="20560" xr:uid="{ECCB2782-6752-42D9-9608-97B2A573DD00}"/>
    <cellStyle name="Cálculo 4 4 3 3" xfId="15258" xr:uid="{0894F65F-EB74-4C50-B399-C2D71AB3AE61}"/>
    <cellStyle name="Cálculo 4 4 3 3 2" xfId="30366" xr:uid="{48CD7754-692D-402F-93E7-C25E27CB9E9A}"/>
    <cellStyle name="Cálculo 4 4 3 4" xfId="17923" xr:uid="{7BDC5075-2460-40E4-B907-E522654BBFE1}"/>
    <cellStyle name="Cálculo 4 4 4" xfId="3118" xr:uid="{7170CB2D-1EE3-459A-8B79-5FF577FC5315}"/>
    <cellStyle name="Cálculo 4 4 4 2" xfId="5755" xr:uid="{61038C72-8E2F-41F1-921F-61530D81B12C}"/>
    <cellStyle name="Cálculo 4 4 4 2 2" xfId="12066" xr:uid="{7580FCB1-C8D0-433C-B62A-C7C73AE72E6D}"/>
    <cellStyle name="Cálculo 4 4 4 2 2 2" xfId="27174" xr:uid="{1231D550-37EC-4F82-8627-E5E7540F5ABB}"/>
    <cellStyle name="Cálculo 4 4 4 2 3" xfId="15445" xr:uid="{0D7F7302-380D-4B9A-AC9B-2BF4FD7B3AF7}"/>
    <cellStyle name="Cálculo 4 4 4 2 3 2" xfId="30553" xr:uid="{B551C262-9A5E-4B81-A284-F482B0242DCC}"/>
    <cellStyle name="Cálculo 4 4 4 2 4" xfId="20863" xr:uid="{3DAB7FC3-B0A9-4812-9DFB-C52B1A332211}"/>
    <cellStyle name="Cálculo 4 4 4 3" xfId="9500" xr:uid="{CDCA12DF-1993-4306-9566-82EBCA9B2440}"/>
    <cellStyle name="Cálculo 4 4 4 3 2" xfId="24608" xr:uid="{2053715D-28E8-4DCB-A173-D1846AB63607}"/>
    <cellStyle name="Cálculo 4 4 4 4" xfId="13679" xr:uid="{240BE08B-8311-4B37-87A6-DD509C5CA147}"/>
    <cellStyle name="Cálculo 4 4 4 4 2" xfId="28787" xr:uid="{35EEBD2E-815D-499F-B5ED-519ADBB5389E}"/>
    <cellStyle name="Cálculo 4 4 4 5" xfId="18226" xr:uid="{042310F3-63EA-4285-B102-BC6E323E8F31}"/>
    <cellStyle name="Cálculo 4 4 5" xfId="3444" xr:uid="{9D7CBDF5-12B3-4975-8C04-8CFAFA22BB7F}"/>
    <cellStyle name="Cálculo 4 4 5 2" xfId="6081" xr:uid="{505E1C07-0AB5-4DDA-9BA1-D65B67527786}"/>
    <cellStyle name="Cálculo 4 4 5 2 2" xfId="12392" xr:uid="{825BCF4D-5027-4CAB-A6CC-919FA20DC412}"/>
    <cellStyle name="Cálculo 4 4 5 2 2 2" xfId="27500" xr:uid="{1FEB4EAA-3DE3-4F80-9CF8-B31BA22B5027}"/>
    <cellStyle name="Cálculo 4 4 5 2 3" xfId="16356" xr:uid="{712C3B7D-7339-43A5-9400-9A9FFDC53E00}"/>
    <cellStyle name="Cálculo 4 4 5 2 3 2" xfId="31464" xr:uid="{E94B1056-56F7-4179-8459-228EC5A42193}"/>
    <cellStyle name="Cálculo 4 4 5 2 4" xfId="21189" xr:uid="{1032434E-6A3B-4585-8B2B-F7D35CC16D37}"/>
    <cellStyle name="Cálculo 4 4 5 3" xfId="9826" xr:uid="{9104993F-16B4-4486-98EA-C5420E3F7850}"/>
    <cellStyle name="Cálculo 4 4 5 3 2" xfId="24934" xr:uid="{6B73715A-FE47-4426-93D2-E4FF41B6E64B}"/>
    <cellStyle name="Cálculo 4 4 5 4" xfId="15136" xr:uid="{68E7CC4F-257C-432B-8ACB-FBB323059129}"/>
    <cellStyle name="Cálculo 4 4 5 4 2" xfId="30244" xr:uid="{3BD6F523-6672-4BD3-BFDA-6865DB6450E6}"/>
    <cellStyle name="Cálculo 4 4 5 5" xfId="18552" xr:uid="{9E8891B4-7C5C-45F7-95B9-7B20CBC02E49}"/>
    <cellStyle name="Cálculo 4 4 6" xfId="3750" xr:uid="{B7237EDA-2156-4724-AE40-03EEA8FBEBE0}"/>
    <cellStyle name="Cálculo 4 4 6 2" xfId="6387" xr:uid="{D4C04783-58DB-49E8-95EB-4F75B2E2767F}"/>
    <cellStyle name="Cálculo 4 4 6 2 2" xfId="12698" xr:uid="{0DE07056-665C-45CE-8064-EE248CB3E3C9}"/>
    <cellStyle name="Cálculo 4 4 6 2 2 2" xfId="27806" xr:uid="{BA9B31E9-92E9-464D-B4A3-601D30979B4F}"/>
    <cellStyle name="Cálculo 4 4 6 2 3" xfId="13805" xr:uid="{D332E869-AFF3-4D65-BC15-A4874EB6686F}"/>
    <cellStyle name="Cálculo 4 4 6 2 3 2" xfId="28913" xr:uid="{473E405B-FED2-43B9-8E93-37D7F13E1078}"/>
    <cellStyle name="Cálculo 4 4 6 2 4" xfId="21495" xr:uid="{850BF494-BC96-4942-88D5-30329934F90C}"/>
    <cellStyle name="Cálculo 4 4 6 3" xfId="10132" xr:uid="{71643C1B-7D38-4653-A7BD-CED0F7E81C62}"/>
    <cellStyle name="Cálculo 4 4 6 3 2" xfId="25240" xr:uid="{0CBDFD35-0872-4464-BB88-9F0ECB29F3BA}"/>
    <cellStyle name="Cálculo 4 4 6 4" xfId="14011" xr:uid="{76A3373E-668A-4239-AD21-4B4177744C19}"/>
    <cellStyle name="Cálculo 4 4 6 4 2" xfId="29119" xr:uid="{1AB43174-B880-4CDC-9D1D-A453A02882E0}"/>
    <cellStyle name="Cálculo 4 4 6 5" xfId="18858" xr:uid="{364021E5-01FB-4FAA-A374-B158048CECF9}"/>
    <cellStyle name="Cálculo 4 4 7" xfId="4127" xr:uid="{45170056-15BE-4736-871F-D04FEC72FDF1}"/>
    <cellStyle name="Cálculo 4 4 7 2" xfId="6764" xr:uid="{E5588584-83B5-482D-BB2F-80A18CAAC263}"/>
    <cellStyle name="Cálculo 4 4 7 2 2" xfId="13075" xr:uid="{EF25A829-0790-4A28-85CA-C309718CBD64}"/>
    <cellStyle name="Cálculo 4 4 7 2 2 2" xfId="28183" xr:uid="{6C6443FA-1961-4909-97AE-4EE3B830E520}"/>
    <cellStyle name="Cálculo 4 4 7 2 3" xfId="16749" xr:uid="{C123244C-6C12-4374-A913-C7A71CC0F450}"/>
    <cellStyle name="Cálculo 4 4 7 2 3 2" xfId="31857" xr:uid="{EA977BDB-CD98-40D1-8CD4-DEAE6085C48E}"/>
    <cellStyle name="Cálculo 4 4 7 2 4" xfId="21872" xr:uid="{2DE29561-4E48-4D97-AE8B-FB2CC7D8B131}"/>
    <cellStyle name="Cálculo 4 4 7 3" xfId="10509" xr:uid="{E5865302-AA9D-4452-96F5-BDF78AA9E15B}"/>
    <cellStyle name="Cálculo 4 4 7 3 2" xfId="25617" xr:uid="{92DF84A0-B9E7-4BA8-A71F-4756E2639E1A}"/>
    <cellStyle name="Cálculo 4 4 7 4" xfId="15610" xr:uid="{E7150DCF-36A2-4AA9-982C-359D6F7CA664}"/>
    <cellStyle name="Cálculo 4 4 7 4 2" xfId="30718" xr:uid="{613880CE-92CE-4B9A-A3EE-8919E84E981C}"/>
    <cellStyle name="Cálculo 4 4 7 5" xfId="19235" xr:uid="{36A6E0B4-57AD-4D76-8290-70F40114FBE7}"/>
    <cellStyle name="Cálculo 4 4 8" xfId="4692" xr:uid="{CA4D4A38-A6B3-404E-9F4A-8FE95A0ACEA5}"/>
    <cellStyle name="Cálculo 4 4 8 2" xfId="11074" xr:uid="{1BFABB12-150C-4A5F-B253-7E4097B328E2}"/>
    <cellStyle name="Cálculo 4 4 8 2 2" xfId="26182" xr:uid="{17F30A2F-8C1F-4552-B740-159E20ABA7FC}"/>
    <cellStyle name="Cálculo 4 4 8 3" xfId="9240" xr:uid="{5E0A8576-0C9C-4750-995A-19780CB3B3BD}"/>
    <cellStyle name="Cálculo 4 4 8 3 2" xfId="24348" xr:uid="{50109C08-8804-4D51-AB16-24B0080003EF}"/>
    <cellStyle name="Cálculo 4 4 8 4" xfId="19800" xr:uid="{2CDE8171-C125-4375-9570-A4E15998E0C8}"/>
    <cellStyle name="Cálculo 4 4 9" xfId="8553" xr:uid="{DF58A968-CEC9-4356-A439-2F0341E54110}"/>
    <cellStyle name="Cálculo 4 4 9 2" xfId="23661" xr:uid="{B533B3D1-F45B-4A3F-9DA7-28657D9ADBA8}"/>
    <cellStyle name="Cálculo 4 5" xfId="2066" xr:uid="{FF5ED480-8019-495B-807F-BE58C872174D}"/>
    <cellStyle name="Cálculo 4 5 10" xfId="7548" xr:uid="{148E104C-4119-493E-90C1-9B9ABF73C2DE}"/>
    <cellStyle name="Cálculo 4 5 10 2" xfId="22656" xr:uid="{BAEA918E-BA8A-4EE9-AD9D-FA7DF5FD653F}"/>
    <cellStyle name="Cálculo 4 5 11" xfId="17291" xr:uid="{9E11E83D-F912-40A6-B2EC-5405A161329C}"/>
    <cellStyle name="Cálculo 4 5 2" xfId="2826" xr:uid="{90B831D9-0111-41AE-BCB9-389E3FD50413}"/>
    <cellStyle name="Cálculo 4 5 2 2" xfId="5463" xr:uid="{1EDC48FE-75C2-41F2-8267-A3CDD128E4C6}"/>
    <cellStyle name="Cálculo 4 5 2 2 2" xfId="7343" xr:uid="{8F692DE3-EA70-44CD-937B-88597F632AB7}"/>
    <cellStyle name="Cálculo 4 5 2 2 2 2" xfId="22451" xr:uid="{F265B501-57C5-41AC-A4A8-F8C557F2FA04}"/>
    <cellStyle name="Cálculo 4 5 2 2 3" xfId="20571" xr:uid="{E4159791-77C0-4BB2-A6A1-E77B3B6657AB}"/>
    <cellStyle name="Cálculo 4 5 2 3" xfId="13663" xr:uid="{2CB6727B-1D22-464C-AD81-5F4D4627051D}"/>
    <cellStyle name="Cálculo 4 5 2 3 2" xfId="28771" xr:uid="{6F615799-34C3-496B-8216-19153F55634B}"/>
    <cellStyle name="Cálculo 4 5 2 4" xfId="17934" xr:uid="{6CFFC138-12FF-4CA8-A463-991A4F704FD2}"/>
    <cellStyle name="Cálculo 4 5 3" xfId="3129" xr:uid="{A015BFA1-D009-4DB6-805F-CD565F0473E0}"/>
    <cellStyle name="Cálculo 4 5 3 2" xfId="5766" xr:uid="{17D2125E-6399-4EFC-849A-26063EE8CDE5}"/>
    <cellStyle name="Cálculo 4 5 3 2 2" xfId="12077" xr:uid="{9F934DCB-E0A0-4BFB-8F63-A93B5B148A96}"/>
    <cellStyle name="Cálculo 4 5 3 2 2 2" xfId="27185" xr:uid="{2E9882CC-C31F-4236-A9A5-9B05A3DAC121}"/>
    <cellStyle name="Cálculo 4 5 3 2 3" xfId="16338" xr:uid="{C5BE45C2-C808-4244-8C91-1EFB7F745906}"/>
    <cellStyle name="Cálculo 4 5 3 2 3 2" xfId="31446" xr:uid="{D35597D0-1B87-4F3E-A177-3FF03B8C3C3E}"/>
    <cellStyle name="Cálculo 4 5 3 2 4" xfId="20874" xr:uid="{7181EDAD-A776-477C-AF69-A2138135D0AD}"/>
    <cellStyle name="Cálculo 4 5 3 3" xfId="9511" xr:uid="{7B60F9EA-CA63-41B3-9EE3-447587023D7C}"/>
    <cellStyle name="Cálculo 4 5 3 3 2" xfId="24619" xr:uid="{2AF2BA7A-5700-4828-8458-9EA5DDBA347E}"/>
    <cellStyle name="Cálculo 4 5 3 4" xfId="14924" xr:uid="{688CA396-E908-405E-95A1-354B3786954C}"/>
    <cellStyle name="Cálculo 4 5 3 4 2" xfId="30032" xr:uid="{3B362B06-AD66-41AC-9AC0-A079E27061CE}"/>
    <cellStyle name="Cálculo 4 5 3 5" xfId="18237" xr:uid="{06B648F0-F4C9-4BAA-9E2F-D20BD5D7F907}"/>
    <cellStyle name="Cálculo 4 5 4" xfId="3455" xr:uid="{65946DBA-9D94-4606-8469-8B3107D54C6C}"/>
    <cellStyle name="Cálculo 4 5 4 2" xfId="6092" xr:uid="{9B495167-97AE-4745-BB50-A296A03A7DE1}"/>
    <cellStyle name="Cálculo 4 5 4 2 2" xfId="12403" xr:uid="{92B9E720-247A-4EBD-B381-450D3C4A5F50}"/>
    <cellStyle name="Cálculo 4 5 4 2 2 2" xfId="27511" xr:uid="{A7983062-1BF7-42C2-96DA-FE2C89B40B2C}"/>
    <cellStyle name="Cálculo 4 5 4 2 3" xfId="7105" xr:uid="{01EA2583-196B-4BD8-B78F-7FA8D97B4AB6}"/>
    <cellStyle name="Cálculo 4 5 4 2 3 2" xfId="22213" xr:uid="{E9D8988D-579F-4DC5-B4EA-BFBE77DBBD7F}"/>
    <cellStyle name="Cálculo 4 5 4 2 4" xfId="21200" xr:uid="{C45420F9-1E43-4D96-8294-B47AF051E620}"/>
    <cellStyle name="Cálculo 4 5 4 3" xfId="9837" xr:uid="{749AAEFE-1F1F-4302-9B04-6D5B21F18979}"/>
    <cellStyle name="Cálculo 4 5 4 3 2" xfId="24945" xr:uid="{B259A011-0CD2-46A3-A161-CDB7B16AA9F0}"/>
    <cellStyle name="Cálculo 4 5 4 4" xfId="7569" xr:uid="{F05B863F-B0ED-473E-8F92-5A9DAF3A1ABD}"/>
    <cellStyle name="Cálculo 4 5 4 4 2" xfId="22677" xr:uid="{35CE56FD-94BD-48B2-AD1A-DC383054C0C0}"/>
    <cellStyle name="Cálculo 4 5 4 5" xfId="18563" xr:uid="{9EF438FA-CCEC-47A0-BF4D-A469C8E108C6}"/>
    <cellStyle name="Cálculo 4 5 5" xfId="3761" xr:uid="{57EFEFCC-5608-4460-B562-97458982135D}"/>
    <cellStyle name="Cálculo 4 5 5 2" xfId="6398" xr:uid="{EB090380-6D95-492C-BCC8-2FD999790122}"/>
    <cellStyle name="Cálculo 4 5 5 2 2" xfId="12709" xr:uid="{C7607ED5-4DA8-4237-96C6-9A3622E370A1}"/>
    <cellStyle name="Cálculo 4 5 5 2 2 2" xfId="27817" xr:uid="{6B15DBCE-77DE-4021-9953-9CE552E0BB06}"/>
    <cellStyle name="Cálculo 4 5 5 2 3" xfId="16071" xr:uid="{36B9919E-A627-4946-946D-562F612A651F}"/>
    <cellStyle name="Cálculo 4 5 5 2 3 2" xfId="31179" xr:uid="{5080DF55-35EA-4079-983D-21FB097552CD}"/>
    <cellStyle name="Cálculo 4 5 5 2 4" xfId="21506" xr:uid="{DBC5499A-97C8-4078-A4E9-7705F7EB0B37}"/>
    <cellStyle name="Cálculo 4 5 5 3" xfId="10143" xr:uid="{74E6982D-4B59-4A3C-B3BE-555786D18CFE}"/>
    <cellStyle name="Cálculo 4 5 5 3 2" xfId="25251" xr:uid="{CEF407AF-72E9-42B4-BB28-DA0D1B4C9EFF}"/>
    <cellStyle name="Cálculo 4 5 5 4" xfId="13485" xr:uid="{D428F553-ED13-4314-96CB-58485F5DC3A0}"/>
    <cellStyle name="Cálculo 4 5 5 4 2" xfId="28593" xr:uid="{A8C44A31-F3D5-483C-8080-7E1955F04773}"/>
    <cellStyle name="Cálculo 4 5 5 5" xfId="18869" xr:uid="{A4BA1FAE-09EF-47CB-87BF-9B26EAC92DD2}"/>
    <cellStyle name="Cálculo 4 5 6" xfId="4138" xr:uid="{5057F39C-DFBB-47DA-A322-7BB7C242B23C}"/>
    <cellStyle name="Cálculo 4 5 6 2" xfId="6775" xr:uid="{9344C2CC-3D4A-4225-BBE4-84CEB84DC524}"/>
    <cellStyle name="Cálculo 4 5 6 2 2" xfId="13086" xr:uid="{AB3B8E57-12C4-4BF0-ACB4-2FEFFF1BCCA5}"/>
    <cellStyle name="Cálculo 4 5 6 2 2 2" xfId="28194" xr:uid="{7D7C81A0-5FF8-48F3-B9C1-23DC39162FA0}"/>
    <cellStyle name="Cálculo 4 5 6 2 3" xfId="16760" xr:uid="{077DF5E4-B377-4EAB-B6F2-D7F62F6E0AB8}"/>
    <cellStyle name="Cálculo 4 5 6 2 3 2" xfId="31868" xr:uid="{11D5AD2B-F7F9-4F12-8CDB-61DEA2286D10}"/>
    <cellStyle name="Cálculo 4 5 6 2 4" xfId="21883" xr:uid="{C93CFCCF-C343-4C63-AF17-4ED3C84D7E05}"/>
    <cellStyle name="Cálculo 4 5 6 3" xfId="10520" xr:uid="{B0801B5D-1B34-4C11-8E41-1A491EC86A46}"/>
    <cellStyle name="Cálculo 4 5 6 3 2" xfId="25628" xr:uid="{DF69A096-F77E-4F9C-BE60-D3BAD146D0E8}"/>
    <cellStyle name="Cálculo 4 5 6 4" xfId="16087" xr:uid="{069A1328-733E-493C-9D3A-8ECBE99B470A}"/>
    <cellStyle name="Cálculo 4 5 6 4 2" xfId="31195" xr:uid="{7D53F0A8-F973-4B66-BEC8-70EA0B4B5CC7}"/>
    <cellStyle name="Cálculo 4 5 6 5" xfId="19246" xr:uid="{0F9E812E-7AEA-403E-932D-2D380C10FBC6}"/>
    <cellStyle name="Cálculo 4 5 7" xfId="4703" xr:uid="{A48CED30-4D0D-40A0-B4FD-14D08AD8FBBC}"/>
    <cellStyle name="Cálculo 4 5 7 2" xfId="11085" xr:uid="{6EBD2286-662B-4CB2-A374-99C84143A984}"/>
    <cellStyle name="Cálculo 4 5 7 2 2" xfId="26193" xr:uid="{5229E404-8605-46ED-B0C7-B463A9EF8ED9}"/>
    <cellStyle name="Cálculo 4 5 7 3" xfId="14734" xr:uid="{EEC8F89E-7838-489B-897A-EE5ACC2ABC37}"/>
    <cellStyle name="Cálculo 4 5 7 3 2" xfId="29842" xr:uid="{7A06205D-A8E3-41C6-A2BB-EE7E7D64EC54}"/>
    <cellStyle name="Cálculo 4 5 7 4" xfId="19811" xr:uid="{255B5FFD-EE86-4601-A757-38E2E4574687}"/>
    <cellStyle name="Cálculo 4 5 8" xfId="8564" xr:uid="{372974DD-2F19-4017-81B6-77F2FD95A01D}"/>
    <cellStyle name="Cálculo 4 5 8 2" xfId="23672" xr:uid="{770D9952-8378-4470-819B-3287EB104A70}"/>
    <cellStyle name="Cálculo 4 5 9" xfId="16085" xr:uid="{EEE98D12-AE83-44B9-8B35-B7B5874FACB6}"/>
    <cellStyle name="Cálculo 4 5 9 2" xfId="31193" xr:uid="{ADEC277C-7DB1-41F2-8DDC-9D727B75BBD9}"/>
    <cellStyle name="Cálculo 5" xfId="762" xr:uid="{00000000-0005-0000-0000-0000FA020000}"/>
    <cellStyle name="Cálculo 5 2" xfId="1836" xr:uid="{6C4456E4-A316-4034-ABF3-04BA50AAA17E}"/>
    <cellStyle name="Cálculo 5 2 10" xfId="8337" xr:uid="{D4CDC6CC-1304-4875-9AD4-16306AC489B3}"/>
    <cellStyle name="Cálculo 5 2 10 2" xfId="23445" xr:uid="{D0E8D6EA-0010-460E-AEC9-117396996950}"/>
    <cellStyle name="Cálculo 5 2 11" xfId="9159" xr:uid="{692BD2FA-5AF7-4489-9298-C493ADB4B46E}"/>
    <cellStyle name="Cálculo 5 2 11 2" xfId="24267" xr:uid="{096B2C66-80F7-440A-8ADF-12C732DDD4C1}"/>
    <cellStyle name="Cálculo 5 2 12" xfId="15612" xr:uid="{D6A48FC5-DEB7-4354-9AF8-9D0597542F45}"/>
    <cellStyle name="Cálculo 5 2 12 2" xfId="30720" xr:uid="{199303AB-6AD7-41C2-9946-13BF3BE377DE}"/>
    <cellStyle name="Cálculo 5 2 13" xfId="17061" xr:uid="{92FEF9D0-3FB3-45EF-8B60-8203AB508D8C}"/>
    <cellStyle name="Cálculo 5 2 2" xfId="2396" xr:uid="{A94B60C5-9D43-42D4-BBC1-454FF211BBC7}"/>
    <cellStyle name="Cálculo 5 2 2 2" xfId="5033" xr:uid="{9159ED46-94F0-445B-B392-C1719589BA9B}"/>
    <cellStyle name="Cálculo 5 2 2 2 2" xfId="11397" xr:uid="{D732ED5E-3F13-4AF3-A374-1BA5C691C5D2}"/>
    <cellStyle name="Cálculo 5 2 2 2 2 2" xfId="26505" xr:uid="{108A20DD-8888-4857-941E-BC01637FF847}"/>
    <cellStyle name="Cálculo 5 2 2 2 3" xfId="16524" xr:uid="{37A80917-366C-4379-8E11-BDC0FADCBC9E}"/>
    <cellStyle name="Cálculo 5 2 2 2 3 2" xfId="31632" xr:uid="{0F1A274E-606C-45AD-9091-35FDE5281A4B}"/>
    <cellStyle name="Cálculo 5 2 2 2 4" xfId="20141" xr:uid="{A85947F3-64F6-40D8-B6B9-07E094EDE349}"/>
    <cellStyle name="Cálculo 5 2 2 3" xfId="8863" xr:uid="{A3C220E9-14A1-40C7-B10D-8F8B99CADD01}"/>
    <cellStyle name="Cálculo 5 2 2 3 2" xfId="23971" xr:uid="{44480D47-B68C-453E-A097-354C2DC65D1D}"/>
    <cellStyle name="Cálculo 5 2 3" xfId="2224" xr:uid="{05C0EA85-1935-4E30-B4FC-D8CF5498E66C}"/>
    <cellStyle name="Cálculo 5 2 3 2" xfId="4861" xr:uid="{9856F8D5-87B5-4A69-99A2-E33A7634CFC5}"/>
    <cellStyle name="Cálculo 5 2 3 2 2" xfId="14686" xr:uid="{13168FB5-D9A4-44DF-A3DA-02878B143342}"/>
    <cellStyle name="Cálculo 5 2 3 2 2 2" xfId="29794" xr:uid="{31F44C90-94CE-4FB3-8C78-A1A4EBB72D17}"/>
    <cellStyle name="Cálculo 5 2 3 2 3" xfId="19969" xr:uid="{0FE6056D-EFB9-4328-BD73-91E204ED9244}"/>
    <cellStyle name="Cálculo 5 2 3 3" xfId="14159" xr:uid="{4BAB4167-F934-461D-9217-8AE9D2814C66}"/>
    <cellStyle name="Cálculo 5 2 3 3 2" xfId="29267" xr:uid="{C42F885C-518C-4EBA-AFA1-3A4E931B0902}"/>
    <cellStyle name="Cálculo 5 2 3 4" xfId="17449" xr:uid="{8BCE0CE2-526C-442C-8359-EC71F9422196}"/>
    <cellStyle name="Cálculo 5 2 4" xfId="2930" xr:uid="{2A3D755B-8984-4F15-AAF1-F8DE2CA596A3}"/>
    <cellStyle name="Cálculo 5 2 4 2" xfId="5567" xr:uid="{F6F4C281-8792-4E12-B7D0-499BEF779DBF}"/>
    <cellStyle name="Cálculo 5 2 4 2 2" xfId="11878" xr:uid="{773703F4-55B7-4675-AE71-C51DD65F8947}"/>
    <cellStyle name="Cálculo 5 2 4 2 2 2" xfId="26986" xr:uid="{6642286D-21C3-4D17-9758-FECE03090963}"/>
    <cellStyle name="Cálculo 5 2 4 2 3" xfId="14804" xr:uid="{C0931182-835A-4A05-8FB4-1A0B4407482D}"/>
    <cellStyle name="Cálculo 5 2 4 2 3 2" xfId="29912" xr:uid="{2A41320D-E753-4B1C-9022-CB2521334666}"/>
    <cellStyle name="Cálculo 5 2 4 2 4" xfId="20675" xr:uid="{90F3202E-C7CF-4D86-A431-9417D19750A6}"/>
    <cellStyle name="Cálculo 5 2 4 3" xfId="9312" xr:uid="{1D0ED3C7-5742-4EFE-9D24-AFA781D7A473}"/>
    <cellStyle name="Cálculo 5 2 4 3 2" xfId="24420" xr:uid="{5BFDF675-81CC-420D-8A0A-C89634D72163}"/>
    <cellStyle name="Cálculo 5 2 4 4" xfId="8462" xr:uid="{92E3380B-2664-4827-804E-87ADB788AC02}"/>
    <cellStyle name="Cálculo 5 2 4 4 2" xfId="23570" xr:uid="{45F8D9F5-6CBB-4791-8E74-1DD51C3A1CF8}"/>
    <cellStyle name="Cálculo 5 2 4 5" xfId="18038" xr:uid="{17D2DAE3-1A8E-43E7-A007-0E2F00579841}"/>
    <cellStyle name="Cálculo 5 2 5" xfId="3256" xr:uid="{03652A6B-BD2A-4A17-8341-F4911C694451}"/>
    <cellStyle name="Cálculo 5 2 5 2" xfId="5893" xr:uid="{02BF4207-8EEB-4513-97AC-3E4D722FFAAF}"/>
    <cellStyle name="Cálculo 5 2 5 2 2" xfId="12204" xr:uid="{15D53433-695E-4E66-927E-2A545DA8AA36}"/>
    <cellStyle name="Cálculo 5 2 5 2 2 2" xfId="27312" xr:uid="{4B757883-4272-4840-A3C9-9728BBFE599B}"/>
    <cellStyle name="Cálculo 5 2 5 2 3" xfId="15586" xr:uid="{CE479EC7-3BFC-408A-B6F9-26732C90E95E}"/>
    <cellStyle name="Cálculo 5 2 5 2 3 2" xfId="30694" xr:uid="{24FF6142-8C52-421B-A56C-CE708C4B4547}"/>
    <cellStyle name="Cálculo 5 2 5 2 4" xfId="21001" xr:uid="{CB6D9B09-13A7-44D0-B906-120F5CFF3D22}"/>
    <cellStyle name="Cálculo 5 2 5 3" xfId="9638" xr:uid="{0C0A1C05-83D9-4B9B-BAF8-D898CED8D3B1}"/>
    <cellStyle name="Cálculo 5 2 5 3 2" xfId="24746" xr:uid="{AA3A3481-5369-477D-956F-FAB37D3E11CE}"/>
    <cellStyle name="Cálculo 5 2 5 4" xfId="16315" xr:uid="{3A3B0942-5104-4580-8B39-3FF5DDF081CC}"/>
    <cellStyle name="Cálculo 5 2 5 4 2" xfId="31423" xr:uid="{9F6DDBC0-EF44-4F02-AAED-05567F7BD10D}"/>
    <cellStyle name="Cálculo 5 2 5 5" xfId="18364" xr:uid="{5F964F1E-470D-4C35-86F4-4AF2F94F0BF5}"/>
    <cellStyle name="Cálculo 5 2 6" xfId="3562" xr:uid="{5ED6C2CB-7DBD-408F-95C5-068BD883BEDE}"/>
    <cellStyle name="Cálculo 5 2 6 2" xfId="6199" xr:uid="{4FB24871-BFE0-4553-897D-A1ADA9301CA5}"/>
    <cellStyle name="Cálculo 5 2 6 2 2" xfId="12510" xr:uid="{C0B3A145-01C5-43F9-894C-78A875E60CC8}"/>
    <cellStyle name="Cálculo 5 2 6 2 2 2" xfId="27618" xr:uid="{2339C632-1EB6-472F-93AF-82C067774DA2}"/>
    <cellStyle name="Cálculo 5 2 6 2 3" xfId="15222" xr:uid="{78FDCAB0-58B4-402F-9E19-73FD18EC4C05}"/>
    <cellStyle name="Cálculo 5 2 6 2 3 2" xfId="30330" xr:uid="{62919CBF-EBDB-49F6-8586-EFC710EE04C7}"/>
    <cellStyle name="Cálculo 5 2 6 2 4" xfId="21307" xr:uid="{97C1CD35-4734-414C-A7F2-F63965A2CA82}"/>
    <cellStyle name="Cálculo 5 2 6 3" xfId="9944" xr:uid="{C16785E1-AA60-44E2-B4AB-DA08CBC85329}"/>
    <cellStyle name="Cálculo 5 2 6 3 2" xfId="25052" xr:uid="{082305D2-BBAE-41FC-B59B-D7D3F93B42D0}"/>
    <cellStyle name="Cálculo 5 2 6 4" xfId="15096" xr:uid="{187D2A4B-1877-41C3-ACB6-48240934197F}"/>
    <cellStyle name="Cálculo 5 2 6 4 2" xfId="30204" xr:uid="{7B8E2554-AE1B-4DC6-A779-B27ED7AF3E61}"/>
    <cellStyle name="Cálculo 5 2 6 5" xfId="18670" xr:uid="{68A10669-FB93-4B9F-AD1A-8F26D76BD909}"/>
    <cellStyle name="Cálculo 5 2 7" xfId="3908" xr:uid="{F310302F-554F-4442-A871-4139645DB843}"/>
    <cellStyle name="Cálculo 5 2 7 2" xfId="6545" xr:uid="{30FED83F-E6D2-4D0E-9672-5F5E7BA93376}"/>
    <cellStyle name="Cálculo 5 2 7 2 2" xfId="12856" xr:uid="{10DC4C75-2599-42F2-9616-82028FB758EB}"/>
    <cellStyle name="Cálculo 5 2 7 2 2 2" xfId="27964" xr:uid="{94FB6A81-439C-4071-A484-2CF33398EA3C}"/>
    <cellStyle name="Cálculo 5 2 7 2 3" xfId="16339" xr:uid="{46E50E3E-4C3B-40CE-AE47-EF3B95C876D5}"/>
    <cellStyle name="Cálculo 5 2 7 2 3 2" xfId="31447" xr:uid="{4C452278-8BCB-4767-A06F-3E9A49914BFA}"/>
    <cellStyle name="Cálculo 5 2 7 2 4" xfId="21653" xr:uid="{41F3FF40-4D10-4E68-B74D-23B7E7EBFE41}"/>
    <cellStyle name="Cálculo 5 2 7 3" xfId="10290" xr:uid="{69DBD20F-19E3-4BE0-A9CB-56AA7C088BE7}"/>
    <cellStyle name="Cálculo 5 2 7 3 2" xfId="25398" xr:uid="{830D764F-8DDA-4ABB-BC20-C086CBB15296}"/>
    <cellStyle name="Cálculo 5 2 7 4" xfId="13764" xr:uid="{53F977B9-68EE-4C41-BF42-E29AFF6B41E0}"/>
    <cellStyle name="Cálculo 5 2 7 4 2" xfId="28872" xr:uid="{765AA658-04B7-47EA-8D1C-0CC7BE6A16F1}"/>
    <cellStyle name="Cálculo 5 2 7 5" xfId="19016" xr:uid="{DF795CD5-E396-49C6-A4E6-BE0D7A30BD4F}"/>
    <cellStyle name="Cálculo 5 2 8" xfId="4272" xr:uid="{479959A9-7860-4C42-9DC7-76F280D90704}"/>
    <cellStyle name="Cálculo 5 2 8 2" xfId="6909" xr:uid="{81493305-722B-441D-B812-D3A87F620884}"/>
    <cellStyle name="Cálculo 5 2 8 2 2" xfId="13220" xr:uid="{6AD5C5A3-304E-4EFF-B9C8-202CF6084F27}"/>
    <cellStyle name="Cálculo 5 2 8 2 2 2" xfId="28328" xr:uid="{82813408-1094-498E-81A1-0FA3D02D099D}"/>
    <cellStyle name="Cálculo 5 2 8 2 3" xfId="16884" xr:uid="{9F586ABD-3B3F-4154-BDBF-FA8FF26F886A}"/>
    <cellStyle name="Cálculo 5 2 8 2 3 2" xfId="31992" xr:uid="{EA21DECF-CA81-40AF-B9CE-DCBBCBA34DFE}"/>
    <cellStyle name="Cálculo 5 2 8 2 4" xfId="22017" xr:uid="{8DF0070F-F13F-4A0B-B3AD-91A10A96EFC2}"/>
    <cellStyle name="Cálculo 5 2 8 3" xfId="10654" xr:uid="{6B5687EC-4E4E-4FA2-BFC1-955854D73BC3}"/>
    <cellStyle name="Cálculo 5 2 8 3 2" xfId="25762" xr:uid="{29F5AB40-333F-41EA-A4B7-4567286FE392}"/>
    <cellStyle name="Cálculo 5 2 8 4" xfId="13760" xr:uid="{8ED1789E-9ADC-4D72-89C1-C35651183D2A}"/>
    <cellStyle name="Cálculo 5 2 8 4 2" xfId="28868" xr:uid="{1DDF8D3B-AD67-4A2C-8BC1-D3D4F43320AB}"/>
    <cellStyle name="Cálculo 5 2 8 5" xfId="19380" xr:uid="{B5380647-CCAF-4EA7-B79C-0D169066BB9F}"/>
    <cellStyle name="Cálculo 5 2 9" xfId="4473" xr:uid="{C725D3FC-2152-4A17-AA9C-A77A2EA6DA67}"/>
    <cellStyle name="Cálculo 5 2 9 2" xfId="10855" xr:uid="{E8031841-4F5B-4291-842A-2707215D74C4}"/>
    <cellStyle name="Cálculo 5 2 9 2 2" xfId="25963" xr:uid="{78DA7707-1215-4A89-B55F-25DBCB0F443C}"/>
    <cellStyle name="Cálculo 5 2 9 3" xfId="7918" xr:uid="{255543E2-1B6E-42DF-8AFC-579F7D30B40A}"/>
    <cellStyle name="Cálculo 5 2 9 3 2" xfId="23026" xr:uid="{4CAB0B1A-CD42-4EC3-BAB7-2505F033AE33}"/>
    <cellStyle name="Cálculo 5 2 9 4" xfId="19581" xr:uid="{BEE85398-8188-4818-94EC-2B22EA5DD251}"/>
    <cellStyle name="Cálculo 5 3" xfId="1819" xr:uid="{5653B08F-57AB-4847-B2A7-15A2FBFD1C03}"/>
    <cellStyle name="Cálculo 5 3 10" xfId="11238" xr:uid="{598C15E0-5987-47E7-A47C-522DE5AEB13D}"/>
    <cellStyle name="Cálculo 5 3 10 2" xfId="26346" xr:uid="{558E17C7-08B3-43DF-A1A1-B72268F73F69}"/>
    <cellStyle name="Cálculo 5 3 11" xfId="13508" xr:uid="{AEC31384-4D21-44ED-8810-7C36C9B018D7}"/>
    <cellStyle name="Cálculo 5 3 11 2" xfId="28616" xr:uid="{274FCE02-087D-4234-A325-C2EA045C3819}"/>
    <cellStyle name="Cálculo 5 3 12" xfId="17044" xr:uid="{BEA1A6D5-A5D3-4D17-86BF-EA54622E9E2A}"/>
    <cellStyle name="Cálculo 5 3 2" xfId="2379" xr:uid="{38C72231-581F-4319-B7BE-8F1E2F03C2FF}"/>
    <cellStyle name="Cálculo 5 3 2 2" xfId="5016" xr:uid="{C6313802-4C8B-462F-9838-5444AD91AAA3}"/>
    <cellStyle name="Cálculo 5 3 2 2 2" xfId="11380" xr:uid="{242AE8E7-A6D0-4256-A71D-105AD18EDD14}"/>
    <cellStyle name="Cálculo 5 3 2 2 2 2" xfId="26488" xr:uid="{43188B0F-2092-48B6-AF1E-58D4AFBB985D}"/>
    <cellStyle name="Cálculo 5 3 2 2 3" xfId="14621" xr:uid="{E3E27E58-FD4F-468D-A980-DEE1499E30AF}"/>
    <cellStyle name="Cálculo 5 3 2 2 3 2" xfId="29729" xr:uid="{15BFE32B-F89E-4EB0-9F23-247833FF5485}"/>
    <cellStyle name="Cálculo 5 3 2 2 4" xfId="20124" xr:uid="{3B146B1E-4540-4EAC-9B74-1F80E5C679A5}"/>
    <cellStyle name="Cálculo 5 3 2 3" xfId="8846" xr:uid="{8A57A496-D856-44FE-A07A-E52DD8C4BECB}"/>
    <cellStyle name="Cálculo 5 3 2 3 2" xfId="23954" xr:uid="{DBA9872A-D15D-4BAA-A113-FA9B9D8717B4}"/>
    <cellStyle name="Cálculo 5 3 2 4" xfId="15815" xr:uid="{5B95171B-F6B3-459A-9C6B-068D8461ED43}"/>
    <cellStyle name="Cálculo 5 3 2 4 2" xfId="30923" xr:uid="{81BDACA6-50EA-4587-AC2F-CDE4E9C36452}"/>
    <cellStyle name="Cálculo 5 3 2 5" xfId="7216" xr:uid="{EFCF62E4-5B26-4423-88B4-40815576E74E}"/>
    <cellStyle name="Cálculo 5 3 2 5 2" xfId="22324" xr:uid="{87B7F748-CB60-4D85-A6BD-0AC5F139E36C}"/>
    <cellStyle name="Cálculo 5 3 2 6" xfId="17587" xr:uid="{C8D15EE6-AAF3-4922-B531-938EDC3B8F62}"/>
    <cellStyle name="Cálculo 5 3 3" xfId="2241" xr:uid="{F3AA0B14-47CD-455C-A5A8-64B962809F02}"/>
    <cellStyle name="Cálculo 5 3 3 2" xfId="4878" xr:uid="{15536768-1E4A-425B-AE21-F6463EF08014}"/>
    <cellStyle name="Cálculo 5 3 3 2 2" xfId="7264" xr:uid="{922B9FF6-3FB4-45F4-9FBF-90DAFD8C93DF}"/>
    <cellStyle name="Cálculo 5 3 3 2 2 2" xfId="22372" xr:uid="{1424A7B5-E612-444E-8FAB-3A35CE42B4CB}"/>
    <cellStyle name="Cálculo 5 3 3 2 3" xfId="19986" xr:uid="{87C1CD6D-73F8-4C9C-8FC9-F7E99E60F762}"/>
    <cellStyle name="Cálculo 5 3 3 3" xfId="16137" xr:uid="{4B4E177D-1397-4AEF-8036-1EDEE12D71A2}"/>
    <cellStyle name="Cálculo 5 3 3 3 2" xfId="31245" xr:uid="{2E27853B-B080-46AF-B889-6BADBA72AFC1}"/>
    <cellStyle name="Cálculo 5 3 3 4" xfId="17466" xr:uid="{546223C6-3EC5-4E0A-A221-B1F4A66C248C}"/>
    <cellStyle name="Cálculo 5 3 4" xfId="2651" xr:uid="{6F52131A-9D8A-437A-BCEE-7C159FA2BC41}"/>
    <cellStyle name="Cálculo 5 3 4 2" xfId="5288" xr:uid="{AB2E388E-A2F2-4186-B194-3C45D80A595E}"/>
    <cellStyle name="Cálculo 5 3 4 2 2" xfId="11652" xr:uid="{22DD1B37-F40F-483E-A63C-E1031AA83927}"/>
    <cellStyle name="Cálculo 5 3 4 2 2 2" xfId="26760" xr:uid="{A019AA93-20EE-4935-AEE0-84BEFC81547D}"/>
    <cellStyle name="Cálculo 5 3 4 2 3" xfId="13512" xr:uid="{8428D74D-AD51-4CB2-B67E-6792E275D083}"/>
    <cellStyle name="Cálculo 5 3 4 2 3 2" xfId="28620" xr:uid="{287516DA-0249-4BB5-8F8B-B78FC66967A0}"/>
    <cellStyle name="Cálculo 5 3 4 2 4" xfId="20396" xr:uid="{35602FC1-0FA5-4BC0-8718-4F62318C2DFB}"/>
    <cellStyle name="Cálculo 5 3 4 3" xfId="9118" xr:uid="{D185E858-F8C9-45D3-9817-958BCAF8EBBF}"/>
    <cellStyle name="Cálculo 5 3 4 3 2" xfId="24226" xr:uid="{055F96BC-3BC2-463F-9C86-143B2F75D40F}"/>
    <cellStyle name="Cálculo 5 3 4 4" xfId="13516" xr:uid="{8A30DCD1-388D-47DB-BDC1-FDB4A652A901}"/>
    <cellStyle name="Cálculo 5 3 4 4 2" xfId="28624" xr:uid="{E1278203-C9A7-48BE-A4B6-D8E86FE3AE11}"/>
    <cellStyle name="Cálculo 5 3 4 5" xfId="17759" xr:uid="{C46CBABD-36B1-444B-8FEC-65C647B65EDA}"/>
    <cellStyle name="Cálculo 5 3 5" xfId="3239" xr:uid="{EFB20D03-55CB-487B-9DD3-C109199C6CE7}"/>
    <cellStyle name="Cálculo 5 3 5 2" xfId="5876" xr:uid="{29E4E8E1-1EEC-41C4-856A-69C4C9D152BD}"/>
    <cellStyle name="Cálculo 5 3 5 2 2" xfId="12187" xr:uid="{E3698E1C-AEDA-481C-B82F-02583CCFB4FE}"/>
    <cellStyle name="Cálculo 5 3 5 2 2 2" xfId="27295" xr:uid="{D6934EAB-2F3B-48EE-B684-7779B529FEA3}"/>
    <cellStyle name="Cálculo 5 3 5 2 3" xfId="15589" xr:uid="{C956CBC5-57E7-4967-8C7B-0F23364BAE59}"/>
    <cellStyle name="Cálculo 5 3 5 2 3 2" xfId="30697" xr:uid="{093C84C9-B06C-4616-9E5D-3986E2537437}"/>
    <cellStyle name="Cálculo 5 3 5 2 4" xfId="20984" xr:uid="{2E89F78E-5432-4A93-B5E5-BE2C2AFD87E2}"/>
    <cellStyle name="Cálculo 5 3 5 3" xfId="9621" xr:uid="{C6FB4CC2-3533-4B3A-9C6D-E1662159CE0E}"/>
    <cellStyle name="Cálculo 5 3 5 3 2" xfId="24729" xr:uid="{B37441DB-D003-4309-8FB9-10646B5CC6C5}"/>
    <cellStyle name="Cálculo 5 3 5 4" xfId="15636" xr:uid="{DB6CC46A-479F-422A-8196-E89FAABB6790}"/>
    <cellStyle name="Cálculo 5 3 5 4 2" xfId="30744" xr:uid="{8515D3E5-F7FE-4CA2-9C33-63C8C29D15B3}"/>
    <cellStyle name="Cálculo 5 3 5 5" xfId="18347" xr:uid="{6839174C-B5C3-4517-BDBC-A63E68D12231}"/>
    <cellStyle name="Cálculo 5 3 6" xfId="2321" xr:uid="{36B1A4BB-77EB-4B6C-8066-AC8F9CC1184B}"/>
    <cellStyle name="Cálculo 5 3 6 2" xfId="4958" xr:uid="{96DE3A6F-C39A-4B7E-ACFA-4E6E794C7136}"/>
    <cellStyle name="Cálculo 5 3 6 2 2" xfId="11322" xr:uid="{A2F1919D-8039-4DBC-B8B7-9202DFAA35A4}"/>
    <cellStyle name="Cálculo 5 3 6 2 2 2" xfId="26430" xr:uid="{B1002DBC-E564-4CF5-9059-6D8D3580DDBC}"/>
    <cellStyle name="Cálculo 5 3 6 2 3" xfId="13350" xr:uid="{C7FE4E5F-CF92-4A80-84D1-A2AF8160B2B5}"/>
    <cellStyle name="Cálculo 5 3 6 2 3 2" xfId="28458" xr:uid="{A78D4623-8660-4594-BE1B-5CC19BF959B6}"/>
    <cellStyle name="Cálculo 5 3 6 2 4" xfId="20066" xr:uid="{2917C7C3-C6E2-49AF-8B28-38D5E90D251E}"/>
    <cellStyle name="Cálculo 5 3 6 3" xfId="8788" xr:uid="{1BD60B94-F979-40E1-B8B5-C63D3185F13E}"/>
    <cellStyle name="Cálculo 5 3 6 3 2" xfId="23896" xr:uid="{A5245977-707A-4635-B3E8-4B881D72B618}"/>
    <cellStyle name="Cálculo 5 3 6 4" xfId="13736" xr:uid="{0E167801-BC22-4A4F-90A2-385D31832BA2}"/>
    <cellStyle name="Cálculo 5 3 6 4 2" xfId="28844" xr:uid="{0209F65D-BFEE-4B51-B3D8-3BE7171C5CDD}"/>
    <cellStyle name="Cálculo 5 3 6 5" xfId="17546" xr:uid="{7AAFA86B-FCF1-40E0-9ACF-F29DE8B4DECC}"/>
    <cellStyle name="Cálculo 5 3 7" xfId="3891" xr:uid="{948C543B-F1F1-4F3A-98E9-A7FEBF98F404}"/>
    <cellStyle name="Cálculo 5 3 7 2" xfId="6528" xr:uid="{56BE8FB6-B0A7-40B2-94F3-532D9E97521B}"/>
    <cellStyle name="Cálculo 5 3 7 2 2" xfId="12839" xr:uid="{12D0A074-B8FE-449F-B29F-405D0C00164E}"/>
    <cellStyle name="Cálculo 5 3 7 2 2 2" xfId="27947" xr:uid="{4186D11D-2BFA-41E7-AF4E-9643B23B5164}"/>
    <cellStyle name="Cálculo 5 3 7 2 3" xfId="7712" xr:uid="{99B0FB9A-4247-411F-8215-3CC651BBB7A2}"/>
    <cellStyle name="Cálculo 5 3 7 2 3 2" xfId="22820" xr:uid="{5F13C890-5442-45FB-BEA2-E85749F12DD8}"/>
    <cellStyle name="Cálculo 5 3 7 2 4" xfId="21636" xr:uid="{527B6061-697D-4613-AEEC-388129F11F51}"/>
    <cellStyle name="Cálculo 5 3 7 3" xfId="10273" xr:uid="{07477E9D-2CF3-4726-A609-6263DD968186}"/>
    <cellStyle name="Cálculo 5 3 7 3 2" xfId="25381" xr:uid="{3BA3D60D-E9FC-40EB-BEEC-7CCAABA121B1}"/>
    <cellStyle name="Cálculo 5 3 7 4" xfId="14627" xr:uid="{750765C2-EBC8-4DB8-A8FF-3F67674EB513}"/>
    <cellStyle name="Cálculo 5 3 7 4 2" xfId="29735" xr:uid="{31084443-4233-4C99-AA92-9FC76A5BA13E}"/>
    <cellStyle name="Cálculo 5 3 7 5" xfId="18999" xr:uid="{3C4A37F8-E570-40B9-89C5-A44E7F55CFDB}"/>
    <cellStyle name="Cálculo 5 3 8" xfId="4456" xr:uid="{EEC78B37-0469-4344-A2D3-2C9FD2679595}"/>
    <cellStyle name="Cálculo 5 3 8 2" xfId="10838" xr:uid="{ACDBF53A-71A0-4B70-BFEC-1AF34B791FFB}"/>
    <cellStyle name="Cálculo 5 3 8 2 2" xfId="25946" xr:uid="{7E1FBDCB-415B-4032-9015-8DB8BF8A772D}"/>
    <cellStyle name="Cálculo 5 3 8 3" xfId="13505" xr:uid="{AEC7366C-CFBD-4EC0-98B1-5193F2B55E53}"/>
    <cellStyle name="Cálculo 5 3 8 3 2" xfId="28613" xr:uid="{44B8EE0B-5E9D-48FB-9970-814A5F970564}"/>
    <cellStyle name="Cálculo 5 3 8 4" xfId="19564" xr:uid="{CA99B6EF-DD01-4742-BEAA-B3E9E04416CA}"/>
    <cellStyle name="Cálculo 5 3 9" xfId="8320" xr:uid="{BA3AB519-C14E-4412-BA62-E782D2D1D445}"/>
    <cellStyle name="Cálculo 5 3 9 2" xfId="23428" xr:uid="{2D8E6E0D-1E56-4C13-8E44-2277F85BE86A}"/>
    <cellStyle name="Cálculo 5 4" xfId="2056" xr:uid="{80B84301-8E21-4A0A-A553-2C0B10D43863}"/>
    <cellStyle name="Cálculo 5 4 10" xfId="7341" xr:uid="{AC0FB068-B0FE-4A5C-95D4-93969F2ECEDF}"/>
    <cellStyle name="Cálculo 5 4 10 2" xfId="22449" xr:uid="{91A6A9F9-EA40-4A0A-9C4F-C409BFBDBE60}"/>
    <cellStyle name="Cálculo 5 4 11" xfId="13824" xr:uid="{89D0FDFB-B427-448A-AF6A-EB736DD01B90}"/>
    <cellStyle name="Cálculo 5 4 11 2" xfId="28932" xr:uid="{AB0007C0-1E85-45D7-9515-A9ED0C38549D}"/>
    <cellStyle name="Cálculo 5 4 12" xfId="17281" xr:uid="{2CDDA375-05DB-4D21-AB9F-0F6339BDC66D}"/>
    <cellStyle name="Cálculo 5 4 2" xfId="2563" xr:uid="{9880BDBD-DE71-4E83-8271-E89138B14EDA}"/>
    <cellStyle name="Cálculo 5 4 2 2" xfId="5200" xr:uid="{DBAEA62C-2471-4EE9-B62A-A038B6CC23CA}"/>
    <cellStyle name="Cálculo 5 4 2 2 2" xfId="11564" xr:uid="{B1EB4B8A-BE3A-4FB7-8567-3A15DA2AA3DB}"/>
    <cellStyle name="Cálculo 5 4 2 2 2 2" xfId="26672" xr:uid="{1E461BAC-85AB-492F-875B-6A5AEBABE321}"/>
    <cellStyle name="Cálculo 5 4 2 2 3" xfId="9234" xr:uid="{B3DE5664-C48B-4110-A54E-CCBCC76B6F5E}"/>
    <cellStyle name="Cálculo 5 4 2 2 3 2" xfId="24342" xr:uid="{1FC82714-53CE-46F3-9E1E-113EE9023D85}"/>
    <cellStyle name="Cálculo 5 4 2 2 4" xfId="20308" xr:uid="{2FC9A74C-B45D-4C8E-939A-14A0C4805A2B}"/>
    <cellStyle name="Cálculo 5 4 2 3" xfId="9030" xr:uid="{A70D10A9-C40D-426B-A2F9-B56263FEA15B}"/>
    <cellStyle name="Cálculo 5 4 2 3 2" xfId="24138" xr:uid="{1093EED7-9179-4B85-958A-D93AE2315DB9}"/>
    <cellStyle name="Cálculo 5 4 2 4" xfId="13950" xr:uid="{360F1D7E-6479-4A38-9F2A-7A00E685624F}"/>
    <cellStyle name="Cálculo 5 4 2 4 2" xfId="29058" xr:uid="{0A2C24E7-E3CD-42E6-A4EA-5AC7EDDFF602}"/>
    <cellStyle name="Cálculo 5 4 2 5" xfId="16271" xr:uid="{B15A81E6-3709-4C0C-A2A9-C268A7181A16}"/>
    <cellStyle name="Cálculo 5 4 2 5 2" xfId="31379" xr:uid="{577DB40C-61D6-45B7-B5D7-748972E09A4D}"/>
    <cellStyle name="Cálculo 5 4 2 6" xfId="17671" xr:uid="{0B96C58E-BAB9-40AA-B00F-D57D5DC7871C}"/>
    <cellStyle name="Cálculo 5 4 3" xfId="2816" xr:uid="{B2E0596C-BEB3-4D26-A563-7CAFCFB8BD06}"/>
    <cellStyle name="Cálculo 5 4 3 2" xfId="5453" xr:uid="{F233914D-5275-4563-92D0-86A8A86523E5}"/>
    <cellStyle name="Cálculo 5 4 3 2 2" xfId="15412" xr:uid="{2B69939D-08D1-4A3A-8C88-2C88E77F0E99}"/>
    <cellStyle name="Cálculo 5 4 3 2 2 2" xfId="30520" xr:uid="{5A595EC4-830B-4AC8-A6F3-A184C6447D6F}"/>
    <cellStyle name="Cálculo 5 4 3 2 3" xfId="20561" xr:uid="{6E0F2F35-7B46-4288-BE51-97F0E6B7AE30}"/>
    <cellStyle name="Cálculo 5 4 3 3" xfId="9246" xr:uid="{6599DADF-0907-4305-8BB7-5497807AF23E}"/>
    <cellStyle name="Cálculo 5 4 3 3 2" xfId="24354" xr:uid="{9FD95027-7A78-4A21-935C-0B1043E9284C}"/>
    <cellStyle name="Cálculo 5 4 3 4" xfId="17924" xr:uid="{ADE33EB1-2916-49A3-A75F-9019B6C7CFE9}"/>
    <cellStyle name="Cálculo 5 4 4" xfId="3119" xr:uid="{F3139A61-8274-4AF1-BA9E-83AFABCF0FD2}"/>
    <cellStyle name="Cálculo 5 4 4 2" xfId="5756" xr:uid="{618C7194-39E2-4208-BAB6-F4E307BF3D91}"/>
    <cellStyle name="Cálculo 5 4 4 2 2" xfId="12067" xr:uid="{FA9C434E-6193-49DE-85F1-06F43D3DD298}"/>
    <cellStyle name="Cálculo 5 4 4 2 2 2" xfId="27175" xr:uid="{23700AA8-DCA2-4B47-BDAB-387C341CC36C}"/>
    <cellStyle name="Cálculo 5 4 4 2 3" xfId="14155" xr:uid="{C1315AAE-24FE-4FF9-ABB4-E34B0201C026}"/>
    <cellStyle name="Cálculo 5 4 4 2 3 2" xfId="29263" xr:uid="{664AD656-988C-41C0-B93D-80BF06FE57C8}"/>
    <cellStyle name="Cálculo 5 4 4 2 4" xfId="20864" xr:uid="{95CE2AC2-D04C-4268-821C-CB400385F4FA}"/>
    <cellStyle name="Cálculo 5 4 4 3" xfId="9501" xr:uid="{77604FC1-82B6-4E60-92F0-A0D8EE352BC6}"/>
    <cellStyle name="Cálculo 5 4 4 3 2" xfId="24609" xr:uid="{D27E00C3-6D29-4785-812C-D6161F94D729}"/>
    <cellStyle name="Cálculo 5 4 4 4" xfId="14353" xr:uid="{76DCCBF8-5A54-483F-9974-19A5C5EC57D2}"/>
    <cellStyle name="Cálculo 5 4 4 4 2" xfId="29461" xr:uid="{E8FA259C-0913-4A75-ADE1-62D593769920}"/>
    <cellStyle name="Cálculo 5 4 4 5" xfId="18227" xr:uid="{F5FD6259-78C5-44DA-AA69-B3DCF07CEF6F}"/>
    <cellStyle name="Cálculo 5 4 5" xfId="3445" xr:uid="{9961D04D-4901-495B-B994-2503ACB9A0AC}"/>
    <cellStyle name="Cálculo 5 4 5 2" xfId="6082" xr:uid="{5DB5D0B5-7C31-4CD2-B782-2BCACF40EB2F}"/>
    <cellStyle name="Cálculo 5 4 5 2 2" xfId="12393" xr:uid="{FC697AA3-BCB7-465B-B0D0-FD2531A2C64D}"/>
    <cellStyle name="Cálculo 5 4 5 2 2 2" xfId="27501" xr:uid="{651E872A-C2CD-4BD7-8786-2F8B6548C4BD}"/>
    <cellStyle name="Cálculo 5 4 5 2 3" xfId="8127" xr:uid="{B778E8AC-4D70-4125-8999-C324B73AFF84}"/>
    <cellStyle name="Cálculo 5 4 5 2 3 2" xfId="23235" xr:uid="{E8B24780-288D-4503-8A0F-0DA245DC3576}"/>
    <cellStyle name="Cálculo 5 4 5 2 4" xfId="21190" xr:uid="{3FB40D0C-FC2A-462D-9634-4B64944FA92D}"/>
    <cellStyle name="Cálculo 5 4 5 3" xfId="9827" xr:uid="{F19CF682-C06F-430A-847D-FFBE21D3604D}"/>
    <cellStyle name="Cálculo 5 4 5 3 2" xfId="24935" xr:uid="{A056387D-FCA4-4F7D-9A59-F8494A1BD7A8}"/>
    <cellStyle name="Cálculo 5 4 5 4" xfId="7062" xr:uid="{B72AD06D-AFF8-487C-8AF7-FCDF06DDD806}"/>
    <cellStyle name="Cálculo 5 4 5 4 2" xfId="22170" xr:uid="{CE20FA89-4683-4A77-AFBF-A4060B7C11AB}"/>
    <cellStyle name="Cálculo 5 4 5 5" xfId="18553" xr:uid="{9E23ED6E-F3D6-40DD-8A3C-75F67653E8B4}"/>
    <cellStyle name="Cálculo 5 4 6" xfId="3751" xr:uid="{5725AE40-4C00-4D83-A338-4F22D740B718}"/>
    <cellStyle name="Cálculo 5 4 6 2" xfId="6388" xr:uid="{BA7B2643-592B-43B8-A9D8-B015181F16F8}"/>
    <cellStyle name="Cálculo 5 4 6 2 2" xfId="12699" xr:uid="{488B1C7B-8FF4-40A5-AC45-DE61EA1AA35A}"/>
    <cellStyle name="Cálculo 5 4 6 2 2 2" xfId="27807" xr:uid="{9CDD7D99-1476-4244-81FC-60A5BA8515A1}"/>
    <cellStyle name="Cálculo 5 4 6 2 3" xfId="13976" xr:uid="{C37A466C-5BDF-4595-AAC1-7E1CAE96E9AA}"/>
    <cellStyle name="Cálculo 5 4 6 2 3 2" xfId="29084" xr:uid="{45DA2CE2-46C8-4FF0-A959-DE5E8F437BC0}"/>
    <cellStyle name="Cálculo 5 4 6 2 4" xfId="21496" xr:uid="{3639B2A7-2074-449E-98AA-3BD2DBDF6D01}"/>
    <cellStyle name="Cálculo 5 4 6 3" xfId="10133" xr:uid="{700B798E-264E-4815-8EA7-7FAB14985DC9}"/>
    <cellStyle name="Cálculo 5 4 6 3 2" xfId="25241" xr:uid="{AB6D21E1-61A7-4ECE-B3F1-B9860759DCC4}"/>
    <cellStyle name="Cálculo 5 4 6 4" xfId="7617" xr:uid="{35DA292E-1DFA-4263-AEF5-BE721CD0912A}"/>
    <cellStyle name="Cálculo 5 4 6 4 2" xfId="22725" xr:uid="{86C0AF0D-E0AB-41ED-94C5-70BE575FBEEA}"/>
    <cellStyle name="Cálculo 5 4 6 5" xfId="18859" xr:uid="{4E1D3C65-A82A-4970-B347-202DD45185ED}"/>
    <cellStyle name="Cálculo 5 4 7" xfId="4128" xr:uid="{0F1F2C50-1C49-46C1-B93E-469C1A74C716}"/>
    <cellStyle name="Cálculo 5 4 7 2" xfId="6765" xr:uid="{6421903D-0AE9-4428-8FE4-AD327753F571}"/>
    <cellStyle name="Cálculo 5 4 7 2 2" xfId="13076" xr:uid="{3089734B-0A76-47FA-B3DE-A086A503D96D}"/>
    <cellStyle name="Cálculo 5 4 7 2 2 2" xfId="28184" xr:uid="{2686714D-332D-4115-98CB-B712F432779A}"/>
    <cellStyle name="Cálculo 5 4 7 2 3" xfId="16750" xr:uid="{15FEDEBC-7431-42EC-B585-C4AA17B7E122}"/>
    <cellStyle name="Cálculo 5 4 7 2 3 2" xfId="31858" xr:uid="{8BC78B8F-7D04-4D57-87BC-5746C1271E96}"/>
    <cellStyle name="Cálculo 5 4 7 2 4" xfId="21873" xr:uid="{07080B1C-CEBB-439F-8879-51FC27DA854B}"/>
    <cellStyle name="Cálculo 5 4 7 3" xfId="10510" xr:uid="{E0C7ACDF-530B-4AF6-8928-2CA1D82CE892}"/>
    <cellStyle name="Cálculo 5 4 7 3 2" xfId="25618" xr:uid="{45F39059-1EDE-497B-9BF4-64A79C8D01B5}"/>
    <cellStyle name="Cálculo 5 4 7 4" xfId="7099" xr:uid="{B538BFCE-B198-49BF-8748-811F84FF375A}"/>
    <cellStyle name="Cálculo 5 4 7 4 2" xfId="22207" xr:uid="{DC8E3C08-6B07-4B52-98D0-4C3A3A9F48F8}"/>
    <cellStyle name="Cálculo 5 4 7 5" xfId="19236" xr:uid="{3B4D66A9-295A-410B-A368-A5828F2CD150}"/>
    <cellStyle name="Cálculo 5 4 8" xfId="4693" xr:uid="{8C82FE44-E700-4AA1-B384-5739319F1B96}"/>
    <cellStyle name="Cálculo 5 4 8 2" xfId="11075" xr:uid="{0C184DD1-69BA-4CD6-95DE-267DF61AFA82}"/>
    <cellStyle name="Cálculo 5 4 8 2 2" xfId="26183" xr:uid="{19AF28EE-21E2-464C-9116-59C9B046F1B7}"/>
    <cellStyle name="Cálculo 5 4 8 3" xfId="15469" xr:uid="{198D9611-90DC-410F-A04E-CEB6137FCF97}"/>
    <cellStyle name="Cálculo 5 4 8 3 2" xfId="30577" xr:uid="{015F7094-4887-46DD-98A4-F86B0278B22E}"/>
    <cellStyle name="Cálculo 5 4 8 4" xfId="19801" xr:uid="{507A83D7-AA44-4B3E-B33F-8BA322C7E757}"/>
    <cellStyle name="Cálculo 5 4 9" xfId="8554" xr:uid="{8AE4CA08-8BE0-4159-9434-25233E7CBDE2}"/>
    <cellStyle name="Cálculo 5 4 9 2" xfId="23662" xr:uid="{C39958E6-7E14-4F4D-900A-A28B0901235D}"/>
    <cellStyle name="Cálculo 5 5" xfId="2065" xr:uid="{D2D26F14-5F97-4440-855B-006D91C93931}"/>
    <cellStyle name="Cálculo 5 5 10" xfId="13790" xr:uid="{A9486757-EEF6-4035-AC23-6EDCE90927F2}"/>
    <cellStyle name="Cálculo 5 5 10 2" xfId="28898" xr:uid="{D0C526CA-CAB3-4C3D-9D1A-F1775B54FD2F}"/>
    <cellStyle name="Cálculo 5 5 11" xfId="17290" xr:uid="{6BC03729-9432-41D3-BD0F-30BD0142C72E}"/>
    <cellStyle name="Cálculo 5 5 2" xfId="2825" xr:uid="{40A30F11-9E34-42EE-8AB8-CA4A71F5FA75}"/>
    <cellStyle name="Cálculo 5 5 2 2" xfId="5462" xr:uid="{B3B7231B-2153-47BE-875B-0D5AEA0891D4}"/>
    <cellStyle name="Cálculo 5 5 2 2 2" xfId="13372" xr:uid="{3040E369-9113-4E7B-B43B-9EC4BBC19254}"/>
    <cellStyle name="Cálculo 5 5 2 2 2 2" xfId="28480" xr:uid="{21971B1F-213D-4F2B-BF2A-E27A20FF2ED5}"/>
    <cellStyle name="Cálculo 5 5 2 2 3" xfId="20570" xr:uid="{A3613E70-ADD1-4E80-875E-7F88F9883BCE}"/>
    <cellStyle name="Cálculo 5 5 2 3" xfId="9302" xr:uid="{EA935081-6D55-469D-85E2-5FD3F4C6CF15}"/>
    <cellStyle name="Cálculo 5 5 2 3 2" xfId="24410" xr:uid="{C8795E86-099F-4D56-959A-A2090B7F8AD5}"/>
    <cellStyle name="Cálculo 5 5 2 4" xfId="17933" xr:uid="{94DEB9BC-DD9E-4E09-B628-CA6C8B02E12E}"/>
    <cellStyle name="Cálculo 5 5 3" xfId="3128" xr:uid="{653CE675-01A9-4A64-8755-2C5434F3B196}"/>
    <cellStyle name="Cálculo 5 5 3 2" xfId="5765" xr:uid="{AA3B6C0B-F520-4A42-88A0-E08FA20C9326}"/>
    <cellStyle name="Cálculo 5 5 3 2 2" xfId="12076" xr:uid="{6324D17E-46A4-4673-B872-2BBFA92594C7}"/>
    <cellStyle name="Cálculo 5 5 3 2 2 2" xfId="27184" xr:uid="{7F94B0BB-0254-45F6-9869-F6925E60D704}"/>
    <cellStyle name="Cálculo 5 5 3 2 3" xfId="16010" xr:uid="{10120C8F-C85D-4E2F-9DC7-AFF2490A36FC}"/>
    <cellStyle name="Cálculo 5 5 3 2 3 2" xfId="31118" xr:uid="{A3936D05-CF4E-4C8E-8971-65DD88D8DB7D}"/>
    <cellStyle name="Cálculo 5 5 3 2 4" xfId="20873" xr:uid="{78439E0E-D847-4887-9848-D1EB6F5F2F13}"/>
    <cellStyle name="Cálculo 5 5 3 3" xfId="9510" xr:uid="{AB032336-D8B3-4969-8B60-C82C40A3D506}"/>
    <cellStyle name="Cálculo 5 5 3 3 2" xfId="24618" xr:uid="{0A0FDC00-D26F-4992-912A-2FBF9F75734C}"/>
    <cellStyle name="Cálculo 5 5 3 4" xfId="8018" xr:uid="{603A9EFA-C6D1-4047-97FD-FFC1AC0D1B79}"/>
    <cellStyle name="Cálculo 5 5 3 4 2" xfId="23126" xr:uid="{01BD2C8D-74FF-4634-B23A-83A24720BF2F}"/>
    <cellStyle name="Cálculo 5 5 3 5" xfId="18236" xr:uid="{8D5CD8B7-64D0-48F8-A253-D707EB94BA96}"/>
    <cellStyle name="Cálculo 5 5 4" xfId="3454" xr:uid="{53CFB895-8307-4688-BB86-2B894E186688}"/>
    <cellStyle name="Cálculo 5 5 4 2" xfId="6091" xr:uid="{3CA2FB11-6D1D-4B2C-904C-93D1FCDE80B4}"/>
    <cellStyle name="Cálculo 5 5 4 2 2" xfId="12402" xr:uid="{F4A4BF19-3B05-4687-998F-92CA8001C993}"/>
    <cellStyle name="Cálculo 5 5 4 2 2 2" xfId="27510" xr:uid="{E7A860AA-7574-4FF3-9848-3201CD944F38}"/>
    <cellStyle name="Cálculo 5 5 4 2 3" xfId="7250" xr:uid="{317E52A3-B06C-4737-866D-175366DC20CF}"/>
    <cellStyle name="Cálculo 5 5 4 2 3 2" xfId="22358" xr:uid="{D8B88999-862C-49F4-99A5-0B5568DF431D}"/>
    <cellStyle name="Cálculo 5 5 4 2 4" xfId="21199" xr:uid="{B9870326-F374-4259-9C16-0E41DE848BF6}"/>
    <cellStyle name="Cálculo 5 5 4 3" xfId="9836" xr:uid="{8C9B33CE-A0E8-4994-BB31-A98519B9E3C9}"/>
    <cellStyle name="Cálculo 5 5 4 3 2" xfId="24944" xr:uid="{AFEA89A1-9569-4295-8291-C753AF13641D}"/>
    <cellStyle name="Cálculo 5 5 4 4" xfId="15796" xr:uid="{F3BB363C-EC13-4CAA-ABFA-FFA45073E525}"/>
    <cellStyle name="Cálculo 5 5 4 4 2" xfId="30904" xr:uid="{A28D4E11-6790-4EC9-AB44-3C32748B186E}"/>
    <cellStyle name="Cálculo 5 5 4 5" xfId="18562" xr:uid="{E8599D08-5AFB-4DFE-A219-2803239A1010}"/>
    <cellStyle name="Cálculo 5 5 5" xfId="3760" xr:uid="{23D1A225-C28C-494F-B415-E6DB8B9E98BA}"/>
    <cellStyle name="Cálculo 5 5 5 2" xfId="6397" xr:uid="{8F97E41C-F105-4030-807F-E990D88AF883}"/>
    <cellStyle name="Cálculo 5 5 5 2 2" xfId="12708" xr:uid="{784FCB60-F721-4D22-AA81-2774E42521B1}"/>
    <cellStyle name="Cálculo 5 5 5 2 2 2" xfId="27816" xr:uid="{3CFA4923-4DBC-4241-AC86-0DAB32801710}"/>
    <cellStyle name="Cálculo 5 5 5 2 3" xfId="15662" xr:uid="{A906AFF0-E7A0-435A-8A5B-6184755B1A28}"/>
    <cellStyle name="Cálculo 5 5 5 2 3 2" xfId="30770" xr:uid="{328BB2BC-A08B-4409-A305-B7CCBE3D8CFB}"/>
    <cellStyle name="Cálculo 5 5 5 2 4" xfId="21505" xr:uid="{EDC9F17D-C09D-45BF-9B95-754D5191A39D}"/>
    <cellStyle name="Cálculo 5 5 5 3" xfId="10142" xr:uid="{C52F15F6-3974-4C47-9270-1B89A8430C02}"/>
    <cellStyle name="Cálculo 5 5 5 3 2" xfId="25250" xr:uid="{C274915B-543E-47A7-B0BB-2975DC817CE8}"/>
    <cellStyle name="Cálculo 5 5 5 4" xfId="16278" xr:uid="{36ED2A00-0F22-467B-8FE0-D1A2513FBAE9}"/>
    <cellStyle name="Cálculo 5 5 5 4 2" xfId="31386" xr:uid="{257022E7-5EE8-449C-A1BA-2DB842C0E256}"/>
    <cellStyle name="Cálculo 5 5 5 5" xfId="18868" xr:uid="{7CFDBC77-F28D-4AA9-97A8-8284C1F6712E}"/>
    <cellStyle name="Cálculo 5 5 6" xfId="4137" xr:uid="{13A1B9F7-4D52-40C1-9117-A7C1F7E9A127}"/>
    <cellStyle name="Cálculo 5 5 6 2" xfId="6774" xr:uid="{90F76DBF-8CC5-4743-ABDC-95590D90AECA}"/>
    <cellStyle name="Cálculo 5 5 6 2 2" xfId="13085" xr:uid="{6ECA213F-D384-49F5-B1AD-C2EC2E8C1D3D}"/>
    <cellStyle name="Cálculo 5 5 6 2 2 2" xfId="28193" xr:uid="{996632F1-BAA4-4C2C-827B-A3470D737FE9}"/>
    <cellStyle name="Cálculo 5 5 6 2 3" xfId="16759" xr:uid="{464B5655-72F2-4ABB-B5D2-BBC7E56DC3C1}"/>
    <cellStyle name="Cálculo 5 5 6 2 3 2" xfId="31867" xr:uid="{29AED36B-9197-4862-A621-55D7BEDC0D15}"/>
    <cellStyle name="Cálculo 5 5 6 2 4" xfId="21882" xr:uid="{08AB328C-C394-4AB0-A4E3-D3EEB29D4E68}"/>
    <cellStyle name="Cálculo 5 5 6 3" xfId="10519" xr:uid="{A691B53C-06A5-45E0-B0B0-871084D14408}"/>
    <cellStyle name="Cálculo 5 5 6 3 2" xfId="25627" xr:uid="{97E0D607-7C99-4CCC-B351-F0816E089812}"/>
    <cellStyle name="Cálculo 5 5 6 4" xfId="16475" xr:uid="{864C0F1E-9EC3-41FB-BB01-77B029E68CF2}"/>
    <cellStyle name="Cálculo 5 5 6 4 2" xfId="31583" xr:uid="{761E97D3-C504-412C-9F89-67E50CAF0F9C}"/>
    <cellStyle name="Cálculo 5 5 6 5" xfId="19245" xr:uid="{327F15BF-77B5-4B2A-86B4-D2F8856BC27F}"/>
    <cellStyle name="Cálculo 5 5 7" xfId="4702" xr:uid="{842A9B3D-37DD-4038-A3C0-740B6C78A30E}"/>
    <cellStyle name="Cálculo 5 5 7 2" xfId="11084" xr:uid="{151EEE8F-D7B1-464B-B627-A1055BFE366C}"/>
    <cellStyle name="Cálculo 5 5 7 2 2" xfId="26192" xr:uid="{F86C97AB-9892-4E95-883C-BF095780F936}"/>
    <cellStyle name="Cálculo 5 5 7 3" xfId="7804" xr:uid="{27B8116E-DA56-4C66-9343-A607F0652A52}"/>
    <cellStyle name="Cálculo 5 5 7 3 2" xfId="22912" xr:uid="{7AF8F407-6818-48FB-99DF-6CB13C73796C}"/>
    <cellStyle name="Cálculo 5 5 7 4" xfId="19810" xr:uid="{FC162A26-26C9-480D-8D02-C1E3F523A8C3}"/>
    <cellStyle name="Cálculo 5 5 8" xfId="8563" xr:uid="{02507CAE-20A0-41D1-85A7-FDE201B900D5}"/>
    <cellStyle name="Cálculo 5 5 8 2" xfId="23671" xr:uid="{36978FFE-4F64-49EF-BC50-49F1D80B9B12}"/>
    <cellStyle name="Cálculo 5 5 9" xfId="15375" xr:uid="{C953392D-2ADE-4E99-A979-D76FAB72E0EA}"/>
    <cellStyle name="Cálculo 5 5 9 2" xfId="30483" xr:uid="{1F5F4B61-8AC3-41A1-AFE9-34F5CCA200F1}"/>
    <cellStyle name="Cálculo 6" xfId="763" xr:uid="{00000000-0005-0000-0000-0000FB020000}"/>
    <cellStyle name="Cálculo 6 2" xfId="1837" xr:uid="{497CE8AA-A0F4-4CB1-A968-E9D3A6E81D7C}"/>
    <cellStyle name="Cálculo 6 2 10" xfId="8338" xr:uid="{D5C0AE4C-06B0-4797-8276-C36469480FE0}"/>
    <cellStyle name="Cálculo 6 2 10 2" xfId="23446" xr:uid="{BCF54528-BE64-4E90-B815-DEA8350EA7B6}"/>
    <cellStyle name="Cálculo 6 2 11" xfId="15904" xr:uid="{926CB1C0-B88C-4C9E-AB81-9834130AC33F}"/>
    <cellStyle name="Cálculo 6 2 11 2" xfId="31012" xr:uid="{2F17B5BA-98A7-4CC9-88F4-CA2751EE96E4}"/>
    <cellStyle name="Cálculo 6 2 12" xfId="14428" xr:uid="{764B407F-837B-4A89-88ED-E88E2B0DCE43}"/>
    <cellStyle name="Cálculo 6 2 12 2" xfId="29536" xr:uid="{C5818CF5-793F-46A0-8027-FF447098738E}"/>
    <cellStyle name="Cálculo 6 2 13" xfId="17062" xr:uid="{36FA8251-AB62-4E7E-B523-FE70F9BB17A2}"/>
    <cellStyle name="Cálculo 6 2 2" xfId="2397" xr:uid="{B672D3B0-6426-4EE9-9D04-EA1F29D702B7}"/>
    <cellStyle name="Cálculo 6 2 2 2" xfId="5034" xr:uid="{F99373EE-E9B9-446E-971D-1CB0D714B6B6}"/>
    <cellStyle name="Cálculo 6 2 2 2 2" xfId="11398" xr:uid="{BF4D61A0-44BB-4A8D-ACBE-6D9EBC79CA8A}"/>
    <cellStyle name="Cálculo 6 2 2 2 2 2" xfId="26506" xr:uid="{6D733201-7983-4A9F-81BA-C8FF3FB100EF}"/>
    <cellStyle name="Cálculo 6 2 2 2 3" xfId="14658" xr:uid="{4C68958B-83C5-43DF-BEB7-382692BCFB49}"/>
    <cellStyle name="Cálculo 6 2 2 2 3 2" xfId="29766" xr:uid="{2EBFC330-4A6C-4898-8B5F-8B99509C0BF6}"/>
    <cellStyle name="Cálculo 6 2 2 2 4" xfId="20142" xr:uid="{AE981D75-955D-4275-886A-149F7D983CA1}"/>
    <cellStyle name="Cálculo 6 2 2 3" xfId="8864" xr:uid="{9C721562-6196-41DD-AE41-FAE93E75E845}"/>
    <cellStyle name="Cálculo 6 2 2 3 2" xfId="23972" xr:uid="{14DF89BD-10CA-4189-8606-B4967628EC64}"/>
    <cellStyle name="Cálculo 6 2 3" xfId="2223" xr:uid="{D4B20696-75D2-4F2D-A401-67C3058C02AF}"/>
    <cellStyle name="Cálculo 6 2 3 2" xfId="4860" xr:uid="{741A368C-51C3-42FF-9D74-5F1477D1586A}"/>
    <cellStyle name="Cálculo 6 2 3 2 2" xfId="16194" xr:uid="{EF7AF49F-9785-48E2-B21D-D4117987FDF5}"/>
    <cellStyle name="Cálculo 6 2 3 2 2 2" xfId="31302" xr:uid="{1698EC06-027A-4940-9D5B-4BB533588763}"/>
    <cellStyle name="Cálculo 6 2 3 2 3" xfId="19968" xr:uid="{AE4AFEFE-C1F1-4756-B18F-16D40320272D}"/>
    <cellStyle name="Cálculo 6 2 3 3" xfId="7125" xr:uid="{6C53EB9F-EEB3-427F-8606-0CCE1C0E00AA}"/>
    <cellStyle name="Cálculo 6 2 3 3 2" xfId="22233" xr:uid="{8A2C99AF-97F3-4ACC-BE5B-0CDE6C7E029E}"/>
    <cellStyle name="Cálculo 6 2 3 4" xfId="17448" xr:uid="{38DB3801-0BD3-4B3E-86A7-59C5D0827527}"/>
    <cellStyle name="Cálculo 6 2 4" xfId="2931" xr:uid="{07A3E621-13D5-473C-9C65-9BE3F6DD0D22}"/>
    <cellStyle name="Cálculo 6 2 4 2" xfId="5568" xr:uid="{315EC6B2-A37F-4484-8BDC-2B55E06D3580}"/>
    <cellStyle name="Cálculo 6 2 4 2 2" xfId="11879" xr:uid="{80B9463E-6AE2-4C05-BEA2-445BC6B3CC0A}"/>
    <cellStyle name="Cálculo 6 2 4 2 2 2" xfId="26987" xr:uid="{0676F08F-A928-4295-B4AC-AF4A404B8C1F}"/>
    <cellStyle name="Cálculo 6 2 4 2 3" xfId="15693" xr:uid="{412C037A-E2C4-4642-BD15-6C0E3B72E85B}"/>
    <cellStyle name="Cálculo 6 2 4 2 3 2" xfId="30801" xr:uid="{1048AAE4-6465-446A-AA40-343FAA0E3E19}"/>
    <cellStyle name="Cálculo 6 2 4 2 4" xfId="20676" xr:uid="{CC078203-8703-4254-BBF0-631E714C52F3}"/>
    <cellStyle name="Cálculo 6 2 4 3" xfId="9313" xr:uid="{494B6059-A5AC-4858-A44A-5A607D73F170}"/>
    <cellStyle name="Cálculo 6 2 4 3 2" xfId="24421" xr:uid="{E91CFC86-90CE-4652-980B-952476B62FD0}"/>
    <cellStyle name="Cálculo 6 2 4 4" xfId="15060" xr:uid="{D28EFEFA-61EA-4AC8-BBC5-8080ED844D79}"/>
    <cellStyle name="Cálculo 6 2 4 4 2" xfId="30168" xr:uid="{CB4C909C-449B-4030-9F17-CF73F7F0FF3E}"/>
    <cellStyle name="Cálculo 6 2 4 5" xfId="18039" xr:uid="{D472AF6E-8F01-4F2D-8ACE-A4FF25F1A38C}"/>
    <cellStyle name="Cálculo 6 2 5" xfId="3257" xr:uid="{A370A0FA-BC2D-4176-BF70-F361A2EC8EB2}"/>
    <cellStyle name="Cálculo 6 2 5 2" xfId="5894" xr:uid="{536EDD04-ABF6-4984-B047-75D74F346E1A}"/>
    <cellStyle name="Cálculo 6 2 5 2 2" xfId="12205" xr:uid="{EFB983CB-C4DA-41F8-9C15-3472C634C4EE}"/>
    <cellStyle name="Cálculo 6 2 5 2 2 2" xfId="27313" xr:uid="{2386558B-7412-4A85-B086-60C7BB8A75A4}"/>
    <cellStyle name="Cálculo 6 2 5 2 3" xfId="15676" xr:uid="{EDD64C93-0F2C-410F-A84C-0A34F8226923}"/>
    <cellStyle name="Cálculo 6 2 5 2 3 2" xfId="30784" xr:uid="{EA7BE4D6-4499-45E1-9A6D-5B5F9658C490}"/>
    <cellStyle name="Cálculo 6 2 5 2 4" xfId="21002" xr:uid="{FE619C96-3A48-4565-A8B9-00BD5CB02C15}"/>
    <cellStyle name="Cálculo 6 2 5 3" xfId="9639" xr:uid="{2A0CEACC-D2FF-4483-B978-1B6230C72EF5}"/>
    <cellStyle name="Cálculo 6 2 5 3 2" xfId="24747" xr:uid="{7CD308DE-D27B-421D-8DC7-31F6C5E8880F}"/>
    <cellStyle name="Cálculo 6 2 5 4" xfId="8691" xr:uid="{F040019F-EAEE-45AB-BD42-4EEA83B99E85}"/>
    <cellStyle name="Cálculo 6 2 5 4 2" xfId="23799" xr:uid="{96084402-A991-48E7-A321-49FCBEEDC5B8}"/>
    <cellStyle name="Cálculo 6 2 5 5" xfId="18365" xr:uid="{80700894-4B01-4259-B734-CE5877E161FF}"/>
    <cellStyle name="Cálculo 6 2 6" xfId="3563" xr:uid="{6AB84C2F-425F-44A4-95AE-D89A27E89B10}"/>
    <cellStyle name="Cálculo 6 2 6 2" xfId="6200" xr:uid="{137A4300-5372-4D5C-8993-7EA18B396C82}"/>
    <cellStyle name="Cálculo 6 2 6 2 2" xfId="12511" xr:uid="{F49407B3-6FBC-4F24-9DCA-5FD5DDAB41F6}"/>
    <cellStyle name="Cálculo 6 2 6 2 2 2" xfId="27619" xr:uid="{7BE723B6-BE01-4D46-80D4-12433273111C}"/>
    <cellStyle name="Cálculo 6 2 6 2 3" xfId="8022" xr:uid="{A57F789A-421E-472A-9570-042093ECCABF}"/>
    <cellStyle name="Cálculo 6 2 6 2 3 2" xfId="23130" xr:uid="{2E6B1323-1686-433B-8B01-BDEA95661A19}"/>
    <cellStyle name="Cálculo 6 2 6 2 4" xfId="21308" xr:uid="{657C3ECC-984C-4CB6-97A3-55D2384F95A3}"/>
    <cellStyle name="Cálculo 6 2 6 3" xfId="9945" xr:uid="{5D6C6408-0907-4D00-85EB-EAE1F7BE81D6}"/>
    <cellStyle name="Cálculo 6 2 6 3 2" xfId="25053" xr:uid="{128A6749-2535-4E58-8C59-1DBA9AAB7A2B}"/>
    <cellStyle name="Cálculo 6 2 6 4" xfId="14399" xr:uid="{AA99F7A7-DBD7-4FA3-A85A-AB28C64357D8}"/>
    <cellStyle name="Cálculo 6 2 6 4 2" xfId="29507" xr:uid="{F4544E5B-B1B7-499F-AEB9-DED5906CA175}"/>
    <cellStyle name="Cálculo 6 2 6 5" xfId="18671" xr:uid="{B677BDBB-180F-43F0-BE8E-99C6F8235704}"/>
    <cellStyle name="Cálculo 6 2 7" xfId="3909" xr:uid="{1FBC0196-ED95-47CF-A94A-A04CD27B6EC2}"/>
    <cellStyle name="Cálculo 6 2 7 2" xfId="6546" xr:uid="{C00ABC6B-3DD1-4CCC-842A-5EFA849D591E}"/>
    <cellStyle name="Cálculo 6 2 7 2 2" xfId="12857" xr:uid="{B0968B9C-6515-4C11-859E-050C90130FE1}"/>
    <cellStyle name="Cálculo 6 2 7 2 2 2" xfId="27965" xr:uid="{8F2EE7B4-777C-43A3-99B5-1ABF4507586A}"/>
    <cellStyle name="Cálculo 6 2 7 2 3" xfId="11778" xr:uid="{FA1DD3BF-3034-4437-B212-58E164D261D3}"/>
    <cellStyle name="Cálculo 6 2 7 2 3 2" xfId="26886" xr:uid="{BE62543B-2C7A-49C2-BFAE-CEE81FB3CDFD}"/>
    <cellStyle name="Cálculo 6 2 7 2 4" xfId="21654" xr:uid="{F76FF0E0-1CD5-4975-AE96-48B8E8B9AD2C}"/>
    <cellStyle name="Cálculo 6 2 7 3" xfId="10291" xr:uid="{4C03FE1D-36D1-4902-BA31-44E53B25BAE7}"/>
    <cellStyle name="Cálculo 6 2 7 3 2" xfId="25399" xr:uid="{A7AADCEE-6CC8-473E-A521-240CF2FB6706}"/>
    <cellStyle name="Cálculo 6 2 7 4" xfId="15506" xr:uid="{E0FC1B77-361A-4CEE-BE9F-3AEACE79E052}"/>
    <cellStyle name="Cálculo 6 2 7 4 2" xfId="30614" xr:uid="{A917C08A-34AE-4059-A1C5-5F7DDF632162}"/>
    <cellStyle name="Cálculo 6 2 7 5" xfId="19017" xr:uid="{59D223F9-9CF5-4684-963E-A3025D72D4C5}"/>
    <cellStyle name="Cálculo 6 2 8" xfId="4273" xr:uid="{3FAED06F-55FF-4A08-BBDD-8870CAC247F1}"/>
    <cellStyle name="Cálculo 6 2 8 2" xfId="6910" xr:uid="{FAD3A9E4-898C-4DE4-B4C9-168512FB41F7}"/>
    <cellStyle name="Cálculo 6 2 8 2 2" xfId="13221" xr:uid="{C347D175-AE0E-48B6-8CA3-ACCE98C0ADD6}"/>
    <cellStyle name="Cálculo 6 2 8 2 2 2" xfId="28329" xr:uid="{0C11A6F4-B176-4F38-9BBC-D804DB21584B}"/>
    <cellStyle name="Cálculo 6 2 8 2 3" xfId="16885" xr:uid="{B06EA695-4351-4DC0-9CC7-F8C1392A55EC}"/>
    <cellStyle name="Cálculo 6 2 8 2 3 2" xfId="31993" xr:uid="{3295E291-49BF-4AC7-AA92-FAD177D2F86D}"/>
    <cellStyle name="Cálculo 6 2 8 2 4" xfId="22018" xr:uid="{F6DFC82C-FBA6-4C9C-A799-484CABE4F14E}"/>
    <cellStyle name="Cálculo 6 2 8 3" xfId="10655" xr:uid="{D091B466-C086-4044-979D-5BF003314E3E}"/>
    <cellStyle name="Cálculo 6 2 8 3 2" xfId="25763" xr:uid="{8FE81899-4D14-411A-ABA5-31289CD94347}"/>
    <cellStyle name="Cálculo 6 2 8 4" xfId="7822" xr:uid="{80667C77-8455-4CF9-B704-72F2C4996F37}"/>
    <cellStyle name="Cálculo 6 2 8 4 2" xfId="22930" xr:uid="{467451D0-00E0-41B2-BBE0-F6A78C71BEAD}"/>
    <cellStyle name="Cálculo 6 2 8 5" xfId="19381" xr:uid="{8613B084-B8C0-4D21-9F87-E973DDFB224D}"/>
    <cellStyle name="Cálculo 6 2 9" xfId="4474" xr:uid="{3656957E-649E-45F9-A37E-C58D9751B5FD}"/>
    <cellStyle name="Cálculo 6 2 9 2" xfId="10856" xr:uid="{A012DD36-A9C1-4856-B2A1-AB03A70332AE}"/>
    <cellStyle name="Cálculo 6 2 9 2 2" xfId="25964" xr:uid="{2CE01442-33BD-4B1F-9E09-C5874AF74C1C}"/>
    <cellStyle name="Cálculo 6 2 9 3" xfId="15504" xr:uid="{C30E09F5-9B73-4DB8-9379-6805BDEB4AE7}"/>
    <cellStyle name="Cálculo 6 2 9 3 2" xfId="30612" xr:uid="{0B770E03-0425-4ADC-ADC4-44A3A23516BA}"/>
    <cellStyle name="Cálculo 6 2 9 4" xfId="19582" xr:uid="{112FF457-D323-4ABB-9162-462E431BFA13}"/>
    <cellStyle name="Cálculo 6 3" xfId="1820" xr:uid="{50AD44B3-8FF8-41F0-928C-4289D3C473F5}"/>
    <cellStyle name="Cálculo 6 3 10" xfId="13489" xr:uid="{9099F316-1BE7-4BD8-85AE-388257D05DB7}"/>
    <cellStyle name="Cálculo 6 3 10 2" xfId="28597" xr:uid="{E9E23A35-C9E8-4941-B0C9-26AC53EE2C53}"/>
    <cellStyle name="Cálculo 6 3 11" xfId="14165" xr:uid="{8BAFFD37-7B01-4A0F-8A6A-2CE906F73550}"/>
    <cellStyle name="Cálculo 6 3 11 2" xfId="29273" xr:uid="{7DDF6710-2E82-486B-829C-F6AA46BA7CBF}"/>
    <cellStyle name="Cálculo 6 3 12" xfId="17045" xr:uid="{1F7CAC2E-6BE2-407D-9F3C-33D1D305E0C4}"/>
    <cellStyle name="Cálculo 6 3 2" xfId="2380" xr:uid="{4C092EE8-716B-4464-917E-415DAD7526F7}"/>
    <cellStyle name="Cálculo 6 3 2 2" xfId="5017" xr:uid="{AF0948DD-2707-4FC4-A90F-5776765FB623}"/>
    <cellStyle name="Cálculo 6 3 2 2 2" xfId="11381" xr:uid="{1A1AA046-FE08-430C-9B75-2FA57F926BB2}"/>
    <cellStyle name="Cálculo 6 3 2 2 2 2" xfId="26489" xr:uid="{B9B12EB9-E8D0-4B0D-8A35-BCA5545380BF}"/>
    <cellStyle name="Cálculo 6 3 2 2 3" xfId="11779" xr:uid="{2C577A9F-D3E0-4F3D-A57A-6E14E2795F57}"/>
    <cellStyle name="Cálculo 6 3 2 2 3 2" xfId="26887" xr:uid="{5B51FB9A-5335-4AE4-A302-89A173C0F361}"/>
    <cellStyle name="Cálculo 6 3 2 2 4" xfId="20125" xr:uid="{07B2AAC4-EC6A-43AA-A1C1-11EE7CFC2E70}"/>
    <cellStyle name="Cálculo 6 3 2 3" xfId="8847" xr:uid="{64EAFA95-F007-4B02-B24A-EE3EF0393708}"/>
    <cellStyle name="Cálculo 6 3 2 3 2" xfId="23955" xr:uid="{3C8C0EA6-6BB2-4EC5-A653-9F8FBF367162}"/>
    <cellStyle name="Cálculo 6 3 2 4" xfId="15980" xr:uid="{B024CC79-2442-4757-AF43-1FB4C350038D}"/>
    <cellStyle name="Cálculo 6 3 2 4 2" xfId="31088" xr:uid="{37D12F43-78A4-49D1-BA5E-F4C06B948259}"/>
    <cellStyle name="Cálculo 6 3 2 5" xfId="13997" xr:uid="{976CF239-C566-417B-B069-8492B79BEC65}"/>
    <cellStyle name="Cálculo 6 3 2 5 2" xfId="29105" xr:uid="{7CEBA2D6-2C54-4E7D-A57C-732623D47AA1}"/>
    <cellStyle name="Cálculo 6 3 2 6" xfId="17588" xr:uid="{9ED9EA82-ADED-4D47-8E93-B1A47DB6C73B}"/>
    <cellStyle name="Cálculo 6 3 3" xfId="2240" xr:uid="{9A531158-BFCE-45C5-B08F-F43D1E811C08}"/>
    <cellStyle name="Cálculo 6 3 3 2" xfId="4877" xr:uid="{F9E1FB61-12AE-473F-A684-E171EABEC542}"/>
    <cellStyle name="Cálculo 6 3 3 2 2" xfId="15568" xr:uid="{9B4B78B3-97C1-4749-9CE5-6CC8F44590F9}"/>
    <cellStyle name="Cálculo 6 3 3 2 2 2" xfId="30676" xr:uid="{3A0273D9-F9E8-45A2-87D1-AE7B00F99156}"/>
    <cellStyle name="Cálculo 6 3 3 2 3" xfId="19985" xr:uid="{DF02A5B7-5132-493A-A749-703AD806AE26}"/>
    <cellStyle name="Cálculo 6 3 3 3" xfId="9263" xr:uid="{018C9D37-D4DB-4FD8-A163-2DA3E1129B3A}"/>
    <cellStyle name="Cálculo 6 3 3 3 2" xfId="24371" xr:uid="{785A2CC2-7308-46BE-A898-82964ED120AB}"/>
    <cellStyle name="Cálculo 6 3 3 4" xfId="17465" xr:uid="{8C3A450C-500B-4436-90AA-56361549402E}"/>
    <cellStyle name="Cálculo 6 3 4" xfId="2345" xr:uid="{95089156-27B1-45D4-9611-04C2650766FA}"/>
    <cellStyle name="Cálculo 6 3 4 2" xfId="4982" xr:uid="{268F75A0-A743-451F-ABC7-2918007B4741}"/>
    <cellStyle name="Cálculo 6 3 4 2 2" xfId="11346" xr:uid="{BCF5E7D2-F2EF-48B7-AE90-4AABA39A08C9}"/>
    <cellStyle name="Cálculo 6 3 4 2 2 2" xfId="26454" xr:uid="{F0C7847F-6075-44EC-B908-D5EE5A7DBA5D}"/>
    <cellStyle name="Cálculo 6 3 4 2 3" xfId="16135" xr:uid="{B28DE52D-AF90-45F5-AE6F-83B1EF7E0930}"/>
    <cellStyle name="Cálculo 6 3 4 2 3 2" xfId="31243" xr:uid="{1810A83F-620B-474A-800E-195590E31143}"/>
    <cellStyle name="Cálculo 6 3 4 2 4" xfId="20090" xr:uid="{8E4873A4-32C1-424B-9273-FE77AAD23BF0}"/>
    <cellStyle name="Cálculo 6 3 4 3" xfId="8812" xr:uid="{D63EE321-4D8C-4D87-B715-DD5F003FD01C}"/>
    <cellStyle name="Cálculo 6 3 4 3 2" xfId="23920" xr:uid="{CCBCF68D-65D4-4BC9-9D48-5C93B636B403}"/>
    <cellStyle name="Cálculo 6 3 4 4" xfId="11806" xr:uid="{D5C81EB2-8248-4B0F-B089-20FA92797B69}"/>
    <cellStyle name="Cálculo 6 3 4 4 2" xfId="26914" xr:uid="{A90F045B-6A81-4B61-A39E-EEF21838BFDF}"/>
    <cellStyle name="Cálculo 6 3 4 5" xfId="17570" xr:uid="{11684B42-40BA-42F5-8575-F9F4CDF8E84D}"/>
    <cellStyle name="Cálculo 6 3 5" xfId="3240" xr:uid="{DD8E84B8-E148-460E-9DA4-D1994AC3177E}"/>
    <cellStyle name="Cálculo 6 3 5 2" xfId="5877" xr:uid="{1B5BF20F-2AF0-4C56-8692-66DAD95D3510}"/>
    <cellStyle name="Cálculo 6 3 5 2 2" xfId="12188" xr:uid="{8B4C5933-D6B5-4915-969E-1F2AB27B5E8D}"/>
    <cellStyle name="Cálculo 6 3 5 2 2 2" xfId="27296" xr:uid="{3149D76C-C388-4497-A394-15F7297F883A}"/>
    <cellStyle name="Cálculo 6 3 5 2 3" xfId="15977" xr:uid="{31E46AA7-7D31-453D-AD18-0E012AE6AA00}"/>
    <cellStyle name="Cálculo 6 3 5 2 3 2" xfId="31085" xr:uid="{7625540B-C326-4800-8744-C31B03619A56}"/>
    <cellStyle name="Cálculo 6 3 5 2 4" xfId="20985" xr:uid="{30A4CF8B-6D26-45CC-AC03-5318A33E3D96}"/>
    <cellStyle name="Cálculo 6 3 5 3" xfId="9622" xr:uid="{C6D8AE50-6793-4CCF-951F-A47B22AFFDAD}"/>
    <cellStyle name="Cálculo 6 3 5 3 2" xfId="24730" xr:uid="{DAFC9317-DCF5-4401-B6F7-F5D2981ABCC5}"/>
    <cellStyle name="Cálculo 6 3 5 4" xfId="15438" xr:uid="{F6C437D7-04B4-4B97-BF6F-888AFC6B4D13}"/>
    <cellStyle name="Cálculo 6 3 5 4 2" xfId="30546" xr:uid="{3374EBD3-7BDC-45C7-BBE1-DF64B028846B}"/>
    <cellStyle name="Cálculo 6 3 5 5" xfId="18348" xr:uid="{983812DD-9D1B-480F-897F-7D9E7FE930BB}"/>
    <cellStyle name="Cálculo 6 3 6" xfId="2322" xr:uid="{72E7CD46-0CB9-4373-95D1-4F46E7AE524D}"/>
    <cellStyle name="Cálculo 6 3 6 2" xfId="4959" xr:uid="{F310B921-9DB3-4CE4-84AB-6115A34AB473}"/>
    <cellStyle name="Cálculo 6 3 6 2 2" xfId="11323" xr:uid="{F67A7755-461C-4265-ABF0-E4F2864D4B8D}"/>
    <cellStyle name="Cálculo 6 3 6 2 2 2" xfId="26431" xr:uid="{1830B0A6-7660-4508-8E6F-A5B88413AE44}"/>
    <cellStyle name="Cálculo 6 3 6 2 3" xfId="14500" xr:uid="{93845D87-EC6B-46B2-B33B-4C363B5E9A04}"/>
    <cellStyle name="Cálculo 6 3 6 2 3 2" xfId="29608" xr:uid="{8FFC2CDA-7910-49AC-93F2-B6F9363899C3}"/>
    <cellStyle name="Cálculo 6 3 6 2 4" xfId="20067" xr:uid="{C98D5896-1C07-461D-ABD7-8014F7975E18}"/>
    <cellStyle name="Cálculo 6 3 6 3" xfId="8789" xr:uid="{E89BCC51-8595-4F35-8FAF-9654CCE60CC4}"/>
    <cellStyle name="Cálculo 6 3 6 3 2" xfId="23897" xr:uid="{0FBEA041-694C-4A80-BEA5-1AEDB9A11493}"/>
    <cellStyle name="Cálculo 6 3 6 4" xfId="15651" xr:uid="{59465FE3-5711-40E4-BE63-A7CCB4C0674A}"/>
    <cellStyle name="Cálculo 6 3 6 4 2" xfId="30759" xr:uid="{C609D81E-08CD-427A-A2C7-5BA097668954}"/>
    <cellStyle name="Cálculo 6 3 6 5" xfId="17547" xr:uid="{468DF918-A2B2-4C41-8155-5FC7C7662405}"/>
    <cellStyle name="Cálculo 6 3 7" xfId="3892" xr:uid="{6E4AC976-A12B-4241-8A94-63D9796C870C}"/>
    <cellStyle name="Cálculo 6 3 7 2" xfId="6529" xr:uid="{592E0737-C85D-4F0A-A6E4-542F54CE8B5F}"/>
    <cellStyle name="Cálculo 6 3 7 2 2" xfId="12840" xr:uid="{A4088C07-5A8A-4281-94ED-966789C1BEB1}"/>
    <cellStyle name="Cálculo 6 3 7 2 2 2" xfId="27948" xr:uid="{6ECE9C6E-6D9B-4431-8CE2-7D3CF6415FF0}"/>
    <cellStyle name="Cálculo 6 3 7 2 3" xfId="15960" xr:uid="{E61604C7-8ECC-4506-B7F0-B5F02B9C8938}"/>
    <cellStyle name="Cálculo 6 3 7 2 3 2" xfId="31068" xr:uid="{3413E9F1-3764-47D5-8753-A806E91D97F1}"/>
    <cellStyle name="Cálculo 6 3 7 2 4" xfId="21637" xr:uid="{8D5E5D30-F3AF-46F0-ABCC-FE315673F596}"/>
    <cellStyle name="Cálculo 6 3 7 3" xfId="10274" xr:uid="{D74360ED-C07B-4D9B-9DC9-00E269DA030A}"/>
    <cellStyle name="Cálculo 6 3 7 3 2" xfId="25382" xr:uid="{BD85848A-F3E6-4781-AB4E-51B533167063}"/>
    <cellStyle name="Cálculo 6 3 7 4" xfId="7428" xr:uid="{ACDAFAFC-49A7-488E-9345-7EAE9C882D77}"/>
    <cellStyle name="Cálculo 6 3 7 4 2" xfId="22536" xr:uid="{63D315D0-9E2B-4F64-B7AB-0FF0626EBB11}"/>
    <cellStyle name="Cálculo 6 3 7 5" xfId="19000" xr:uid="{E8A4CE03-B463-482B-9D57-F4BABBA7D275}"/>
    <cellStyle name="Cálculo 6 3 8" xfId="4457" xr:uid="{704BB215-0CB5-4F69-9FF5-5B3F136F05AF}"/>
    <cellStyle name="Cálculo 6 3 8 2" xfId="10839" xr:uid="{65C80F1E-5450-44AC-BA9A-F1358B6BBF33}"/>
    <cellStyle name="Cálculo 6 3 8 2 2" xfId="25947" xr:uid="{5227BA73-1E95-4426-AF33-60343F265868}"/>
    <cellStyle name="Cálculo 6 3 8 3" xfId="16126" xr:uid="{EE030F10-73B4-4E36-BBA8-2982C5D782AC}"/>
    <cellStyle name="Cálculo 6 3 8 3 2" xfId="31234" xr:uid="{8D2A5C3A-1136-43FC-9696-C9ED17FE5165}"/>
    <cellStyle name="Cálculo 6 3 8 4" xfId="19565" xr:uid="{CE21DB4F-E665-4686-9F5D-2357DBC7B485}"/>
    <cellStyle name="Cálculo 6 3 9" xfId="8321" xr:uid="{D585F316-FE38-4DF3-A086-DA65238D24F9}"/>
    <cellStyle name="Cálculo 6 3 9 2" xfId="23429" xr:uid="{0A868748-3867-45A0-B96E-C661E2DFB195}"/>
    <cellStyle name="Cálculo 6 4" xfId="2057" xr:uid="{BA7A8089-9B28-4D45-A809-D328A055F665}"/>
    <cellStyle name="Cálculo 6 4 10" xfId="15999" xr:uid="{3D46C710-5B8F-440C-A686-F0DA60B38ED7}"/>
    <cellStyle name="Cálculo 6 4 10 2" xfId="31107" xr:uid="{565551A8-FE8F-4E8A-A279-76BE049B5795}"/>
    <cellStyle name="Cálculo 6 4 11" xfId="15658" xr:uid="{F0B16E00-949C-4A02-819F-F403562C6B4C}"/>
    <cellStyle name="Cálculo 6 4 11 2" xfId="30766" xr:uid="{415B3096-A0A9-4F3A-BF9F-328090F3DA36}"/>
    <cellStyle name="Cálculo 6 4 12" xfId="17282" xr:uid="{BCFC941D-60B6-4CE4-B07E-588EFE7737E9}"/>
    <cellStyle name="Cálculo 6 4 2" xfId="2564" xr:uid="{74329F33-99B2-4E3A-9A83-6E5DFA3F38CE}"/>
    <cellStyle name="Cálculo 6 4 2 2" xfId="5201" xr:uid="{AF7EF92F-A8A4-431D-829A-0E6B320CE702}"/>
    <cellStyle name="Cálculo 6 4 2 2 2" xfId="11565" xr:uid="{9450D6DB-E3E6-4FAF-90EC-BFA681292FE8}"/>
    <cellStyle name="Cálculo 6 4 2 2 2 2" xfId="26673" xr:uid="{687DCDB5-446B-4341-8F96-3A07792C6B6A}"/>
    <cellStyle name="Cálculo 6 4 2 2 3" xfId="14892" xr:uid="{E598F3BB-BADE-4825-A7D0-0D372697A848}"/>
    <cellStyle name="Cálculo 6 4 2 2 3 2" xfId="30000" xr:uid="{48E98AEC-1BC4-4ED2-8F1C-2AEDCABB75ED}"/>
    <cellStyle name="Cálculo 6 4 2 2 4" xfId="20309" xr:uid="{E3D2BBE0-F957-4C63-95D1-229D202B4264}"/>
    <cellStyle name="Cálculo 6 4 2 3" xfId="9031" xr:uid="{2C27CA79-4C64-4316-BB4C-5E08DF7F47F2}"/>
    <cellStyle name="Cálculo 6 4 2 3 2" xfId="24139" xr:uid="{9F134988-B922-4BF2-89A3-98C8836608C3}"/>
    <cellStyle name="Cálculo 6 4 2 4" xfId="15500" xr:uid="{772152A0-19BC-4375-9EE8-2038DD7FB771}"/>
    <cellStyle name="Cálculo 6 4 2 4 2" xfId="30608" xr:uid="{D961607E-9618-40AF-A2B2-69D76293FBC4}"/>
    <cellStyle name="Cálculo 6 4 2 5" xfId="13624" xr:uid="{0EC3C528-8E7C-40D6-8808-6297D564FA3B}"/>
    <cellStyle name="Cálculo 6 4 2 5 2" xfId="28732" xr:uid="{BA42BF86-BC53-4B4E-A237-0DAE6E1BF7FE}"/>
    <cellStyle name="Cálculo 6 4 2 6" xfId="17672" xr:uid="{35CB2960-93D7-4A49-8B9E-EB11017962A7}"/>
    <cellStyle name="Cálculo 6 4 3" xfId="2817" xr:uid="{D0203103-4943-45F2-9609-BE0A508763EA}"/>
    <cellStyle name="Cálculo 6 4 3 2" xfId="5454" xr:uid="{516F48FD-A3EC-4A05-AC52-5067ACC91635}"/>
    <cellStyle name="Cálculo 6 4 3 2 2" xfId="14919" xr:uid="{38563120-034F-4130-826C-414DB6E8EDD4}"/>
    <cellStyle name="Cálculo 6 4 3 2 2 2" xfId="30027" xr:uid="{0F1CEB00-929B-48B1-9CF2-134E8114CD12}"/>
    <cellStyle name="Cálculo 6 4 3 2 3" xfId="20562" xr:uid="{3E43CE3B-B9BB-468A-8CF7-061BB5D695AD}"/>
    <cellStyle name="Cálculo 6 4 3 3" xfId="14671" xr:uid="{CDDA5C7A-CAC0-4414-A9CE-8FE44D8E9780}"/>
    <cellStyle name="Cálculo 6 4 3 3 2" xfId="29779" xr:uid="{BF27890F-E82A-469B-AA56-C55D1F58F873}"/>
    <cellStyle name="Cálculo 6 4 3 4" xfId="17925" xr:uid="{83A92996-E0B3-463B-B1D8-478A647430D6}"/>
    <cellStyle name="Cálculo 6 4 4" xfId="3120" xr:uid="{553A3896-0063-4EE3-A1D5-BB645C696500}"/>
    <cellStyle name="Cálculo 6 4 4 2" xfId="5757" xr:uid="{CD96942B-2359-4582-B7D7-541769C1F475}"/>
    <cellStyle name="Cálculo 6 4 4 2 2" xfId="12068" xr:uid="{FED8C72F-05A3-473B-A452-307825AA9C30}"/>
    <cellStyle name="Cálculo 6 4 4 2 2 2" xfId="27176" xr:uid="{B5D05591-0A46-4364-BDF5-A1B74D2DA07E}"/>
    <cellStyle name="Cálculo 6 4 4 2 3" xfId="15318" xr:uid="{AD67AC45-E9CC-421F-A50F-C902AC219617}"/>
    <cellStyle name="Cálculo 6 4 4 2 3 2" xfId="30426" xr:uid="{4689708E-7353-4F70-90E4-0A60E7053AEC}"/>
    <cellStyle name="Cálculo 6 4 4 2 4" xfId="20865" xr:uid="{EE563509-4F3C-487B-A749-43238B3E64C0}"/>
    <cellStyle name="Cálculo 6 4 4 3" xfId="9502" xr:uid="{3132B555-53B4-4E31-8FB8-6D578095794B}"/>
    <cellStyle name="Cálculo 6 4 4 3 2" xfId="24610" xr:uid="{770CE87A-0551-440A-9A71-AD6250E4E78E}"/>
    <cellStyle name="Cálculo 6 4 4 4" xfId="7925" xr:uid="{E5F0F8F6-99F6-4586-B35D-DAF33344CB67}"/>
    <cellStyle name="Cálculo 6 4 4 4 2" xfId="23033" xr:uid="{762D048D-3206-43A0-8E21-FF0F5A53982D}"/>
    <cellStyle name="Cálculo 6 4 4 5" xfId="18228" xr:uid="{F13E790A-D079-48AD-AB88-DC137B336471}"/>
    <cellStyle name="Cálculo 6 4 5" xfId="3446" xr:uid="{F304F143-EC61-42BA-8489-C9CA07FC1A76}"/>
    <cellStyle name="Cálculo 6 4 5 2" xfId="6083" xr:uid="{69A1A4BA-D8AE-43B5-8899-F2BA4E24D520}"/>
    <cellStyle name="Cálculo 6 4 5 2 2" xfId="12394" xr:uid="{3ED06180-E569-4163-8B29-A3DC8F234595}"/>
    <cellStyle name="Cálculo 6 4 5 2 2 2" xfId="27502" xr:uid="{C665E6E3-649C-461A-8C01-EC687D0CBA83}"/>
    <cellStyle name="Cálculo 6 4 5 2 3" xfId="15578" xr:uid="{EC134E4C-7A48-4F6B-9453-09568A891C3C}"/>
    <cellStyle name="Cálculo 6 4 5 2 3 2" xfId="30686" xr:uid="{899BF1BD-0363-4C99-84EA-EDAA7D81946B}"/>
    <cellStyle name="Cálculo 6 4 5 2 4" xfId="21191" xr:uid="{F9F3B9EC-B8FB-484F-9D20-647EF198B084}"/>
    <cellStyle name="Cálculo 6 4 5 3" xfId="9828" xr:uid="{F8DDED4C-8318-4252-B861-477E54BCE5FA}"/>
    <cellStyle name="Cálculo 6 4 5 3 2" xfId="24936" xr:uid="{25669A2A-C97A-434D-A6E0-E7B12F9C5DE8}"/>
    <cellStyle name="Cálculo 6 4 5 4" xfId="14890" xr:uid="{B93A0D99-5EC5-41F6-8A0C-427BE35857FA}"/>
    <cellStyle name="Cálculo 6 4 5 4 2" xfId="29998" xr:uid="{D4D6690E-0E17-495B-8AF6-902D1BC8D56E}"/>
    <cellStyle name="Cálculo 6 4 5 5" xfId="18554" xr:uid="{13ACFB43-CFA4-424D-9E04-6A9E875B4079}"/>
    <cellStyle name="Cálculo 6 4 6" xfId="3752" xr:uid="{4C3A3614-6D4E-495F-923F-EAC7B9425244}"/>
    <cellStyle name="Cálculo 6 4 6 2" xfId="6389" xr:uid="{607FED9B-94B4-46D8-9F0E-C177B1309AF3}"/>
    <cellStyle name="Cálculo 6 4 6 2 2" xfId="12700" xr:uid="{87273AA8-C80A-4C43-B52F-F0D8409A1FB5}"/>
    <cellStyle name="Cálculo 6 4 6 2 2 2" xfId="27808" xr:uid="{BCB08262-24B5-4BC6-9584-CBD70E62529E}"/>
    <cellStyle name="Cálculo 6 4 6 2 3" xfId="11221" xr:uid="{04610F08-3DF6-4B44-98BB-DF1E41343894}"/>
    <cellStyle name="Cálculo 6 4 6 2 3 2" xfId="26329" xr:uid="{6FE66A9B-68D2-4896-90CA-CA015DAD55B2}"/>
    <cellStyle name="Cálculo 6 4 6 2 4" xfId="21497" xr:uid="{DF4FC79A-3AF6-499D-8602-B5F84F0C15B5}"/>
    <cellStyle name="Cálculo 6 4 6 3" xfId="10134" xr:uid="{E3D0C317-81F0-4747-B1FD-7A50308B444F}"/>
    <cellStyle name="Cálculo 6 4 6 3 2" xfId="25242" xr:uid="{BEF76AD4-CD6A-4CAD-9ADE-A2A0B50479BA}"/>
    <cellStyle name="Cálculo 6 4 6 4" xfId="7164" xr:uid="{6A4A4DA4-94AC-4C12-9C4D-A406D9FE4560}"/>
    <cellStyle name="Cálculo 6 4 6 4 2" xfId="22272" xr:uid="{22139AF2-AAD4-4E1F-8C86-9052CBF1BBC7}"/>
    <cellStyle name="Cálculo 6 4 6 5" xfId="18860" xr:uid="{08FCCB5E-0DEB-492B-988B-1E60C11CD438}"/>
    <cellStyle name="Cálculo 6 4 7" xfId="4129" xr:uid="{CE411F63-BCED-45FE-A2DA-2C63C05BFCB5}"/>
    <cellStyle name="Cálculo 6 4 7 2" xfId="6766" xr:uid="{959E7A46-0C27-4F67-8AFA-5BB0FD096A27}"/>
    <cellStyle name="Cálculo 6 4 7 2 2" xfId="13077" xr:uid="{3E5981F0-713D-400A-87E3-C29E5BD3254D}"/>
    <cellStyle name="Cálculo 6 4 7 2 2 2" xfId="28185" xr:uid="{51B97C74-9739-4AE5-BE8D-4F882FD9E74C}"/>
    <cellStyle name="Cálculo 6 4 7 2 3" xfId="16751" xr:uid="{026C284B-9D0D-4B24-AACE-0CE576627999}"/>
    <cellStyle name="Cálculo 6 4 7 2 3 2" xfId="31859" xr:uid="{EC415B9E-F655-4924-99CB-42B1A927F13D}"/>
    <cellStyle name="Cálculo 6 4 7 2 4" xfId="21874" xr:uid="{97BBE69B-8CB9-4E2D-BA43-E9D4602F737C}"/>
    <cellStyle name="Cálculo 6 4 7 3" xfId="10511" xr:uid="{1D9E3DCE-18CB-4362-A841-E5EC25FDF900}"/>
    <cellStyle name="Cálculo 6 4 7 3 2" xfId="25619" xr:uid="{1FA1B2A2-1B33-4999-8F68-790F540BD906}"/>
    <cellStyle name="Cálculo 6 4 7 4" xfId="8465" xr:uid="{4D6C2A99-4142-413A-9753-2CA4DD30B567}"/>
    <cellStyle name="Cálculo 6 4 7 4 2" xfId="23573" xr:uid="{017430F4-836F-42D9-B3E4-2E2E4536CDA9}"/>
    <cellStyle name="Cálculo 6 4 7 5" xfId="19237" xr:uid="{BF24DC47-81A9-4A45-BA8B-4C808303FF08}"/>
    <cellStyle name="Cálculo 6 4 8" xfId="4694" xr:uid="{E931BF39-C1AD-49C9-994D-0497F2CC89FB}"/>
    <cellStyle name="Cálculo 6 4 8 2" xfId="11076" xr:uid="{6FA4CF7B-EBD0-4F84-95A1-DE3AD19989E1}"/>
    <cellStyle name="Cálculo 6 4 8 2 2" xfId="26184" xr:uid="{A4E72E1E-2FB4-43D3-B3EE-33411A61235D}"/>
    <cellStyle name="Cálculo 6 4 8 3" xfId="8207" xr:uid="{6335024B-D462-4859-94ED-960212E6591B}"/>
    <cellStyle name="Cálculo 6 4 8 3 2" xfId="23315" xr:uid="{12C1BF8E-3787-4E42-A6B9-FF96D1E11D6D}"/>
    <cellStyle name="Cálculo 6 4 8 4" xfId="19802" xr:uid="{F2429DC5-3C1B-4B63-9E0D-A9ED474351C7}"/>
    <cellStyle name="Cálculo 6 4 9" xfId="8555" xr:uid="{E8522C2A-B497-4753-A7C4-2186DD6C9222}"/>
    <cellStyle name="Cálculo 6 4 9 2" xfId="23663" xr:uid="{46C5EBD5-B62D-4E94-913A-7BBFECCD231D}"/>
    <cellStyle name="Cálculo 6 5" xfId="2064" xr:uid="{7A9B0BD7-5909-420F-B962-6C20E8808D80}"/>
    <cellStyle name="Cálculo 6 5 10" xfId="16215" xr:uid="{08BD599A-E778-4AE9-92B4-2ED2093F9A20}"/>
    <cellStyle name="Cálculo 6 5 10 2" xfId="31323" xr:uid="{EFBE6E62-76F8-4FEC-A7ED-6BFE5F82B358}"/>
    <cellStyle name="Cálculo 6 5 11" xfId="17289" xr:uid="{1210C57E-21C9-4138-B35E-BC9A2C6FB0EB}"/>
    <cellStyle name="Cálculo 6 5 2" xfId="2824" xr:uid="{FA83CD0D-CA03-446B-979E-8186CC65D426}"/>
    <cellStyle name="Cálculo 6 5 2 2" xfId="5461" xr:uid="{D49DEE8B-B427-4309-B8F4-6D3CB32C20DF}"/>
    <cellStyle name="Cálculo 6 5 2 2 2" xfId="16061" xr:uid="{29D9BC7F-82C6-4D41-B7BE-4EDF12958B50}"/>
    <cellStyle name="Cálculo 6 5 2 2 2 2" xfId="31169" xr:uid="{61B73364-2160-4D1B-9AED-11566DD120C5}"/>
    <cellStyle name="Cálculo 6 5 2 2 3" xfId="20569" xr:uid="{F17544C1-F3FB-463A-9732-7DA509B9D21D}"/>
    <cellStyle name="Cálculo 6 5 2 3" xfId="13428" xr:uid="{39AAB0A5-8089-4495-98B8-F5476BBA6B33}"/>
    <cellStyle name="Cálculo 6 5 2 3 2" xfId="28536" xr:uid="{AD10FD49-7C97-433C-B659-6AEA27D5B462}"/>
    <cellStyle name="Cálculo 6 5 2 4" xfId="17932" xr:uid="{12CFC5EF-FAEA-4CA3-9C0E-2D1D3F0554AB}"/>
    <cellStyle name="Cálculo 6 5 3" xfId="3127" xr:uid="{D325DF48-347A-4632-948B-C270EC95AD76}"/>
    <cellStyle name="Cálculo 6 5 3 2" xfId="5764" xr:uid="{0730FE35-270E-4023-B5C6-746D5FA20823}"/>
    <cellStyle name="Cálculo 6 5 3 2 2" xfId="12075" xr:uid="{1B1CB39E-D4A8-4A92-9938-D5E9564D940D}"/>
    <cellStyle name="Cálculo 6 5 3 2 2 2" xfId="27183" xr:uid="{B6BF8952-C40E-4D04-9789-50DE0626641F}"/>
    <cellStyle name="Cálculo 6 5 3 2 3" xfId="14806" xr:uid="{D8AF73D8-9867-4977-B957-9E1DE394FCA7}"/>
    <cellStyle name="Cálculo 6 5 3 2 3 2" xfId="29914" xr:uid="{C83E1E0D-B80F-402D-AA7E-E523D4D6FA60}"/>
    <cellStyle name="Cálculo 6 5 3 2 4" xfId="20872" xr:uid="{70F53405-FBC1-425E-AC3C-FAFB6B8E2549}"/>
    <cellStyle name="Cálculo 6 5 3 3" xfId="9509" xr:uid="{95B00604-EAB3-4A0B-8D51-83FEF7B14AC5}"/>
    <cellStyle name="Cálculo 6 5 3 3 2" xfId="24617" xr:uid="{A152F34B-0648-40FB-9F39-E2B3FB05E215}"/>
    <cellStyle name="Cálculo 6 5 3 4" xfId="15801" xr:uid="{31F7FBA7-2CAF-4D01-9CF6-A909443E6655}"/>
    <cellStyle name="Cálculo 6 5 3 4 2" xfId="30909" xr:uid="{12C5D6B3-79A9-4254-AF2B-F03FDB19B429}"/>
    <cellStyle name="Cálculo 6 5 3 5" xfId="18235" xr:uid="{9E93FD6C-9CA1-4745-9002-3B93E05F8451}"/>
    <cellStyle name="Cálculo 6 5 4" xfId="3453" xr:uid="{0463297D-A3BA-49E5-B9C9-21976F9A7165}"/>
    <cellStyle name="Cálculo 6 5 4 2" xfId="6090" xr:uid="{86241743-6253-49B7-9D55-7AD800A1413D}"/>
    <cellStyle name="Cálculo 6 5 4 2 2" xfId="12401" xr:uid="{36F8893A-52BA-4261-98D6-24CA6798D096}"/>
    <cellStyle name="Cálculo 6 5 4 2 2 2" xfId="27509" xr:uid="{7682F10B-FCB2-4E11-B834-CC229AD9DA10}"/>
    <cellStyle name="Cálculo 6 5 4 2 3" xfId="16453" xr:uid="{29938307-665C-481F-B7F5-BC6BC1C1ADE6}"/>
    <cellStyle name="Cálculo 6 5 4 2 3 2" xfId="31561" xr:uid="{3366BD87-78D6-4C90-A6E2-016C6F5A18A9}"/>
    <cellStyle name="Cálculo 6 5 4 2 4" xfId="21198" xr:uid="{2E177879-8AAD-4450-A83E-DAE698D15E1A}"/>
    <cellStyle name="Cálculo 6 5 4 3" xfId="9835" xr:uid="{A067E175-AD73-405D-85A9-344CC4A40BCB}"/>
    <cellStyle name="Cálculo 6 5 4 3 2" xfId="24943" xr:uid="{56EA1118-EA91-45D4-B0E6-4F5297A0DFFC}"/>
    <cellStyle name="Cálculo 6 5 4 4" xfId="16273" xr:uid="{9B86665D-C6B3-44D0-BDD8-75909C821E23}"/>
    <cellStyle name="Cálculo 6 5 4 4 2" xfId="31381" xr:uid="{7A0DC774-1A3B-4063-9670-87CA04C2B89B}"/>
    <cellStyle name="Cálculo 6 5 4 5" xfId="18561" xr:uid="{90BA3EAF-39BD-456C-BF6F-69211421373A}"/>
    <cellStyle name="Cálculo 6 5 5" xfId="3759" xr:uid="{E83995AB-2BEB-43B9-9F65-9B086A08C02E}"/>
    <cellStyle name="Cálculo 6 5 5 2" xfId="6396" xr:uid="{736CE28E-A879-46DF-8065-CF3A669B5963}"/>
    <cellStyle name="Cálculo 6 5 5 2 2" xfId="12707" xr:uid="{EBE38C7E-D708-4CE8-91F9-AFAF90C1D43B}"/>
    <cellStyle name="Cálculo 6 5 5 2 2 2" xfId="27815" xr:uid="{A2C7E7CB-31D7-4E57-A06E-061B574110F4}"/>
    <cellStyle name="Cálculo 6 5 5 2 3" xfId="15951" xr:uid="{93966675-B466-4585-8D1E-D503E1A80181}"/>
    <cellStyle name="Cálculo 6 5 5 2 3 2" xfId="31059" xr:uid="{AA803383-ACA8-4CC7-AE3D-15547892BBF0}"/>
    <cellStyle name="Cálculo 6 5 5 2 4" xfId="21504" xr:uid="{B859E2E5-BBBF-48AF-A539-C2BF3BE7C86E}"/>
    <cellStyle name="Cálculo 6 5 5 3" xfId="10141" xr:uid="{00151443-C80D-436B-9E61-9EAC66BE1F56}"/>
    <cellStyle name="Cálculo 6 5 5 3 2" xfId="25249" xr:uid="{BFE074FC-BDD8-4BE2-889C-B54F2C2B25AC}"/>
    <cellStyle name="Cálculo 6 5 5 4" xfId="14954" xr:uid="{DAE7A2C9-BBE3-4EF8-B739-8EB229F7BE1C}"/>
    <cellStyle name="Cálculo 6 5 5 4 2" xfId="30062" xr:uid="{5F08AB8F-5B74-4D3F-8EE7-0A757EC0B8A0}"/>
    <cellStyle name="Cálculo 6 5 5 5" xfId="18867" xr:uid="{4DA754D4-7DDB-4051-B847-DC00E49CCC93}"/>
    <cellStyle name="Cálculo 6 5 6" xfId="4136" xr:uid="{87FBF7C7-5808-463F-94A8-C533BCB55C39}"/>
    <cellStyle name="Cálculo 6 5 6 2" xfId="6773" xr:uid="{A95366F3-AF6A-4EEC-9B89-3DEB83A453F6}"/>
    <cellStyle name="Cálculo 6 5 6 2 2" xfId="13084" xr:uid="{CC3B5F8D-CB2B-49C0-8167-C2450CFF0282}"/>
    <cellStyle name="Cálculo 6 5 6 2 2 2" xfId="28192" xr:uid="{82386A28-6DC5-413A-BEB6-C8C6A18E27FA}"/>
    <cellStyle name="Cálculo 6 5 6 2 3" xfId="16758" xr:uid="{8E9DADC5-0835-419F-BA8F-649B85C9CD66}"/>
    <cellStyle name="Cálculo 6 5 6 2 3 2" xfId="31866" xr:uid="{8BEB4FC1-B7D3-4A12-8A76-BA98E7C6ADF5}"/>
    <cellStyle name="Cálculo 6 5 6 2 4" xfId="21881" xr:uid="{62D214E1-6896-42E8-9FE1-B089262D0D96}"/>
    <cellStyle name="Cálculo 6 5 6 3" xfId="10518" xr:uid="{316093E6-4AA4-459B-9193-4BA7A30E7382}"/>
    <cellStyle name="Cálculo 6 5 6 3 2" xfId="25626" xr:uid="{E0F1A57D-F477-43D8-BA6E-F95BDCDB3617}"/>
    <cellStyle name="Cálculo 6 5 6 4" xfId="13998" xr:uid="{FA004998-FB57-47FE-A9EE-AAEF23903ACC}"/>
    <cellStyle name="Cálculo 6 5 6 4 2" xfId="29106" xr:uid="{C61523A4-2557-454A-A2C2-4F0B8E086259}"/>
    <cellStyle name="Cálculo 6 5 6 5" xfId="19244" xr:uid="{FBEEB6DF-F788-4E52-A2D1-E1CD0BA5A4C2}"/>
    <cellStyle name="Cálculo 6 5 7" xfId="4701" xr:uid="{CBC59BE2-DE91-4CB5-AFCA-B0294E8192AD}"/>
    <cellStyle name="Cálculo 6 5 7 2" xfId="11083" xr:uid="{161648B6-8F53-4BB7-87A9-37DDFCAFE830}"/>
    <cellStyle name="Cálculo 6 5 7 2 2" xfId="26191" xr:uid="{6BCEC058-1A52-4E63-A33D-BA6CB6754934}"/>
    <cellStyle name="Cálculo 6 5 7 3" xfId="16094" xr:uid="{37172F4F-AB6B-46CC-BD6D-CFDC5F21CFFC}"/>
    <cellStyle name="Cálculo 6 5 7 3 2" xfId="31202" xr:uid="{D7E4A399-07B6-4CD2-9ED2-A528F7686533}"/>
    <cellStyle name="Cálculo 6 5 7 4" xfId="19809" xr:uid="{636ABD1F-6816-4531-8CC4-7930C9A9C382}"/>
    <cellStyle name="Cálculo 6 5 8" xfId="8562" xr:uid="{AC254582-8E06-4E92-A1A0-D631CE0CA4E8}"/>
    <cellStyle name="Cálculo 6 5 8 2" xfId="23670" xr:uid="{FCD9E920-5685-460A-912D-E1918463DBED}"/>
    <cellStyle name="Cálculo 6 5 9" xfId="14612" xr:uid="{E9D6974F-0AAA-4835-A836-39A03C994EB4}"/>
    <cellStyle name="Cálculo 6 5 9 2" xfId="29720" xr:uid="{22FDE946-2656-4674-BCEB-CAABBA24A78C}"/>
    <cellStyle name="Cálculo 7" xfId="764" xr:uid="{00000000-0005-0000-0000-0000FC020000}"/>
    <cellStyle name="Cálculo 7 2" xfId="1838" xr:uid="{7550798C-1BEA-4094-9F8E-0A7CF9202DD3}"/>
    <cellStyle name="Cálculo 7 2 10" xfId="8339" xr:uid="{5933AC3A-797C-420D-8B05-009C08CD72D4}"/>
    <cellStyle name="Cálculo 7 2 10 2" xfId="23447" xr:uid="{157F58E9-9FE6-47A2-9D2C-74FA1A4C3C82}"/>
    <cellStyle name="Cálculo 7 2 11" xfId="8176" xr:uid="{A3A0C97D-02F6-490A-8D4B-1EE0BF375BAB}"/>
    <cellStyle name="Cálculo 7 2 11 2" xfId="23284" xr:uid="{1335EFF4-8328-4B16-9BD8-FA9EA879B75B}"/>
    <cellStyle name="Cálculo 7 2 12" xfId="14920" xr:uid="{73760827-A24A-409A-9AAB-7D9EAF8F2920}"/>
    <cellStyle name="Cálculo 7 2 12 2" xfId="30028" xr:uid="{384F34CF-1447-4151-8CEF-9080A35D21A0}"/>
    <cellStyle name="Cálculo 7 2 13" xfId="17063" xr:uid="{7A51259F-EF37-445A-B9D4-D2B54922D769}"/>
    <cellStyle name="Cálculo 7 2 2" xfId="2398" xr:uid="{ECF14EC2-ACA1-4CE3-AE44-265A09DEB4F9}"/>
    <cellStyle name="Cálculo 7 2 2 2" xfId="5035" xr:uid="{B2F54746-CBA7-49DE-86C5-C1342592F666}"/>
    <cellStyle name="Cálculo 7 2 2 2 2" xfId="11399" xr:uid="{3232D281-5B9F-4DAB-9AAD-00362C2DF472}"/>
    <cellStyle name="Cálculo 7 2 2 2 2 2" xfId="26507" xr:uid="{C0BD05E3-309C-4F02-9343-AC367C47BAA6}"/>
    <cellStyle name="Cálculo 7 2 2 2 3" xfId="16059" xr:uid="{B69B2A50-1435-4561-A3A2-49681EB8BDCF}"/>
    <cellStyle name="Cálculo 7 2 2 2 3 2" xfId="31167" xr:uid="{7635D296-596F-4437-8691-2D76978AB1BB}"/>
    <cellStyle name="Cálculo 7 2 2 2 4" xfId="20143" xr:uid="{9B66DFF6-4F73-4AB7-8E78-2ED5002B30D6}"/>
    <cellStyle name="Cálculo 7 2 2 3" xfId="8865" xr:uid="{9BF89230-4BEE-4F7A-A727-FC6E4A2628B0}"/>
    <cellStyle name="Cálculo 7 2 2 3 2" xfId="23973" xr:uid="{DC3B35F2-9DE7-48B4-A83D-FF9594A9B6CE}"/>
    <cellStyle name="Cálculo 7 2 3" xfId="2222" xr:uid="{6C475E93-3A1D-4963-97C4-18E88F0783D8}"/>
    <cellStyle name="Cálculo 7 2 3 2" xfId="4859" xr:uid="{7946650A-FC6E-4697-9888-FF9208C484C4}"/>
    <cellStyle name="Cálculo 7 2 3 2 2" xfId="11818" xr:uid="{ECC0BAC5-EF36-430C-A0BA-61FCA2724CDB}"/>
    <cellStyle name="Cálculo 7 2 3 2 2 2" xfId="26926" xr:uid="{A64F2550-AD29-484E-9580-EA84F777EC3F}"/>
    <cellStyle name="Cálculo 7 2 3 2 3" xfId="19967" xr:uid="{093EEF13-F481-40C8-9F37-F68C94FA26EC}"/>
    <cellStyle name="Cálculo 7 2 3 3" xfId="7866" xr:uid="{0EA5F919-F6ED-4F69-B8BA-1E132C2C3D72}"/>
    <cellStyle name="Cálculo 7 2 3 3 2" xfId="22974" xr:uid="{AF8CDAB1-7DE8-4DFE-B488-0CD4077E993C}"/>
    <cellStyle name="Cálculo 7 2 3 4" xfId="17447" xr:uid="{4B6C1021-0768-4EFD-B7BC-E6CABDE28A36}"/>
    <cellStyle name="Cálculo 7 2 4" xfId="2932" xr:uid="{F1E90D1B-9C4C-46B5-AA56-DFBDD93E2D82}"/>
    <cellStyle name="Cálculo 7 2 4 2" xfId="5569" xr:uid="{00EDDA5C-E673-4924-A9F6-9B8088BCF03A}"/>
    <cellStyle name="Cálculo 7 2 4 2 2" xfId="11880" xr:uid="{AA55DA02-B218-444D-A485-5F68586135A6}"/>
    <cellStyle name="Cálculo 7 2 4 2 2 2" xfId="26988" xr:uid="{0633A112-1F95-446E-9E63-D2848EF1ED1F}"/>
    <cellStyle name="Cálculo 7 2 4 2 3" xfId="13835" xr:uid="{8E610065-CF58-4664-B492-1AE6B0C26376}"/>
    <cellStyle name="Cálculo 7 2 4 2 3 2" xfId="28943" xr:uid="{425E4D47-3B4A-4566-835A-BA6C326AB367}"/>
    <cellStyle name="Cálculo 7 2 4 2 4" xfId="20677" xr:uid="{23E60493-FCD9-4477-8856-571B41978FCF}"/>
    <cellStyle name="Cálculo 7 2 4 3" xfId="9314" xr:uid="{DC937526-843F-40C8-9D16-29BFEC75E50F}"/>
    <cellStyle name="Cálculo 7 2 4 3 2" xfId="24422" xr:uid="{083E4B09-EB61-4381-899D-4D9A2307A370}"/>
    <cellStyle name="Cálculo 7 2 4 4" xfId="14498" xr:uid="{8A5B3F75-E915-49DA-AED2-37E643C8C10A}"/>
    <cellStyle name="Cálculo 7 2 4 4 2" xfId="29606" xr:uid="{5914229E-04F7-4B33-A851-C7F87E521DC8}"/>
    <cellStyle name="Cálculo 7 2 4 5" xfId="18040" xr:uid="{ADB4C464-826E-4D68-8B3B-1AC738161764}"/>
    <cellStyle name="Cálculo 7 2 5" xfId="3258" xr:uid="{46012C95-7D18-4939-AA6D-81F5262FC735}"/>
    <cellStyle name="Cálculo 7 2 5 2" xfId="5895" xr:uid="{0E33E7FE-5E5F-48EE-BD1C-108C92CAF34F}"/>
    <cellStyle name="Cálculo 7 2 5 2 2" xfId="12206" xr:uid="{A3342855-A57E-42C0-80C1-EFDC11236619}"/>
    <cellStyle name="Cálculo 7 2 5 2 2 2" xfId="27314" xr:uid="{34711548-6EA0-47AF-8EE1-79D9F7729F59}"/>
    <cellStyle name="Cálculo 7 2 5 2 3" xfId="8129" xr:uid="{4FA9EAA3-24D1-4025-98C4-E96358DB1140}"/>
    <cellStyle name="Cálculo 7 2 5 2 3 2" xfId="23237" xr:uid="{85DCF92D-48C7-4987-9052-EEAA2E6EDD4B}"/>
    <cellStyle name="Cálculo 7 2 5 2 4" xfId="21003" xr:uid="{7B7C813B-1FEB-44DD-B5CF-8B028566C159}"/>
    <cellStyle name="Cálculo 7 2 5 3" xfId="9640" xr:uid="{ADED405D-6610-4F51-934C-0F5ABB9EEA49}"/>
    <cellStyle name="Cálculo 7 2 5 3 2" xfId="24748" xr:uid="{A13580F8-94FB-4110-9E75-CAA4A029067E}"/>
    <cellStyle name="Cálculo 7 2 5 4" xfId="13696" xr:uid="{86147521-8338-4A9B-9C9F-02C2502885B6}"/>
    <cellStyle name="Cálculo 7 2 5 4 2" xfId="28804" xr:uid="{03B48517-C6F0-47BF-86CD-7D0C6474B128}"/>
    <cellStyle name="Cálculo 7 2 5 5" xfId="18366" xr:uid="{C943A3F3-7300-4E37-9A4A-1577D385FA2C}"/>
    <cellStyle name="Cálculo 7 2 6" xfId="3564" xr:uid="{98FB62D3-FA18-4A9F-9A9C-18C02F2128F9}"/>
    <cellStyle name="Cálculo 7 2 6 2" xfId="6201" xr:uid="{3CCF4836-24AE-47ED-96FA-EBE9966077C8}"/>
    <cellStyle name="Cálculo 7 2 6 2 2" xfId="12512" xr:uid="{3B442918-3FC4-4CC1-98D7-2FCD044E7878}"/>
    <cellStyle name="Cálculo 7 2 6 2 2 2" xfId="27620" xr:uid="{04F4959A-52CB-4117-9885-571FE7BA22A7}"/>
    <cellStyle name="Cálculo 7 2 6 2 3" xfId="14648" xr:uid="{4F473838-F5C1-4A15-91EC-BA57783F96C1}"/>
    <cellStyle name="Cálculo 7 2 6 2 3 2" xfId="29756" xr:uid="{8A96828E-8016-451A-83C9-08920CF32262}"/>
    <cellStyle name="Cálculo 7 2 6 2 4" xfId="21309" xr:uid="{66C0F002-8CD8-4AA1-BF46-D10F96D69412}"/>
    <cellStyle name="Cálculo 7 2 6 3" xfId="9946" xr:uid="{621D44FC-6650-4DB4-B968-5EB3B697F52C}"/>
    <cellStyle name="Cálculo 7 2 6 3 2" xfId="25054" xr:uid="{BADF0B7E-1CC4-490F-B21C-1552FB41A695}"/>
    <cellStyle name="Cálculo 7 2 6 4" xfId="11810" xr:uid="{F1B02B2F-5F41-43B1-80AD-FCB9FAF3C90B}"/>
    <cellStyle name="Cálculo 7 2 6 4 2" xfId="26918" xr:uid="{B9FF8209-EE32-4B88-BC56-C72E7B3AE3DF}"/>
    <cellStyle name="Cálculo 7 2 6 5" xfId="18672" xr:uid="{69D4FB42-CFB2-440D-9AD3-8B921860AB01}"/>
    <cellStyle name="Cálculo 7 2 7" xfId="3910" xr:uid="{276D2750-FC79-4B48-86B2-74954F6D9599}"/>
    <cellStyle name="Cálculo 7 2 7 2" xfId="6547" xr:uid="{C1F74D75-F30C-45F8-BDFA-E2FDE496B0B8}"/>
    <cellStyle name="Cálculo 7 2 7 2 2" xfId="12858" xr:uid="{927D0B5A-B7FB-4EA3-BBAE-8FCCA9848112}"/>
    <cellStyle name="Cálculo 7 2 7 2 2 2" xfId="27966" xr:uid="{B5273FFD-AB6B-434A-8227-DDA5D54D97F9}"/>
    <cellStyle name="Cálculo 7 2 7 2 3" xfId="7752" xr:uid="{876CBAE0-58FE-40C3-A443-361C9FA04F03}"/>
    <cellStyle name="Cálculo 7 2 7 2 3 2" xfId="22860" xr:uid="{6E81864B-67A7-4D18-A128-48DC582D5477}"/>
    <cellStyle name="Cálculo 7 2 7 2 4" xfId="21655" xr:uid="{477CE4CD-6F96-460D-88D5-A997EAB20790}"/>
    <cellStyle name="Cálculo 7 2 7 3" xfId="10292" xr:uid="{69B2063B-A751-4818-8CEC-48E8264D6307}"/>
    <cellStyle name="Cálculo 7 2 7 3 2" xfId="25400" xr:uid="{69E77882-53F0-4B8E-A78B-997952D276D0}"/>
    <cellStyle name="Cálculo 7 2 7 4" xfId="7629" xr:uid="{8E8B0B17-7F62-40C8-A9EC-E3C26757AF75}"/>
    <cellStyle name="Cálculo 7 2 7 4 2" xfId="22737" xr:uid="{CC0DC3C8-5674-4B40-BFCF-46FFE2C6CCB5}"/>
    <cellStyle name="Cálculo 7 2 7 5" xfId="19018" xr:uid="{A3C12CF0-C985-4CA6-8F91-1E06A2468DEA}"/>
    <cellStyle name="Cálculo 7 2 8" xfId="4274" xr:uid="{C2E39D74-36C9-42C2-B757-281DB1351841}"/>
    <cellStyle name="Cálculo 7 2 8 2" xfId="6911" xr:uid="{FD45F26C-89BE-4AF8-BB07-64858216C913}"/>
    <cellStyle name="Cálculo 7 2 8 2 2" xfId="13222" xr:uid="{F80D79CF-7309-44EB-852B-44A706F73CB3}"/>
    <cellStyle name="Cálculo 7 2 8 2 2 2" xfId="28330" xr:uid="{166BD4B2-B809-4706-BE8A-BB8C58EE0E69}"/>
    <cellStyle name="Cálculo 7 2 8 2 3" xfId="16886" xr:uid="{9862648A-0CCA-499D-BEEB-0BA4572E7BE8}"/>
    <cellStyle name="Cálculo 7 2 8 2 3 2" xfId="31994" xr:uid="{B2166645-22F1-417B-BF5E-D0CCE062889D}"/>
    <cellStyle name="Cálculo 7 2 8 2 4" xfId="22019" xr:uid="{AC18ED26-219F-49C9-91C8-CC768B96F594}"/>
    <cellStyle name="Cálculo 7 2 8 3" xfId="10656" xr:uid="{3896169F-2115-48DA-B6C3-6221401DFF04}"/>
    <cellStyle name="Cálculo 7 2 8 3 2" xfId="25764" xr:uid="{8493B358-3347-4F10-8DB9-DD34739C8346}"/>
    <cellStyle name="Cálculo 7 2 8 4" xfId="15054" xr:uid="{46F3C337-804B-4E30-B693-C73FA3245EED}"/>
    <cellStyle name="Cálculo 7 2 8 4 2" xfId="30162" xr:uid="{885AD935-5B61-41BD-9421-9917F6685F45}"/>
    <cellStyle name="Cálculo 7 2 8 5" xfId="19382" xr:uid="{599F3770-7686-42AB-BAAF-F3412CE7A660}"/>
    <cellStyle name="Cálculo 7 2 9" xfId="4475" xr:uid="{43EABAFA-4CF3-433D-B562-30859D8B507C}"/>
    <cellStyle name="Cálculo 7 2 9 2" xfId="10857" xr:uid="{116066BB-EB7B-4717-94A4-660DD08578BD}"/>
    <cellStyle name="Cálculo 7 2 9 2 2" xfId="25965" xr:uid="{9E23DA05-44B0-401A-889B-F3FA0A69EE65}"/>
    <cellStyle name="Cálculo 7 2 9 3" xfId="7766" xr:uid="{74DB41DC-4567-4038-A984-4BDA961A26F5}"/>
    <cellStyle name="Cálculo 7 2 9 3 2" xfId="22874" xr:uid="{B88E9ADC-A18C-442D-A792-CD3C833A62BC}"/>
    <cellStyle name="Cálculo 7 2 9 4" xfId="19583" xr:uid="{414E26BF-4B93-4213-87D8-D4B9DDBF0F10}"/>
    <cellStyle name="Cálculo 7 3" xfId="1821" xr:uid="{0A75FEB7-EB22-44B7-B487-3E1B377DAE70}"/>
    <cellStyle name="Cálculo 7 3 10" xfId="9138" xr:uid="{BA500226-B62F-46E6-88B0-D6A156AA98F5}"/>
    <cellStyle name="Cálculo 7 3 10 2" xfId="24246" xr:uid="{30F111BB-8CCE-401A-B143-0C245D586AAF}"/>
    <cellStyle name="Cálculo 7 3 11" xfId="13506" xr:uid="{EF086B8D-9BDD-4592-BA19-D701D4D35AC3}"/>
    <cellStyle name="Cálculo 7 3 11 2" xfId="28614" xr:uid="{5BEDB05D-81DD-4923-A2C5-834549861D54}"/>
    <cellStyle name="Cálculo 7 3 12" xfId="17046" xr:uid="{82047266-EB2D-4843-BF48-7A1BE81B0EA6}"/>
    <cellStyle name="Cálculo 7 3 2" xfId="2381" xr:uid="{11A7238A-C4D7-4831-9702-D5F51FB1A0F6}"/>
    <cellStyle name="Cálculo 7 3 2 2" xfId="5018" xr:uid="{2FC770B5-E5A3-4AD4-BB88-140B48C86CD3}"/>
    <cellStyle name="Cálculo 7 3 2 2 2" xfId="11382" xr:uid="{F59C28AD-1D61-40C2-93C9-FC5820A95F5B}"/>
    <cellStyle name="Cálculo 7 3 2 2 2 2" xfId="26490" xr:uid="{B7194587-1B24-4BD4-9DAD-23C518D8C142}"/>
    <cellStyle name="Cálculo 7 3 2 2 3" xfId="15039" xr:uid="{7B80B823-C086-4A39-9CDA-84ADAE81288C}"/>
    <cellStyle name="Cálculo 7 3 2 2 3 2" xfId="30147" xr:uid="{09EDC0C7-DB9A-434A-9A97-EEE73E44A89D}"/>
    <cellStyle name="Cálculo 7 3 2 2 4" xfId="20126" xr:uid="{F765D7C7-AFC7-425E-92D7-0486C2B89C36}"/>
    <cellStyle name="Cálculo 7 3 2 3" xfId="8848" xr:uid="{49A6AD8D-5A48-4C36-8BB2-187B01EF9A1B}"/>
    <cellStyle name="Cálculo 7 3 2 3 2" xfId="23956" xr:uid="{33387073-5741-490F-B9C7-0261F5D6B40C}"/>
    <cellStyle name="Cálculo 7 3 2 4" xfId="9151" xr:uid="{02C8C71B-B486-48C5-91BF-2E3226FEA617}"/>
    <cellStyle name="Cálculo 7 3 2 4 2" xfId="24259" xr:uid="{3C653691-14D7-4E4A-A2EE-6D3FE4B94954}"/>
    <cellStyle name="Cálculo 7 3 2 5" xfId="13472" xr:uid="{258D87A2-6E21-4D97-95A3-EE82AFC5DBA9}"/>
    <cellStyle name="Cálculo 7 3 2 5 2" xfId="28580" xr:uid="{693D3F9F-D8FF-402A-B1FB-1199E0A237AB}"/>
    <cellStyle name="Cálculo 7 3 2 6" xfId="17589" xr:uid="{F78999E4-720D-4D43-9CE2-5E50A6293D76}"/>
    <cellStyle name="Cálculo 7 3 3" xfId="2239" xr:uid="{82AD3A90-E771-49A0-AF60-C36F1A5C75A7}"/>
    <cellStyle name="Cálculo 7 3 3 2" xfId="4876" xr:uid="{6CAA423C-653E-4586-8E8E-50967CBB9157}"/>
    <cellStyle name="Cálculo 7 3 3 2 2" xfId="14744" xr:uid="{855675D0-84E2-4F14-9782-2EF47185E66F}"/>
    <cellStyle name="Cálculo 7 3 3 2 2 2" xfId="29852" xr:uid="{CB86B146-C61C-4611-821F-DF40D52DA6B7}"/>
    <cellStyle name="Cálculo 7 3 3 2 3" xfId="19984" xr:uid="{53B35793-F38E-4339-9216-D6E8FF002952}"/>
    <cellStyle name="Cálculo 7 3 3 3" xfId="14290" xr:uid="{541E5ABB-FB87-443E-8D95-32F2822C8E57}"/>
    <cellStyle name="Cálculo 7 3 3 3 2" xfId="29398" xr:uid="{AB79E8F3-B802-453C-B887-BBD4A4899CCA}"/>
    <cellStyle name="Cálculo 7 3 3 4" xfId="17464" xr:uid="{415625E4-2A0C-4429-A697-C2C2A2FEFCF1}"/>
    <cellStyle name="Cálculo 7 3 4" xfId="2652" xr:uid="{E2C506AE-17A6-4179-A1D9-B89586499FB2}"/>
    <cellStyle name="Cálculo 7 3 4 2" xfId="5289" xr:uid="{B0FFA47B-A850-4AA6-818A-B7905EB50233}"/>
    <cellStyle name="Cálculo 7 3 4 2 2" xfId="11653" xr:uid="{EE6C794C-F6BF-464A-99C6-7E63026F4D57}"/>
    <cellStyle name="Cálculo 7 3 4 2 2 2" xfId="26761" xr:uid="{6C6FD8BB-327A-422E-9F47-8174C35A7839}"/>
    <cellStyle name="Cálculo 7 3 4 2 3" xfId="15867" xr:uid="{B2BB1C03-8302-4D66-A5CD-EA188252001B}"/>
    <cellStyle name="Cálculo 7 3 4 2 3 2" xfId="30975" xr:uid="{048687D9-9E9A-408A-AE3E-D5C22B5E390C}"/>
    <cellStyle name="Cálculo 7 3 4 2 4" xfId="20397" xr:uid="{CBF7CBBD-4F46-4C8F-887A-08E441CEA2D0}"/>
    <cellStyle name="Cálculo 7 3 4 3" xfId="9119" xr:uid="{39CFEA99-A4D7-4634-AE3D-BD19BF8E8BD5}"/>
    <cellStyle name="Cálculo 7 3 4 3 2" xfId="24227" xr:uid="{CDF4ED4B-2385-48DD-838C-27ED222F3AD5}"/>
    <cellStyle name="Cálculo 7 3 4 4" xfId="7675" xr:uid="{38C3D280-940D-43CD-9B80-CCAA9D227334}"/>
    <cellStyle name="Cálculo 7 3 4 4 2" xfId="22783" xr:uid="{C4BBFECB-A452-45BC-948D-976B4A4105FF}"/>
    <cellStyle name="Cálculo 7 3 4 5" xfId="17760" xr:uid="{929E1496-2566-4FD7-928A-04B54A9B9DF8}"/>
    <cellStyle name="Cálculo 7 3 5" xfId="3241" xr:uid="{E58D34A4-2DA6-4F7A-8D87-1661C0D980C5}"/>
    <cellStyle name="Cálculo 7 3 5 2" xfId="5878" xr:uid="{A805642F-1D9A-4DD9-AE7D-26A1A2465113}"/>
    <cellStyle name="Cálculo 7 3 5 2 2" xfId="12189" xr:uid="{C5C54C11-932E-4A4B-852D-60A93586F8A1}"/>
    <cellStyle name="Cálculo 7 3 5 2 2 2" xfId="27297" xr:uid="{7785A5AA-EE34-4883-9045-9C23AADAD497}"/>
    <cellStyle name="Cálculo 7 3 5 2 3" xfId="16556" xr:uid="{11120DA2-5BC3-4167-B7DA-33EE4919E0E8}"/>
    <cellStyle name="Cálculo 7 3 5 2 3 2" xfId="31664" xr:uid="{C1961844-FC0F-4563-90CC-021EDCE1A16B}"/>
    <cellStyle name="Cálculo 7 3 5 2 4" xfId="20986" xr:uid="{38A8929E-2FB2-46F7-A719-31EBECFA438C}"/>
    <cellStyle name="Cálculo 7 3 5 3" xfId="9623" xr:uid="{34499D6F-2534-491C-AC17-96BC9F845B16}"/>
    <cellStyle name="Cálculo 7 3 5 3 2" xfId="24731" xr:uid="{2F78DEBC-6464-4EC2-8D68-2B206D413B7C}"/>
    <cellStyle name="Cálculo 7 3 5 4" xfId="14726" xr:uid="{3BD632F3-9466-4EF7-8FF0-137C66FB413D}"/>
    <cellStyle name="Cálculo 7 3 5 4 2" xfId="29834" xr:uid="{67BFDFDB-CBC4-494A-A751-1A1D5F8B4B63}"/>
    <cellStyle name="Cálculo 7 3 5 5" xfId="18349" xr:uid="{F6C25DA3-F045-4F70-BDA1-4347B4AC3EFC}"/>
    <cellStyle name="Cálculo 7 3 6" xfId="2323" xr:uid="{20A9D9C0-9D16-4F70-8293-7D5500C3D8B2}"/>
    <cellStyle name="Cálculo 7 3 6 2" xfId="4960" xr:uid="{12F07A4E-259E-430F-8253-6341A7170907}"/>
    <cellStyle name="Cálculo 7 3 6 2 2" xfId="11324" xr:uid="{1AABDC55-DB8C-488B-AF5E-D934717ABD0F}"/>
    <cellStyle name="Cálculo 7 3 6 2 2 2" xfId="26432" xr:uid="{67A1782E-45E9-410E-AAAE-0FAAA60834C9}"/>
    <cellStyle name="Cálculo 7 3 6 2 3" xfId="14758" xr:uid="{F4D294E4-4002-4B85-B4A2-6F91ED69BB18}"/>
    <cellStyle name="Cálculo 7 3 6 2 3 2" xfId="29866" xr:uid="{5C0AEAF7-DAE9-43C4-A564-C759314714D9}"/>
    <cellStyle name="Cálculo 7 3 6 2 4" xfId="20068" xr:uid="{9ECF8B21-A414-4B6E-AE51-2450E70D543B}"/>
    <cellStyle name="Cálculo 7 3 6 3" xfId="8790" xr:uid="{05A1F4FD-300A-481B-8130-E653CA025420}"/>
    <cellStyle name="Cálculo 7 3 6 3 2" xfId="23898" xr:uid="{DCD53499-ECE8-4392-B787-CE932A50A9CA}"/>
    <cellStyle name="Cálculo 7 3 6 4" xfId="14898" xr:uid="{886B81EB-9D5D-4FF7-9BA0-EF0882877382}"/>
    <cellStyle name="Cálculo 7 3 6 4 2" xfId="30006" xr:uid="{3B944540-5765-4E55-B3A4-026A9B0E5917}"/>
    <cellStyle name="Cálculo 7 3 6 5" xfId="17548" xr:uid="{1F18C47B-CA9B-42BE-9198-B9DA71BB26C2}"/>
    <cellStyle name="Cálculo 7 3 7" xfId="3893" xr:uid="{B99E11BA-E87B-4AA4-98C4-3252A14FF42C}"/>
    <cellStyle name="Cálculo 7 3 7 2" xfId="6530" xr:uid="{0129E44A-DD30-4C96-A1DD-C4AC32FDB2B4}"/>
    <cellStyle name="Cálculo 7 3 7 2 2" xfId="12841" xr:uid="{17101822-CE6A-4CDE-AFEF-BE6526A8D331}"/>
    <cellStyle name="Cálculo 7 3 7 2 2 2" xfId="27949" xr:uid="{41131A25-04C0-4F54-AA63-86C3333ADDAE}"/>
    <cellStyle name="Cálculo 7 3 7 2 3" xfId="13986" xr:uid="{6F5CF83D-7686-415A-9D01-9C6ED0C5D80F}"/>
    <cellStyle name="Cálculo 7 3 7 2 3 2" xfId="29094" xr:uid="{834CC310-D2E1-4C24-8A84-2D2EE292CE18}"/>
    <cellStyle name="Cálculo 7 3 7 2 4" xfId="21638" xr:uid="{43D61E95-3A04-4146-A1E8-70A7FE2D70FE}"/>
    <cellStyle name="Cálculo 7 3 7 3" xfId="10275" xr:uid="{CB2338AB-3B8D-4B16-B851-89EDB4BD771F}"/>
    <cellStyle name="Cálculo 7 3 7 3 2" xfId="25383" xr:uid="{C0C282A4-DDF3-49A8-B429-4EA374503EE6}"/>
    <cellStyle name="Cálculo 7 3 7 4" xfId="15825" xr:uid="{6E4A1975-D6BE-4C6F-9DAE-834F88D041E4}"/>
    <cellStyle name="Cálculo 7 3 7 4 2" xfId="30933" xr:uid="{3CC60379-E532-40B2-BF47-48D7487D8AC4}"/>
    <cellStyle name="Cálculo 7 3 7 5" xfId="19001" xr:uid="{FFA69FF7-1144-4F3C-A011-8BD171441B99}"/>
    <cellStyle name="Cálculo 7 3 8" xfId="4458" xr:uid="{90F63F44-F9E1-451E-8EE2-B0FF0F865BAF}"/>
    <cellStyle name="Cálculo 7 3 8 2" xfId="10840" xr:uid="{C36848BE-F8FD-44BC-8B17-12CE3E22BB74}"/>
    <cellStyle name="Cálculo 7 3 8 2 2" xfId="25948" xr:uid="{A698FE79-9D8A-49AC-B4F5-0F76671B9D74}"/>
    <cellStyle name="Cálculo 7 3 8 3" xfId="14620" xr:uid="{056CFD4E-573C-4FDD-9D63-EAB9CA20DBF7}"/>
    <cellStyle name="Cálculo 7 3 8 3 2" xfId="29728" xr:uid="{3F2C87A5-C469-4DF3-B240-114A9671454E}"/>
    <cellStyle name="Cálculo 7 3 8 4" xfId="19566" xr:uid="{495855AB-696F-49B5-AFE1-C5D57C277F98}"/>
    <cellStyle name="Cálculo 7 3 9" xfId="8322" xr:uid="{488F4B22-8784-47B1-85FC-FA2D847E1268}"/>
    <cellStyle name="Cálculo 7 3 9 2" xfId="23430" xr:uid="{50DE5868-4ABE-4DE2-BFF7-10A7632AFE12}"/>
    <cellStyle name="Cálculo 7 4" xfId="2058" xr:uid="{E29C5DC4-2DC6-48D6-84C3-5705D8A7B371}"/>
    <cellStyle name="Cálculo 7 4 10" xfId="16411" xr:uid="{5F4E6383-207A-4DC9-98D6-B95806778BC4}"/>
    <cellStyle name="Cálculo 7 4 10 2" xfId="31519" xr:uid="{D1CEA669-04AA-42EA-82E8-E057C96BE3CA}"/>
    <cellStyle name="Cálculo 7 4 11" xfId="15736" xr:uid="{F97E2657-6E8C-46D0-BFBE-679CADA91E60}"/>
    <cellStyle name="Cálculo 7 4 11 2" xfId="30844" xr:uid="{A5165C4B-30E2-46BB-A827-39D82EF77ED4}"/>
    <cellStyle name="Cálculo 7 4 12" xfId="17283" xr:uid="{58EAF3B6-7894-4570-BB58-CE07CC558300}"/>
    <cellStyle name="Cálculo 7 4 2" xfId="2565" xr:uid="{777A12DE-5A04-40C6-9FF8-8481C68A1A27}"/>
    <cellStyle name="Cálculo 7 4 2 2" xfId="5202" xr:uid="{8B56BEAD-D3B9-4E3F-A1B0-2F6A3A4DBF06}"/>
    <cellStyle name="Cálculo 7 4 2 2 2" xfId="11566" xr:uid="{21599E4A-E251-4CB7-849F-35128E7CDFB8}"/>
    <cellStyle name="Cálculo 7 4 2 2 2 2" xfId="26674" xr:uid="{057EE2A9-1668-4D3E-9AC0-C24F3ED6EDB0}"/>
    <cellStyle name="Cálculo 7 4 2 2 3" xfId="14309" xr:uid="{589B16E9-5A9A-4010-A999-AEF354EE4407}"/>
    <cellStyle name="Cálculo 7 4 2 2 3 2" xfId="29417" xr:uid="{2F8D07DA-33BB-4208-A16B-911C39D535F6}"/>
    <cellStyle name="Cálculo 7 4 2 2 4" xfId="20310" xr:uid="{51277541-C455-4CFD-AC9B-3167FBC03051}"/>
    <cellStyle name="Cálculo 7 4 2 3" xfId="9032" xr:uid="{A1CDA7D1-22A7-47C8-9311-43A6BCAC5A56}"/>
    <cellStyle name="Cálculo 7 4 2 3 2" xfId="24140" xr:uid="{65A7CDA5-6F2F-4A07-B1BC-9239453558F3}"/>
    <cellStyle name="Cálculo 7 4 2 4" xfId="7650" xr:uid="{D2253EDF-E96F-49CD-898D-19F61CFB10E6}"/>
    <cellStyle name="Cálculo 7 4 2 4 2" xfId="22758" xr:uid="{4669B8BF-6558-4EF5-B35E-9B90688198C6}"/>
    <cellStyle name="Cálculo 7 4 2 5" xfId="9174" xr:uid="{3C54B942-3B8C-41CA-99E8-542BD88B67E5}"/>
    <cellStyle name="Cálculo 7 4 2 5 2" xfId="24282" xr:uid="{E7D2394B-252D-4F19-B96C-7DBFB7C25757}"/>
    <cellStyle name="Cálculo 7 4 2 6" xfId="17673" xr:uid="{A77BE847-55CE-4690-9146-16E89CF08B2E}"/>
    <cellStyle name="Cálculo 7 4 3" xfId="2818" xr:uid="{F7EC6783-634A-4819-A99B-46B02A8A2A15}"/>
    <cellStyle name="Cálculo 7 4 3 2" xfId="5455" xr:uid="{B521BE12-47E6-44F1-A2A1-897501C97574}"/>
    <cellStyle name="Cálculo 7 4 3 2 2" xfId="14524" xr:uid="{675B9310-0403-4FED-8367-DE89BEAAEBC7}"/>
    <cellStyle name="Cálculo 7 4 3 2 2 2" xfId="29632" xr:uid="{09DF56D7-B2AC-405C-838B-6EA04E56D46E}"/>
    <cellStyle name="Cálculo 7 4 3 2 3" xfId="20563" xr:uid="{40790A2E-B834-456E-A2EB-D17A11E28C68}"/>
    <cellStyle name="Cálculo 7 4 3 3" xfId="11240" xr:uid="{0067AA25-8DE6-4224-930D-93EC3AD5864C}"/>
    <cellStyle name="Cálculo 7 4 3 3 2" xfId="26348" xr:uid="{8671E071-57CF-4203-8EEE-0833B9B7E2A0}"/>
    <cellStyle name="Cálculo 7 4 3 4" xfId="17926" xr:uid="{2F7EF2FE-F614-44C1-99B1-D03BB3D0E691}"/>
    <cellStyle name="Cálculo 7 4 4" xfId="3121" xr:uid="{C239800E-D9B4-480C-98AB-64614C5DDD4D}"/>
    <cellStyle name="Cálculo 7 4 4 2" xfId="5758" xr:uid="{07E1E02B-6FAB-43DB-9903-26322D469191}"/>
    <cellStyle name="Cálculo 7 4 4 2 2" xfId="12069" xr:uid="{986E9970-A98C-43AC-8187-608D80173D4A}"/>
    <cellStyle name="Cálculo 7 4 4 2 2 2" xfId="27177" xr:uid="{E4CCA774-A53F-41FD-98A6-4FC615EB9ACE}"/>
    <cellStyle name="Cálculo 7 4 4 2 3" xfId="7352" xr:uid="{C7F53EC2-FD92-48E9-9EC6-9187E6B55EC0}"/>
    <cellStyle name="Cálculo 7 4 4 2 3 2" xfId="22460" xr:uid="{D166C660-19F6-4871-9CFD-A9C352D0ED87}"/>
    <cellStyle name="Cálculo 7 4 4 2 4" xfId="20866" xr:uid="{54C39A11-C198-440C-8780-CDC76F7F11FF}"/>
    <cellStyle name="Cálculo 7 4 4 3" xfId="9503" xr:uid="{72C3F440-ABDF-4C5A-B152-60EFAB4C3E38}"/>
    <cellStyle name="Cálculo 7 4 4 3 2" xfId="24611" xr:uid="{F970B837-E0B6-4327-8CFB-3EE6219D3E3B}"/>
    <cellStyle name="Cálculo 7 4 4 4" xfId="15306" xr:uid="{49AAE4FD-AF5D-4DF6-B8F7-DF0D46D0F8CF}"/>
    <cellStyle name="Cálculo 7 4 4 4 2" xfId="30414" xr:uid="{04FA8403-AB9E-4235-9717-4B8B71434110}"/>
    <cellStyle name="Cálculo 7 4 4 5" xfId="18229" xr:uid="{54BF031D-6869-4B7D-B60A-4F76F750C5AB}"/>
    <cellStyle name="Cálculo 7 4 5" xfId="3447" xr:uid="{6B552AB9-4914-41AC-868E-BE05C596AE0E}"/>
    <cellStyle name="Cálculo 7 4 5 2" xfId="6084" xr:uid="{ED3F1E06-DEDE-4D6C-9C00-1565A9C310FF}"/>
    <cellStyle name="Cálculo 7 4 5 2 2" xfId="12395" xr:uid="{F2DD874F-4418-47F0-855A-6535761C1125}"/>
    <cellStyle name="Cálculo 7 4 5 2 2 2" xfId="27503" xr:uid="{4F818AE8-47B4-40BF-99E8-4797F7AA72A9}"/>
    <cellStyle name="Cálculo 7 4 5 2 3" xfId="7397" xr:uid="{C33EED73-5C08-4C0B-8323-7F184919D02B}"/>
    <cellStyle name="Cálculo 7 4 5 2 3 2" xfId="22505" xr:uid="{4FC8FE61-A44C-42C4-9F86-5D11993C325D}"/>
    <cellStyle name="Cálculo 7 4 5 2 4" xfId="21192" xr:uid="{E76499ED-1141-43AE-B449-367193705E6F}"/>
    <cellStyle name="Cálculo 7 4 5 3" xfId="9829" xr:uid="{E1E47B0E-F180-4D57-B884-25BB4EBAD346}"/>
    <cellStyle name="Cálculo 7 4 5 3 2" xfId="24937" xr:uid="{43114B4E-2A38-48C2-9A27-48CCF2EC5726}"/>
    <cellStyle name="Cálculo 7 4 5 4" xfId="8714" xr:uid="{9D543D8C-F4A1-4C10-B09C-B201C226993F}"/>
    <cellStyle name="Cálculo 7 4 5 4 2" xfId="23822" xr:uid="{B87C6588-3625-4919-89B0-AE778F00B6BC}"/>
    <cellStyle name="Cálculo 7 4 5 5" xfId="18555" xr:uid="{8BB27245-491E-4B52-BE93-C71FF9D947E8}"/>
    <cellStyle name="Cálculo 7 4 6" xfId="3753" xr:uid="{E599CA0B-7EAB-4537-B8BB-7FD42A70EC3E}"/>
    <cellStyle name="Cálculo 7 4 6 2" xfId="6390" xr:uid="{E04E281E-5D29-4BDD-A9A2-3B63752A2C06}"/>
    <cellStyle name="Cálculo 7 4 6 2 2" xfId="12701" xr:uid="{5CF57615-5B2E-4E2E-B1B0-6EC00C6FD2DC}"/>
    <cellStyle name="Cálculo 7 4 6 2 2 2" xfId="27809" xr:uid="{50FCB21A-E81C-4D19-8F7F-112B41B14EFE}"/>
    <cellStyle name="Cálculo 7 4 6 2 3" xfId="7479" xr:uid="{5FD2424E-B9F1-4FB9-BB4E-F0CB7C273F73}"/>
    <cellStyle name="Cálculo 7 4 6 2 3 2" xfId="22587" xr:uid="{F4667BE0-3C29-4761-B75A-9B0BF742257B}"/>
    <cellStyle name="Cálculo 7 4 6 2 4" xfId="21498" xr:uid="{1577D7DB-D6DD-4DD0-AA76-74B6CEE7B5C8}"/>
    <cellStyle name="Cálculo 7 4 6 3" xfId="10135" xr:uid="{B096CBD2-09AB-4E01-AEAF-02A5F9331BA5}"/>
    <cellStyle name="Cálculo 7 4 6 3 2" xfId="25243" xr:uid="{4B7B9E6D-8A2E-45C3-A4F6-624DFF2B496D}"/>
    <cellStyle name="Cálculo 7 4 6 4" xfId="16467" xr:uid="{04BED417-5C12-4606-823D-E40174996CE6}"/>
    <cellStyle name="Cálculo 7 4 6 4 2" xfId="31575" xr:uid="{A611682A-2918-4148-A0AA-EDBE1EA6DF17}"/>
    <cellStyle name="Cálculo 7 4 6 5" xfId="18861" xr:uid="{0B75C608-0307-4C69-82EC-B73B64943FB5}"/>
    <cellStyle name="Cálculo 7 4 7" xfId="4130" xr:uid="{9620D1B8-7E3E-413F-98DA-02902BDF8334}"/>
    <cellStyle name="Cálculo 7 4 7 2" xfId="6767" xr:uid="{41F36512-3A64-4BE4-876E-23AF8B42753E}"/>
    <cellStyle name="Cálculo 7 4 7 2 2" xfId="13078" xr:uid="{04A1CB68-DCDB-42A5-A7EE-E7EB5B22F9FB}"/>
    <cellStyle name="Cálculo 7 4 7 2 2 2" xfId="28186" xr:uid="{9F38716B-50FF-4FDE-AD97-45DC6D9B1408}"/>
    <cellStyle name="Cálculo 7 4 7 2 3" xfId="16752" xr:uid="{913D317E-ECA4-485D-85C0-D9179072BCE9}"/>
    <cellStyle name="Cálculo 7 4 7 2 3 2" xfId="31860" xr:uid="{D1742A9C-6552-4F0F-BA17-BF264E4DA0E3}"/>
    <cellStyle name="Cálculo 7 4 7 2 4" xfId="21875" xr:uid="{5F5BE44F-BACB-477C-9722-A23774E50B30}"/>
    <cellStyle name="Cálculo 7 4 7 3" xfId="10512" xr:uid="{805027C7-C10D-4AE4-BCF9-48430B868729}"/>
    <cellStyle name="Cálculo 7 4 7 3 2" xfId="25620" xr:uid="{DB959271-2454-423E-90BD-8A1A7C45D621}"/>
    <cellStyle name="Cálculo 7 4 7 4" xfId="15524" xr:uid="{C464488C-1B54-4BC1-B8E9-29146BB2FE78}"/>
    <cellStyle name="Cálculo 7 4 7 4 2" xfId="30632" xr:uid="{563D0DC5-DFF6-4140-9343-F07D0C77B1CF}"/>
    <cellStyle name="Cálculo 7 4 7 5" xfId="19238" xr:uid="{93120070-4FFD-483E-8812-6BD94AB61654}"/>
    <cellStyle name="Cálculo 7 4 8" xfId="4695" xr:uid="{CA9F0CC9-2A94-406E-AE0C-D3AE8F321DCF}"/>
    <cellStyle name="Cálculo 7 4 8 2" xfId="11077" xr:uid="{702F53CA-4746-4CD0-AA01-4F9103EE870B}"/>
    <cellStyle name="Cálculo 7 4 8 2 2" xfId="26185" xr:uid="{5C766F5B-FF26-4F9D-8F2A-D149BCD6737B}"/>
    <cellStyle name="Cálculo 7 4 8 3" xfId="13414" xr:uid="{1A83DAD6-2845-4B25-A215-5C4F93220500}"/>
    <cellStyle name="Cálculo 7 4 8 3 2" xfId="28522" xr:uid="{09674A2C-C071-4AA3-9860-3B46B6411882}"/>
    <cellStyle name="Cálculo 7 4 8 4" xfId="19803" xr:uid="{0CFE1E2E-C04D-4817-9CE7-5705EF52FA67}"/>
    <cellStyle name="Cálculo 7 4 9" xfId="8556" xr:uid="{6CDA7405-569F-4055-A41F-BAD9030C0E21}"/>
    <cellStyle name="Cálculo 7 4 9 2" xfId="23664" xr:uid="{7D46F6FE-983E-4823-975F-A9DAD4DD67FE}"/>
    <cellStyle name="Cálculo 7 5" xfId="2063" xr:uid="{774F0EA2-FEBC-4C5D-A2B1-B79514EB23EC}"/>
    <cellStyle name="Cálculo 7 5 10" xfId="14330" xr:uid="{DFE43CEE-9BF2-44D9-94F8-2509C96A8A73}"/>
    <cellStyle name="Cálculo 7 5 10 2" xfId="29438" xr:uid="{1DC9C2F9-6ABC-4146-8F33-91BD54AE6F1C}"/>
    <cellStyle name="Cálculo 7 5 11" xfId="17288" xr:uid="{C3D90EAB-86E4-4504-A064-04C4E348E736}"/>
    <cellStyle name="Cálculo 7 5 2" xfId="2823" xr:uid="{30F7A584-AD0E-4585-9FAB-F3DD99D18D44}"/>
    <cellStyle name="Cálculo 7 5 2 2" xfId="5460" xr:uid="{CBF287FA-66D6-462A-946B-BFB2400C6F86}"/>
    <cellStyle name="Cálculo 7 5 2 2 2" xfId="13705" xr:uid="{5D1FACEC-D1E5-465D-9716-5AB769FDD73C}"/>
    <cellStyle name="Cálculo 7 5 2 2 2 2" xfId="28813" xr:uid="{8F97561D-E0C7-41ED-9002-1D3496A5A51B}"/>
    <cellStyle name="Cálculo 7 5 2 2 3" xfId="20568" xr:uid="{2247B351-12EA-4F24-89E6-0A5DB4D2A86F}"/>
    <cellStyle name="Cálculo 7 5 2 3" xfId="14946" xr:uid="{B3E6C75C-2874-4E72-9974-815460BABC4A}"/>
    <cellStyle name="Cálculo 7 5 2 3 2" xfId="30054" xr:uid="{7A099D59-F012-41D0-827E-101FC40FE6C0}"/>
    <cellStyle name="Cálculo 7 5 2 4" xfId="17931" xr:uid="{D3238283-7D2E-4B99-9AD2-141A6DC51AC9}"/>
    <cellStyle name="Cálculo 7 5 3" xfId="3126" xr:uid="{1049F44D-8415-4DFE-AB6E-34DB1FB474D3}"/>
    <cellStyle name="Cálculo 7 5 3 2" xfId="5763" xr:uid="{44A74669-6641-40E8-9007-F7C65AAED34A}"/>
    <cellStyle name="Cálculo 7 5 3 2 2" xfId="12074" xr:uid="{D9E9DCA1-C2F0-4DEF-968B-F1F5C1116D11}"/>
    <cellStyle name="Cálculo 7 5 3 2 2 2" xfId="27182" xr:uid="{BDAAF3AC-77CD-47AA-92B1-406E01EFA01A}"/>
    <cellStyle name="Cálculo 7 5 3 2 3" xfId="14786" xr:uid="{3A938354-3FBD-4337-B798-AEDA998A52D8}"/>
    <cellStyle name="Cálculo 7 5 3 2 3 2" xfId="29894" xr:uid="{8F639956-DCBA-4E22-919E-4E1CA46B3C30}"/>
    <cellStyle name="Cálculo 7 5 3 2 4" xfId="20871" xr:uid="{0ED061BF-66E7-45B6-ADBA-63FD838E7334}"/>
    <cellStyle name="Cálculo 7 5 3 3" xfId="9508" xr:uid="{5D9D768A-7567-4BC7-BA54-03A0096DFCEA}"/>
    <cellStyle name="Cálculo 7 5 3 3 2" xfId="24616" xr:uid="{3E06A9E4-79AA-40E5-B1B1-913DB8BC1B60}"/>
    <cellStyle name="Cálculo 7 5 3 4" xfId="9193" xr:uid="{DF1C1D30-76E9-4C43-B534-BEAD74A1E7C5}"/>
    <cellStyle name="Cálculo 7 5 3 4 2" xfId="24301" xr:uid="{71E64F39-B532-4013-BAF9-9F3DA542B651}"/>
    <cellStyle name="Cálculo 7 5 3 5" xfId="18234" xr:uid="{EBDA68F0-A6FD-4D90-92E5-D1A4CFFE9CDC}"/>
    <cellStyle name="Cálculo 7 5 4" xfId="3452" xr:uid="{31B5E35D-A2AF-43E2-933A-B379FF6B5FF2}"/>
    <cellStyle name="Cálculo 7 5 4 2" xfId="6089" xr:uid="{5DBEAC4C-570F-4AC6-8F1F-A87DEC306CB7}"/>
    <cellStyle name="Cálculo 7 5 4 2 2" xfId="12400" xr:uid="{7DC2D921-29A2-4F13-B911-957F86F64634}"/>
    <cellStyle name="Cálculo 7 5 4 2 2 2" xfId="27508" xr:uid="{4B083173-E692-4A11-BF21-731690453D6E}"/>
    <cellStyle name="Cálculo 7 5 4 2 3" xfId="14405" xr:uid="{EA018AB3-6A39-4AB6-A916-1115ADD307BF}"/>
    <cellStyle name="Cálculo 7 5 4 2 3 2" xfId="29513" xr:uid="{D019FF13-1A76-42F1-B11A-C78F6457B3C7}"/>
    <cellStyle name="Cálculo 7 5 4 2 4" xfId="21197" xr:uid="{8D846DC2-D042-4FBD-A0F3-75E3622C6C34}"/>
    <cellStyle name="Cálculo 7 5 4 3" xfId="9834" xr:uid="{564480BB-6470-4FAB-95D8-D648DBB995D9}"/>
    <cellStyle name="Cálculo 7 5 4 3 2" xfId="24942" xr:uid="{C27175D8-755D-4342-B0BD-29DB7D534420}"/>
    <cellStyle name="Cálculo 7 5 4 4" xfId="7316" xr:uid="{2176B5D9-1AC0-4A7C-AC4B-58AB0E073EA5}"/>
    <cellStyle name="Cálculo 7 5 4 4 2" xfId="22424" xr:uid="{7C9E4129-FA09-4C56-B6FD-C6E8D9D958E3}"/>
    <cellStyle name="Cálculo 7 5 4 5" xfId="18560" xr:uid="{83EF472B-789A-49E1-9126-90E55255AC85}"/>
    <cellStyle name="Cálculo 7 5 5" xfId="3758" xr:uid="{78670CB7-07AB-4D43-B5B7-C15A3D4F4F5C}"/>
    <cellStyle name="Cálculo 7 5 5 2" xfId="6395" xr:uid="{A1EF66FB-9103-4C9F-B972-4AC714504B6A}"/>
    <cellStyle name="Cálculo 7 5 5 2 2" xfId="12706" xr:uid="{8D2AA914-E107-4359-904E-09E441AC1ED9}"/>
    <cellStyle name="Cálculo 7 5 5 2 2 2" xfId="27814" xr:uid="{C588C8F2-1601-4BCF-8543-14258D5CE152}"/>
    <cellStyle name="Cálculo 7 5 5 2 3" xfId="7071" xr:uid="{EF5EAE26-F25A-4B82-A265-A160BE22490B}"/>
    <cellStyle name="Cálculo 7 5 5 2 3 2" xfId="22179" xr:uid="{F74DFF88-C094-4BF7-A27E-9FF0F28E29B2}"/>
    <cellStyle name="Cálculo 7 5 5 2 4" xfId="21503" xr:uid="{8356AB03-3AD7-4CCA-8D87-341685567FAF}"/>
    <cellStyle name="Cálculo 7 5 5 3" xfId="10140" xr:uid="{17EE00DD-7AEA-41BE-A71D-59CF62590543}"/>
    <cellStyle name="Cálculo 7 5 5 3 2" xfId="25248" xr:uid="{272D1191-6619-4845-997C-11234E732CA4}"/>
    <cellStyle name="Cálculo 7 5 5 4" xfId="9218" xr:uid="{381F2A8C-D60E-48F7-8FF6-2716A8FFDD0C}"/>
    <cellStyle name="Cálculo 7 5 5 4 2" xfId="24326" xr:uid="{5DB5341C-E0C1-4B31-BF89-3742A8AEAD27}"/>
    <cellStyle name="Cálculo 7 5 5 5" xfId="18866" xr:uid="{ABC1A908-ECC5-4791-879E-394ED8017DD8}"/>
    <cellStyle name="Cálculo 7 5 6" xfId="4135" xr:uid="{ABA7B22D-AA24-48B3-9F98-609DAE188786}"/>
    <cellStyle name="Cálculo 7 5 6 2" xfId="6772" xr:uid="{499BE166-7FEA-4043-AFA3-60050C43D0EE}"/>
    <cellStyle name="Cálculo 7 5 6 2 2" xfId="13083" xr:uid="{A2B86AB2-1018-48C0-9AE5-96B7208BA57D}"/>
    <cellStyle name="Cálculo 7 5 6 2 2 2" xfId="28191" xr:uid="{9053F9EA-0630-4ABF-8A7A-094E04934891}"/>
    <cellStyle name="Cálculo 7 5 6 2 3" xfId="16757" xr:uid="{8B1EA094-4C65-47AD-86BC-96198D8C352C}"/>
    <cellStyle name="Cálculo 7 5 6 2 3 2" xfId="31865" xr:uid="{090A41CD-4DE2-42CA-A162-3CEC8A67F83A}"/>
    <cellStyle name="Cálculo 7 5 6 2 4" xfId="21880" xr:uid="{FAC11829-EDB9-4A43-B0A3-7379BEBBA45A}"/>
    <cellStyle name="Cálculo 7 5 6 3" xfId="10517" xr:uid="{DB96C013-5329-4371-A1B4-765BAA48D026}"/>
    <cellStyle name="Cálculo 7 5 6 3 2" xfId="25625" xr:uid="{7E57621B-3480-4117-AB6E-3C20C8ACCB38}"/>
    <cellStyle name="Cálculo 7 5 6 4" xfId="13793" xr:uid="{C1A16E8F-31F8-46D4-A65D-868F5FFA93ED}"/>
    <cellStyle name="Cálculo 7 5 6 4 2" xfId="28901" xr:uid="{043AC829-746A-4ACB-86E1-ACCFA30DE92E}"/>
    <cellStyle name="Cálculo 7 5 6 5" xfId="19243" xr:uid="{B8E11B81-F311-49A4-A4E4-549771B67B92}"/>
    <cellStyle name="Cálculo 7 5 7" xfId="4700" xr:uid="{0D7BAADE-3F60-4CBB-957A-04E9F1FB4740}"/>
    <cellStyle name="Cálculo 7 5 7 2" xfId="11082" xr:uid="{C83668E1-D9C2-4D9B-B138-1F90C66E6463}"/>
    <cellStyle name="Cálculo 7 5 7 2 2" xfId="26190" xr:uid="{AD41DD3D-FF47-4C60-8990-AA0333188B4F}"/>
    <cellStyle name="Cálculo 7 5 7 3" xfId="13984" xr:uid="{28349A51-18D3-40D8-974C-2D5639F96FB7}"/>
    <cellStyle name="Cálculo 7 5 7 3 2" xfId="29092" xr:uid="{D0037924-600A-48D9-ACBF-1F2F3CE860DE}"/>
    <cellStyle name="Cálculo 7 5 7 4" xfId="19808" xr:uid="{AE13E183-72BB-4809-9D7E-A83FA839DF3B}"/>
    <cellStyle name="Cálculo 7 5 8" xfId="8561" xr:uid="{AB5F2E5A-3665-401D-9CAC-1A6C86ECD61D}"/>
    <cellStyle name="Cálculo 7 5 8 2" xfId="23669" xr:uid="{BBC1AE69-27D0-4778-9F27-8E71BABA9BE7}"/>
    <cellStyle name="Cálculo 7 5 9" xfId="15680" xr:uid="{64B7BD45-8288-4DFD-A565-1A77A6CD7CC5}"/>
    <cellStyle name="Cálculo 7 5 9 2" xfId="30788" xr:uid="{2CED30F1-8F86-4465-A983-7E00A2862D04}"/>
    <cellStyle name="Cálculo 8" xfId="765" xr:uid="{00000000-0005-0000-0000-0000FD020000}"/>
    <cellStyle name="Cálculo 8 2" xfId="1839" xr:uid="{B17D0493-043A-42E7-AE91-388B759532B0}"/>
    <cellStyle name="Cálculo 8 2 10" xfId="8340" xr:uid="{7192738D-D62E-4FB3-A152-683A9BC1A657}"/>
    <cellStyle name="Cálculo 8 2 10 2" xfId="23448" xr:uid="{F71A5CC1-92A3-4A3C-84FF-D373192B9961}"/>
    <cellStyle name="Cálculo 8 2 11" xfId="16234" xr:uid="{DABB4B2B-C3F3-4636-BDF1-C782C571E3DF}"/>
    <cellStyle name="Cálculo 8 2 11 2" xfId="31342" xr:uid="{D0616DC2-6E7A-4810-8D5F-CA326D6FD4B6}"/>
    <cellStyle name="Cálculo 8 2 12" xfId="15357" xr:uid="{A403F424-5A6D-41B2-AC58-98B9E0809825}"/>
    <cellStyle name="Cálculo 8 2 12 2" xfId="30465" xr:uid="{3B5E010B-54EA-4BEF-A3A5-AEEE9A6F12BA}"/>
    <cellStyle name="Cálculo 8 2 13" xfId="17064" xr:uid="{CAF1B34A-08C2-4F2F-BDA7-ACF784E9754B}"/>
    <cellStyle name="Cálculo 8 2 2" xfId="2399" xr:uid="{C280280D-3120-421D-9A20-134AC6E835F3}"/>
    <cellStyle name="Cálculo 8 2 2 2" xfId="5036" xr:uid="{BD60FD25-A6E5-4865-B126-9E108FA9816C}"/>
    <cellStyle name="Cálculo 8 2 2 2 2" xfId="11400" xr:uid="{279C6254-4A94-4464-905B-4F114B0819C4}"/>
    <cellStyle name="Cálculo 8 2 2 2 2 2" xfId="26508" xr:uid="{2CD0E16A-91E0-492E-9C94-985316C8B89F}"/>
    <cellStyle name="Cálculo 8 2 2 2 3" xfId="7817" xr:uid="{F8742C86-DDF4-4C28-A734-C4B7B25B8748}"/>
    <cellStyle name="Cálculo 8 2 2 2 3 2" xfId="22925" xr:uid="{2A049449-69BF-467A-BEBB-59EA324D8DD3}"/>
    <cellStyle name="Cálculo 8 2 2 2 4" xfId="20144" xr:uid="{16525BFD-87C8-4FCA-9F85-ED6272FA9495}"/>
    <cellStyle name="Cálculo 8 2 2 3" xfId="8866" xr:uid="{4287BEE4-B2B2-4E16-9E85-EF48FF894AB6}"/>
    <cellStyle name="Cálculo 8 2 2 3 2" xfId="23974" xr:uid="{F59BEB0C-0091-412B-859F-EBF4D9445FE3}"/>
    <cellStyle name="Cálculo 8 2 3" xfId="2221" xr:uid="{D6E54F6C-180A-4A15-9722-C160130A9AFA}"/>
    <cellStyle name="Cálculo 8 2 3 2" xfId="4858" xr:uid="{F1C590FB-0412-444A-8D9B-BBA8504A85F6}"/>
    <cellStyle name="Cálculo 8 2 3 2 2" xfId="15758" xr:uid="{6DD264EF-DC4A-4D32-A404-0498BF1256FE}"/>
    <cellStyle name="Cálculo 8 2 3 2 2 2" xfId="30866" xr:uid="{B93D6D8C-1A18-439F-9913-1537AD727239}"/>
    <cellStyle name="Cálculo 8 2 3 2 3" xfId="19966" xr:uid="{287E9EBC-D29E-4ADD-A984-C648A6765DDA}"/>
    <cellStyle name="Cálculo 8 2 3 3" xfId="16115" xr:uid="{93BD3BA8-8D38-4D39-9091-B4861497AC35}"/>
    <cellStyle name="Cálculo 8 2 3 3 2" xfId="31223" xr:uid="{D4A85388-2C7F-4F9F-9430-0A43E6D78F2A}"/>
    <cellStyle name="Cálculo 8 2 3 4" xfId="17446" xr:uid="{3786FDF2-6377-4452-8677-189EE1BFF00A}"/>
    <cellStyle name="Cálculo 8 2 4" xfId="2933" xr:uid="{FD92D324-E99B-458C-8286-EBB2D9B9E0F1}"/>
    <cellStyle name="Cálculo 8 2 4 2" xfId="5570" xr:uid="{2B401899-0393-4D1A-AD8A-6957CE8E16D4}"/>
    <cellStyle name="Cálculo 8 2 4 2 2" xfId="11881" xr:uid="{90E447D4-B16B-40BA-9C24-EF12ECF6B3DD}"/>
    <cellStyle name="Cálculo 8 2 4 2 2 2" xfId="26989" xr:uid="{F4C538FA-04F0-41C4-8DBD-22F395F39123}"/>
    <cellStyle name="Cálculo 8 2 4 2 3" xfId="13694" xr:uid="{AF8E4F0E-77A8-4B55-8F57-8C33AB7F3530}"/>
    <cellStyle name="Cálculo 8 2 4 2 3 2" xfId="28802" xr:uid="{A5311480-56EF-4405-856A-34A43F01F43F}"/>
    <cellStyle name="Cálculo 8 2 4 2 4" xfId="20678" xr:uid="{A14ED7D9-5C18-4B0F-9695-CD4A6ED2ED45}"/>
    <cellStyle name="Cálculo 8 2 4 3" xfId="9315" xr:uid="{31BFB013-B904-4916-8667-37D189A880F7}"/>
    <cellStyle name="Cálculo 8 2 4 3 2" xfId="24423" xr:uid="{DAEFE6DF-5A39-4415-9489-91A5B13119B8}"/>
    <cellStyle name="Cálculo 8 2 4 4" xfId="14275" xr:uid="{0C2A59BC-57E9-43FB-88A6-2285A8EBC5CC}"/>
    <cellStyle name="Cálculo 8 2 4 4 2" xfId="29383" xr:uid="{D2A6A49E-5CCD-4013-A254-BC89D6996BDD}"/>
    <cellStyle name="Cálculo 8 2 4 5" xfId="18041" xr:uid="{8E91542C-8C0B-40C0-A8FB-1FBC1AAD2B6F}"/>
    <cellStyle name="Cálculo 8 2 5" xfId="3259" xr:uid="{3423720A-BF52-49A5-B016-33F51D68546B}"/>
    <cellStyle name="Cálculo 8 2 5 2" xfId="5896" xr:uid="{032E2D85-5265-4592-ACE7-115FD0936134}"/>
    <cellStyle name="Cálculo 8 2 5 2 2" xfId="12207" xr:uid="{158C108C-6E51-486A-8F79-367666D13451}"/>
    <cellStyle name="Cálculo 8 2 5 2 2 2" xfId="27315" xr:uid="{9A7A4E20-BEA2-4481-81C4-ABBC5DA123A2}"/>
    <cellStyle name="Cálculo 8 2 5 2 3" xfId="14811" xr:uid="{2391186A-A267-49C1-A152-99ADA2A88BE8}"/>
    <cellStyle name="Cálculo 8 2 5 2 3 2" xfId="29919" xr:uid="{8F5DACD8-49CC-4F25-9B54-718E574379F2}"/>
    <cellStyle name="Cálculo 8 2 5 2 4" xfId="21004" xr:uid="{E5C6E217-D63E-4ABC-80B1-E445DE2D3CD7}"/>
    <cellStyle name="Cálculo 8 2 5 3" xfId="9641" xr:uid="{3241DCAD-A634-4E29-B012-E5B6BEA27CCB}"/>
    <cellStyle name="Cálculo 8 2 5 3 2" xfId="24749" xr:uid="{BA8AF3AF-CDA1-42A0-8FE7-ECFE6BBAF42D}"/>
    <cellStyle name="Cálculo 8 2 5 4" xfId="15205" xr:uid="{58742751-3A2A-4FAA-990F-A62A6D941E71}"/>
    <cellStyle name="Cálculo 8 2 5 4 2" xfId="30313" xr:uid="{04B78C33-C6E6-4AAA-8F95-3068CC06E9D0}"/>
    <cellStyle name="Cálculo 8 2 5 5" xfId="18367" xr:uid="{DD7C8DFC-239F-4767-A463-D1ED3F4F3D92}"/>
    <cellStyle name="Cálculo 8 2 6" xfId="3565" xr:uid="{02DBA38B-5AC8-4039-BA59-3FA51B409EDF}"/>
    <cellStyle name="Cálculo 8 2 6 2" xfId="6202" xr:uid="{110EAB51-AE84-494E-A1AF-5689C230FEC6}"/>
    <cellStyle name="Cálculo 8 2 6 2 2" xfId="12513" xr:uid="{381BF268-2C55-4125-A5AC-E6AE4ACDAAFF}"/>
    <cellStyle name="Cálculo 8 2 6 2 2 2" xfId="27621" xr:uid="{F31FCA75-51EA-43B6-9A61-A96787BE2223}"/>
    <cellStyle name="Cálculo 8 2 6 2 3" xfId="15487" xr:uid="{4D8611EB-3920-450C-A3E8-F806FA1E11F9}"/>
    <cellStyle name="Cálculo 8 2 6 2 3 2" xfId="30595" xr:uid="{86EB21A1-9E5A-4F28-8E8C-D92248579656}"/>
    <cellStyle name="Cálculo 8 2 6 2 4" xfId="21310" xr:uid="{B02C441E-1210-4B64-B6B0-D7F4596D1F83}"/>
    <cellStyle name="Cálculo 8 2 6 3" xfId="9947" xr:uid="{C2EFCB16-59BF-4D84-9B1C-37F000994884}"/>
    <cellStyle name="Cálculo 8 2 6 3 2" xfId="25055" xr:uid="{09DAF30C-C1A4-4138-BBA8-8AF873BC2C2D}"/>
    <cellStyle name="Cálculo 8 2 6 4" xfId="15772" xr:uid="{0D2792DE-F845-475A-8864-972F698E3C3A}"/>
    <cellStyle name="Cálculo 8 2 6 4 2" xfId="30880" xr:uid="{E424B0F5-D786-411C-9D64-ACDD18E05974}"/>
    <cellStyle name="Cálculo 8 2 6 5" xfId="18673" xr:uid="{2C071BCB-B59B-4887-AC1B-A685228EB84F}"/>
    <cellStyle name="Cálculo 8 2 7" xfId="3911" xr:uid="{1E7B694D-F950-4DE9-AEAA-3B487C825451}"/>
    <cellStyle name="Cálculo 8 2 7 2" xfId="6548" xr:uid="{C6F21C60-4831-44ED-A06B-FF8C3C563B37}"/>
    <cellStyle name="Cálculo 8 2 7 2 2" xfId="12859" xr:uid="{95354D88-CB46-4D4C-A9C9-6290A0A3EB05}"/>
    <cellStyle name="Cálculo 8 2 7 2 2 2" xfId="27967" xr:uid="{2647751F-E558-4066-89AF-8CABF3ED4E1F}"/>
    <cellStyle name="Cálculo 8 2 7 2 3" xfId="13839" xr:uid="{29EAC4A7-C4BB-44FE-AE9A-DAF0B2054479}"/>
    <cellStyle name="Cálculo 8 2 7 2 3 2" xfId="28947" xr:uid="{CEA90B0C-56B8-4CF3-94D4-24988B08B76C}"/>
    <cellStyle name="Cálculo 8 2 7 2 4" xfId="21656" xr:uid="{92D01210-1E0E-4575-8667-A38A7D27E685}"/>
    <cellStyle name="Cálculo 8 2 7 3" xfId="10293" xr:uid="{C8E497FA-EB73-4201-A50B-7F1B032C6CFB}"/>
    <cellStyle name="Cálculo 8 2 7 3 2" xfId="25401" xr:uid="{2D5ADA7F-C625-4969-8DC3-CDAC97B98240}"/>
    <cellStyle name="Cálculo 8 2 7 4" xfId="15023" xr:uid="{D4F31F81-F4BC-44ED-89C8-22FE742F5CD0}"/>
    <cellStyle name="Cálculo 8 2 7 4 2" xfId="30131" xr:uid="{1338BED2-A130-42F1-BD30-11EBA4828F6D}"/>
    <cellStyle name="Cálculo 8 2 7 5" xfId="19019" xr:uid="{FB710C8E-228F-4F01-9372-0844FC12587A}"/>
    <cellStyle name="Cálculo 8 2 8" xfId="4275" xr:uid="{7978C696-F1C2-4917-9644-E96C2871C456}"/>
    <cellStyle name="Cálculo 8 2 8 2" xfId="6912" xr:uid="{CC77D03A-5A7B-4777-8CED-BEAF5BDA2931}"/>
    <cellStyle name="Cálculo 8 2 8 2 2" xfId="13223" xr:uid="{C29D380C-4A7A-4C26-92F4-82B24CCB9B88}"/>
    <cellStyle name="Cálculo 8 2 8 2 2 2" xfId="28331" xr:uid="{AF90F25B-A1F0-40C8-9506-BBB2B8C32093}"/>
    <cellStyle name="Cálculo 8 2 8 2 3" xfId="16887" xr:uid="{076C95DB-FCD0-419A-A1E3-6DB45518ECDE}"/>
    <cellStyle name="Cálculo 8 2 8 2 3 2" xfId="31995" xr:uid="{C3E63FF9-8302-4343-AB29-46CDC914F1E3}"/>
    <cellStyle name="Cálculo 8 2 8 2 4" xfId="22020" xr:uid="{22B4E662-D56A-48E6-9330-830E63102376}"/>
    <cellStyle name="Cálculo 8 2 8 3" xfId="10657" xr:uid="{3D83FD55-9767-4A38-909A-C0D2DB976C41}"/>
    <cellStyle name="Cálculo 8 2 8 3 2" xfId="25765" xr:uid="{DCB16182-00F7-4EB3-B32E-75BA51B967BB}"/>
    <cellStyle name="Cálculo 8 2 8 4" xfId="7979" xr:uid="{F1E19BBE-0312-45DB-9778-B010C45D5087}"/>
    <cellStyle name="Cálculo 8 2 8 4 2" xfId="23087" xr:uid="{81328D1D-F04E-48E2-9745-8864C26D05DD}"/>
    <cellStyle name="Cálculo 8 2 8 5" xfId="19383" xr:uid="{1297FE0D-0A14-45C8-8A24-149E8761EEC7}"/>
    <cellStyle name="Cálculo 8 2 9" xfId="4476" xr:uid="{73CF7D26-AAE4-4ECE-A717-3892999A38C6}"/>
    <cellStyle name="Cálculo 8 2 9 2" xfId="10858" xr:uid="{523680E6-715B-4060-AB88-B175126A42C8}"/>
    <cellStyle name="Cálculo 8 2 9 2 2" xfId="25966" xr:uid="{142CA6F0-F7B8-4150-ABE1-AEFCA0844405}"/>
    <cellStyle name="Cálculo 8 2 9 3" xfId="7279" xr:uid="{B31A1F45-EBD1-4679-AAE5-D43ECA09FB48}"/>
    <cellStyle name="Cálculo 8 2 9 3 2" xfId="22387" xr:uid="{896EA1F7-7944-4A63-B409-639DA405C6C1}"/>
    <cellStyle name="Cálculo 8 2 9 4" xfId="19584" xr:uid="{FFE32C22-F7E3-4933-9BF8-9F95DCB8CB5D}"/>
    <cellStyle name="Cálculo 8 3" xfId="1822" xr:uid="{65BAAF88-6E91-442F-8337-2BDD34E269C5}"/>
    <cellStyle name="Cálculo 8 3 10" xfId="7324" xr:uid="{40E453A1-C60C-40E6-950B-A27863E48B8F}"/>
    <cellStyle name="Cálculo 8 3 10 2" xfId="22432" xr:uid="{5B2019BF-971C-4114-A338-AF2B35D5A33C}"/>
    <cellStyle name="Cálculo 8 3 11" xfId="16105" xr:uid="{D653401C-62A8-44CD-AC05-3D388255D15C}"/>
    <cellStyle name="Cálculo 8 3 11 2" xfId="31213" xr:uid="{7BB0CDA4-F074-474D-A4E8-51B1B2F2D451}"/>
    <cellStyle name="Cálculo 8 3 12" xfId="17047" xr:uid="{46AE72C6-0BFF-4B57-9D0A-93F849E57B2E}"/>
    <cellStyle name="Cálculo 8 3 2" xfId="2382" xr:uid="{F5883C6E-56DA-4E04-B1DB-8A38D9C19055}"/>
    <cellStyle name="Cálculo 8 3 2 2" xfId="5019" xr:uid="{58E7F0AE-3269-4A79-AF01-33116EDC68D8}"/>
    <cellStyle name="Cálculo 8 3 2 2 2" xfId="11383" xr:uid="{2A0863A3-8D53-4E71-84CC-72D7A3FC75C4}"/>
    <cellStyle name="Cálculo 8 3 2 2 2 2" xfId="26491" xr:uid="{748D97D0-EBF0-423C-AF96-E8C6D5B0D4F6}"/>
    <cellStyle name="Cálculo 8 3 2 2 3" xfId="11791" xr:uid="{8931C191-D3D2-4C6F-9B9C-8154C68E0BCA}"/>
    <cellStyle name="Cálculo 8 3 2 2 3 2" xfId="26899" xr:uid="{06D80FA5-9621-4D83-9F6C-C42657FD782A}"/>
    <cellStyle name="Cálculo 8 3 2 2 4" xfId="20127" xr:uid="{B76CB6C1-0ED4-40CD-87A5-B83DF91C5925}"/>
    <cellStyle name="Cálculo 8 3 2 3" xfId="8849" xr:uid="{A2DE8EE4-B150-4772-8D7F-01C3089CDB70}"/>
    <cellStyle name="Cálculo 8 3 2 3 2" xfId="23957" xr:uid="{D5DC8749-811F-45DD-867D-9E7F01A650FD}"/>
    <cellStyle name="Cálculo 8 3 2 4" xfId="7924" xr:uid="{764274E6-2943-457D-8B09-E2FB84948453}"/>
    <cellStyle name="Cálculo 8 3 2 4 2" xfId="23032" xr:uid="{9FF388F4-7072-4C3E-90BA-208E9B2B87E1}"/>
    <cellStyle name="Cálculo 8 3 2 5" xfId="16476" xr:uid="{A4771843-CDCF-47CA-9E97-D9702E8673CB}"/>
    <cellStyle name="Cálculo 8 3 2 5 2" xfId="31584" xr:uid="{D589F46F-8FE7-4033-ADA2-027033378E94}"/>
    <cellStyle name="Cálculo 8 3 2 6" xfId="17590" xr:uid="{D0C82CBB-915D-468B-8996-79BEC00C1CAD}"/>
    <cellStyle name="Cálculo 8 3 3" xfId="2238" xr:uid="{C3046398-EC36-47C2-B80C-B050E0C87A0C}"/>
    <cellStyle name="Cálculo 8 3 3 2" xfId="4875" xr:uid="{7F389CAB-CD01-489F-9AE0-537B8B0B4D85}"/>
    <cellStyle name="Cálculo 8 3 3 2 2" xfId="7175" xr:uid="{74C34464-4DB1-4C3F-B267-D69C8AE98702}"/>
    <cellStyle name="Cálculo 8 3 3 2 2 2" xfId="22283" xr:uid="{C08F8FD4-1C6C-4CA1-8774-99E94A04F904}"/>
    <cellStyle name="Cálculo 8 3 3 2 3" xfId="19983" xr:uid="{A4DCB0E3-B3FD-47B3-A574-914EA34497A8}"/>
    <cellStyle name="Cálculo 8 3 3 3" xfId="7441" xr:uid="{2DBA609C-8AB7-4B1A-8B60-BF0461D9142F}"/>
    <cellStyle name="Cálculo 8 3 3 3 2" xfId="22549" xr:uid="{D55A088A-296A-43FC-BB28-CD7661782FEE}"/>
    <cellStyle name="Cálculo 8 3 3 4" xfId="17463" xr:uid="{FE5DE9CF-E827-40D9-B3EE-B502C5B24162}"/>
    <cellStyle name="Cálculo 8 3 4" xfId="2346" xr:uid="{CA4CFC9F-6790-4923-B8F8-B0473734B523}"/>
    <cellStyle name="Cálculo 8 3 4 2" xfId="4983" xr:uid="{33A4B506-1A10-47B7-8895-F5EEF26F482E}"/>
    <cellStyle name="Cálculo 8 3 4 2 2" xfId="11347" xr:uid="{73E55D54-850C-40E7-8325-C50FD3F13327}"/>
    <cellStyle name="Cálculo 8 3 4 2 2 2" xfId="26455" xr:uid="{9FFF6A00-2F5C-4C94-A4A8-0854A83FEABA}"/>
    <cellStyle name="Cálculo 8 3 4 2 3" xfId="15543" xr:uid="{2FC4B1AD-EC89-45B4-ACBA-A5D518BDCF33}"/>
    <cellStyle name="Cálculo 8 3 4 2 3 2" xfId="30651" xr:uid="{43F81543-9563-4AB1-A8BA-193C30CFFD20}"/>
    <cellStyle name="Cálculo 8 3 4 2 4" xfId="20091" xr:uid="{B3DDAC6A-F826-4F6F-A94B-B69401D08CE5}"/>
    <cellStyle name="Cálculo 8 3 4 3" xfId="8813" xr:uid="{143AD241-0DEC-46F9-BE92-E7EBD74CCD34}"/>
    <cellStyle name="Cálculo 8 3 4 3 2" xfId="23921" xr:uid="{6A3771AD-EFE3-4157-98D0-CEA0437B8C0F}"/>
    <cellStyle name="Cálculo 8 3 4 4" xfId="16323" xr:uid="{896BE9DD-0105-4E67-920A-B664E368EE7D}"/>
    <cellStyle name="Cálculo 8 3 4 4 2" xfId="31431" xr:uid="{7637E2F3-3070-434E-A4D5-6958996E4736}"/>
    <cellStyle name="Cálculo 8 3 4 5" xfId="17571" xr:uid="{662CBD64-7B78-4858-8632-CA5275308D98}"/>
    <cellStyle name="Cálculo 8 3 5" xfId="3242" xr:uid="{992A7CDE-3923-4A68-B584-FB972B20B496}"/>
    <cellStyle name="Cálculo 8 3 5 2" xfId="5879" xr:uid="{C08563E6-9DAB-4646-BB06-4B8F2A2928F0}"/>
    <cellStyle name="Cálculo 8 3 5 2 2" xfId="12190" xr:uid="{0E9D9986-8170-4DE5-B599-F5882EAD0FB2}"/>
    <cellStyle name="Cálculo 8 3 5 2 2 2" xfId="27298" xr:uid="{BD154046-E4C9-41DC-B2FA-7C8326F4516E}"/>
    <cellStyle name="Cálculo 8 3 5 2 3" xfId="14787" xr:uid="{3F4ABD82-8CE6-4570-B82E-C168CB114DE7}"/>
    <cellStyle name="Cálculo 8 3 5 2 3 2" xfId="29895" xr:uid="{E3973C26-C268-43A9-A356-EC4C23E65F34}"/>
    <cellStyle name="Cálculo 8 3 5 2 4" xfId="20987" xr:uid="{DB99F3E4-76C8-4003-A900-6385BA3BE5D5}"/>
    <cellStyle name="Cálculo 8 3 5 3" xfId="9624" xr:uid="{9213FD0D-7840-4141-9A2D-1B2896871F5A}"/>
    <cellStyle name="Cálculo 8 3 5 3 2" xfId="24732" xr:uid="{2595C53A-5E48-4034-BB94-3257554833E6}"/>
    <cellStyle name="Cálculo 8 3 5 4" xfId="15433" xr:uid="{EF7E4B1A-6CD6-4B8F-9DEB-8545B88DDFAF}"/>
    <cellStyle name="Cálculo 8 3 5 4 2" xfId="30541" xr:uid="{CCBF342E-3FDE-4E10-A1E7-C79E0DBF5B5B}"/>
    <cellStyle name="Cálculo 8 3 5 5" xfId="18350" xr:uid="{977EAF41-46A1-4528-BE0B-835483DE0C84}"/>
    <cellStyle name="Cálculo 8 3 6" xfId="2324" xr:uid="{D73C5ECB-75F7-4BF9-B34F-64981183DFF3}"/>
    <cellStyle name="Cálculo 8 3 6 2" xfId="4961" xr:uid="{FBDB2429-3E94-48AA-8F13-1A0A97E8038E}"/>
    <cellStyle name="Cálculo 8 3 6 2 2" xfId="11325" xr:uid="{8B2779D4-8EF3-4C45-8E18-5C60A0C8B5BB}"/>
    <cellStyle name="Cálculo 8 3 6 2 2 2" xfId="26433" xr:uid="{63EF7B56-A062-489A-8F7C-E5F1987D4B87}"/>
    <cellStyle name="Cálculo 8 3 6 2 3" xfId="7070" xr:uid="{9A2DAA48-AF93-471E-8980-24426C098246}"/>
    <cellStyle name="Cálculo 8 3 6 2 3 2" xfId="22178" xr:uid="{F32DFCFE-598D-4D7D-A360-0419F59298BA}"/>
    <cellStyle name="Cálculo 8 3 6 2 4" xfId="20069" xr:uid="{9C59E333-9476-4652-8E05-4ABA7FA0DA8C}"/>
    <cellStyle name="Cálculo 8 3 6 3" xfId="8791" xr:uid="{7712C92B-CDAE-46BB-9B96-80AF77F0C91A}"/>
    <cellStyle name="Cálculo 8 3 6 3 2" xfId="23899" xr:uid="{D0F79F6C-234A-4191-82E6-3CECCAC00A91}"/>
    <cellStyle name="Cálculo 8 3 6 4" xfId="15360" xr:uid="{0ADC6FC3-F7DA-44ED-B82D-3205C5162CE8}"/>
    <cellStyle name="Cálculo 8 3 6 4 2" xfId="30468" xr:uid="{EBA5E839-2362-497D-A0AB-492174D4E937}"/>
    <cellStyle name="Cálculo 8 3 6 5" xfId="17549" xr:uid="{388A864E-2772-48B9-BAC7-6318C9B63B37}"/>
    <cellStyle name="Cálculo 8 3 7" xfId="3894" xr:uid="{B9AD41CC-A033-4E33-85FF-0A10E47D0318}"/>
    <cellStyle name="Cálculo 8 3 7 2" xfId="6531" xr:uid="{F8729995-867B-46D9-A4BA-25B4D72F4C02}"/>
    <cellStyle name="Cálculo 8 3 7 2 2" xfId="12842" xr:uid="{6E5E9A3E-8B16-4C39-B860-DC010BAEA283}"/>
    <cellStyle name="Cálculo 8 3 7 2 2 2" xfId="27950" xr:uid="{72CCEB99-7641-4AFA-8156-2CF46019FEC3}"/>
    <cellStyle name="Cálculo 8 3 7 2 3" xfId="16428" xr:uid="{5C857DFB-EC5B-447D-8F6B-E7FBB0618C88}"/>
    <cellStyle name="Cálculo 8 3 7 2 3 2" xfId="31536" xr:uid="{A25973CE-2DCF-457A-8E48-F2E35B4F3375}"/>
    <cellStyle name="Cálculo 8 3 7 2 4" xfId="21639" xr:uid="{1C90CFFA-F2FC-43C3-A643-FF2A854D937C}"/>
    <cellStyle name="Cálculo 8 3 7 3" xfId="10276" xr:uid="{FA844704-9C65-4846-95C4-AB82794BB788}"/>
    <cellStyle name="Cálculo 8 3 7 3 2" xfId="25384" xr:uid="{FFB670A1-925F-4727-9B87-5064F9EBF9D0}"/>
    <cellStyle name="Cálculo 8 3 7 4" xfId="15542" xr:uid="{EDE4499E-5BE1-47B5-A09D-72C52C12A8A6}"/>
    <cellStyle name="Cálculo 8 3 7 4 2" xfId="30650" xr:uid="{6FE90895-5A4F-4740-A3B4-D2BAB1C2BF90}"/>
    <cellStyle name="Cálculo 8 3 7 5" xfId="19002" xr:uid="{E7321DDD-AAB9-4FC9-AB43-6F91330A60A1}"/>
    <cellStyle name="Cálculo 8 3 8" xfId="4459" xr:uid="{ADECB39D-B934-44BD-BC76-2119A0F6FE5F}"/>
    <cellStyle name="Cálculo 8 3 8 2" xfId="10841" xr:uid="{877E8109-40B8-4FCA-94EE-D39B6A887032}"/>
    <cellStyle name="Cálculo 8 3 8 2 2" xfId="25949" xr:uid="{B308F99C-6A59-4236-89C1-CBC48B30B65F}"/>
    <cellStyle name="Cálculo 8 3 8 3" xfId="14562" xr:uid="{1D86906F-508C-47DC-8C51-E655A7260317}"/>
    <cellStyle name="Cálculo 8 3 8 3 2" xfId="29670" xr:uid="{B131E6DF-63B4-4B93-97DA-8BC1440E1648}"/>
    <cellStyle name="Cálculo 8 3 8 4" xfId="19567" xr:uid="{D1E356BA-AFEB-4B16-8709-A2BD56102F4E}"/>
    <cellStyle name="Cálculo 8 3 9" xfId="8323" xr:uid="{7974AFF2-0D6B-4055-86C4-CF8E27A29BFE}"/>
    <cellStyle name="Cálculo 8 3 9 2" xfId="23431" xr:uid="{8D0259A1-3AFD-4D81-B0E8-6B2F03A44845}"/>
    <cellStyle name="Cálculo 8 4" xfId="2059" xr:uid="{0B81CBB2-D441-467A-A907-515E1B3A53D6}"/>
    <cellStyle name="Cálculo 8 4 10" xfId="14068" xr:uid="{BD031800-2B2C-4FA9-8D49-2A2DF86E3344}"/>
    <cellStyle name="Cálculo 8 4 10 2" xfId="29176" xr:uid="{3054B097-4453-4B5D-BF91-20FB72E7B925}"/>
    <cellStyle name="Cálculo 8 4 11" xfId="14917" xr:uid="{DE869D43-26D0-48B5-81A5-621EF9812A48}"/>
    <cellStyle name="Cálculo 8 4 11 2" xfId="30025" xr:uid="{0A60EC6D-0C5C-40BC-9F70-3EA8A3BAB106}"/>
    <cellStyle name="Cálculo 8 4 12" xfId="17284" xr:uid="{E6A1B52C-E793-42A2-A2F9-A1A066E4F083}"/>
    <cellStyle name="Cálculo 8 4 2" xfId="2566" xr:uid="{C9F822B5-BA14-40A8-9FF2-433A6A2ED127}"/>
    <cellStyle name="Cálculo 8 4 2 2" xfId="5203" xr:uid="{540B0D7F-7899-446D-B5BE-E48A7395EEBA}"/>
    <cellStyle name="Cálculo 8 4 2 2 2" xfId="11567" xr:uid="{B902B704-E8B7-4266-AA53-1ADF0FFA9EEF}"/>
    <cellStyle name="Cálculo 8 4 2 2 2 2" xfId="26675" xr:uid="{F5439587-9DBF-427B-B1AF-A81082D2736C}"/>
    <cellStyle name="Cálculo 8 4 2 2 3" xfId="7156" xr:uid="{9BA9EEA6-7570-4FD4-AC72-335C6E97973A}"/>
    <cellStyle name="Cálculo 8 4 2 2 3 2" xfId="22264" xr:uid="{58E3D376-23AE-4392-8426-5EB65A386ADE}"/>
    <cellStyle name="Cálculo 8 4 2 2 4" xfId="20311" xr:uid="{4F58F072-AC72-49AA-8973-C5B25388CBC7}"/>
    <cellStyle name="Cálculo 8 4 2 3" xfId="9033" xr:uid="{DB2D4170-23F3-4FD1-A5E1-174817EC33F9}"/>
    <cellStyle name="Cálculo 8 4 2 3 2" xfId="24141" xr:uid="{8DBEFC3A-78AA-4830-81C4-20085E83309E}"/>
    <cellStyle name="Cálculo 8 4 2 4" xfId="15332" xr:uid="{8F438E3F-7749-410E-A539-5FE4040FB3DE}"/>
    <cellStyle name="Cálculo 8 4 2 4 2" xfId="30440" xr:uid="{CB1D04F9-D93A-44AB-B7CE-0CEC4980AEEB}"/>
    <cellStyle name="Cálculo 8 4 2 5" xfId="14284" xr:uid="{5AE2BBD6-8360-4551-A976-D223BBC1081A}"/>
    <cellStyle name="Cálculo 8 4 2 5 2" xfId="29392" xr:uid="{5CF5F881-8109-42E1-A1E5-7BED05B2ABC7}"/>
    <cellStyle name="Cálculo 8 4 2 6" xfId="17674" xr:uid="{98F1C57B-FD8A-417D-B746-8217C2E196FA}"/>
    <cellStyle name="Cálculo 8 4 3" xfId="2819" xr:uid="{C2026601-8616-4212-B631-53DC90C690EB}"/>
    <cellStyle name="Cálculo 8 4 3 2" xfId="5456" xr:uid="{415A2DE4-A793-47FA-90AD-947220AB1F97}"/>
    <cellStyle name="Cálculo 8 4 3 2 2" xfId="15574" xr:uid="{46E20367-95F7-4738-8740-D3CA1C268E20}"/>
    <cellStyle name="Cálculo 8 4 3 2 2 2" xfId="30682" xr:uid="{3068E516-F0D0-444F-B203-C566D168DA4D}"/>
    <cellStyle name="Cálculo 8 4 3 2 3" xfId="20564" xr:uid="{E03F2967-84EA-4E63-87F0-48C3967C080D}"/>
    <cellStyle name="Cálculo 8 4 3 3" xfId="8223" xr:uid="{7D8DC4FF-F2FD-44E6-81D8-331522A5DD1A}"/>
    <cellStyle name="Cálculo 8 4 3 3 2" xfId="23331" xr:uid="{0382E237-B4E6-4A9A-9FEE-81EAB310391F}"/>
    <cellStyle name="Cálculo 8 4 3 4" xfId="17927" xr:uid="{25721124-D542-46E9-AE3B-E659FC89D355}"/>
    <cellStyle name="Cálculo 8 4 4" xfId="3122" xr:uid="{721ED30B-6375-4239-8D71-FB59C05EED78}"/>
    <cellStyle name="Cálculo 8 4 4 2" xfId="5759" xr:uid="{79AFBFC3-13F4-4DDD-91F3-61D185DFE023}"/>
    <cellStyle name="Cálculo 8 4 4 2 2" xfId="12070" xr:uid="{C7F7F461-9F39-4EEB-AAB0-72C87F8CEAD1}"/>
    <cellStyle name="Cálculo 8 4 4 2 2 2" xfId="27178" xr:uid="{30952047-03C7-46CC-BE17-89B219C5DCB1}"/>
    <cellStyle name="Cálculo 8 4 4 2 3" xfId="11249" xr:uid="{090F8F71-6615-4BBB-938F-14325CC92280}"/>
    <cellStyle name="Cálculo 8 4 4 2 3 2" xfId="26357" xr:uid="{19372E92-7108-4DF6-98A8-6EBA762D9357}"/>
    <cellStyle name="Cálculo 8 4 4 2 4" xfId="20867" xr:uid="{E79EABC0-BFF9-43EA-93EC-D76E44D4F799}"/>
    <cellStyle name="Cálculo 8 4 4 3" xfId="9504" xr:uid="{52FE498B-E275-4ACE-A412-5F596C6AB72C}"/>
    <cellStyle name="Cálculo 8 4 4 3 2" xfId="24612" xr:uid="{7249029A-8D3D-48CF-8D06-661FBB326131}"/>
    <cellStyle name="Cálculo 8 4 4 4" xfId="13471" xr:uid="{0CA2D137-60BB-4C07-A82D-24856ED8BB44}"/>
    <cellStyle name="Cálculo 8 4 4 4 2" xfId="28579" xr:uid="{AB9F1152-5CF7-4A88-B8C2-18834BF9991A}"/>
    <cellStyle name="Cálculo 8 4 4 5" xfId="18230" xr:uid="{DEF8D449-5F20-4223-8C93-66AB7AE8D63B}"/>
    <cellStyle name="Cálculo 8 4 5" xfId="3448" xr:uid="{511206E7-8EF2-4625-9793-9538AEA55363}"/>
    <cellStyle name="Cálculo 8 4 5 2" xfId="6085" xr:uid="{FB2A3ED0-B3FE-4B1A-8FE2-FE47BE76AACA}"/>
    <cellStyle name="Cálculo 8 4 5 2 2" xfId="12396" xr:uid="{E70CE060-FCBF-4B8B-9A0D-E290A8BB8A72}"/>
    <cellStyle name="Cálculo 8 4 5 2 2 2" xfId="27504" xr:uid="{253E36EA-7A36-40CB-A6D6-8E21A12A2866}"/>
    <cellStyle name="Cálculo 8 4 5 2 3" xfId="7259" xr:uid="{61189722-EB19-40E7-ACAC-03A5177BA6E0}"/>
    <cellStyle name="Cálculo 8 4 5 2 3 2" xfId="22367" xr:uid="{70D9E4A7-9FC6-42DB-BF45-4898D7D0D7AA}"/>
    <cellStyle name="Cálculo 8 4 5 2 4" xfId="21193" xr:uid="{FFB3CDF0-40F0-4E48-91E6-61F3005A1EB4}"/>
    <cellStyle name="Cálculo 8 4 5 3" xfId="9830" xr:uid="{F61C7321-04B8-43E5-B43F-21C948A1A04E}"/>
    <cellStyle name="Cálculo 8 4 5 3 2" xfId="24938" xr:uid="{DF895A8D-67BF-44BB-80BA-CDE4666048D3}"/>
    <cellStyle name="Cálculo 8 4 5 4" xfId="15878" xr:uid="{2BBFA944-9738-4512-B3E5-CC94CDA9D91B}"/>
    <cellStyle name="Cálculo 8 4 5 4 2" xfId="30986" xr:uid="{FEBE4C74-DC88-41EB-BC50-3324ABCA9FBD}"/>
    <cellStyle name="Cálculo 8 4 5 5" xfId="18556" xr:uid="{42C14F92-AAE1-407B-A010-0C3BF90212E0}"/>
    <cellStyle name="Cálculo 8 4 6" xfId="3754" xr:uid="{9E6106BD-0F09-425E-BD4C-F09A4015B948}"/>
    <cellStyle name="Cálculo 8 4 6 2" xfId="6391" xr:uid="{4C645515-8705-4D6A-82F9-682E047E681E}"/>
    <cellStyle name="Cálculo 8 4 6 2 2" xfId="12702" xr:uid="{25F05E9D-F522-40C2-804B-DD1378916F14}"/>
    <cellStyle name="Cálculo 8 4 6 2 2 2" xfId="27810" xr:uid="{CD226358-C64F-4C10-A06B-EE40F363300E}"/>
    <cellStyle name="Cálculo 8 4 6 2 3" xfId="15595" xr:uid="{6C1B5CCA-B276-48CD-90BB-861C4191C55D}"/>
    <cellStyle name="Cálculo 8 4 6 2 3 2" xfId="30703" xr:uid="{AC97C9BB-7DBA-46E5-9D1B-E30A5518C8F6}"/>
    <cellStyle name="Cálculo 8 4 6 2 4" xfId="21499" xr:uid="{E0198714-32CB-48C7-A983-09092F5FB69B}"/>
    <cellStyle name="Cálculo 8 4 6 3" xfId="10136" xr:uid="{C28C44C9-81D3-4679-BE1D-A9C09A3914B2}"/>
    <cellStyle name="Cálculo 8 4 6 3 2" xfId="25244" xr:uid="{74EABE34-636C-4A73-95A1-CB47CB4D5AD1}"/>
    <cellStyle name="Cálculo 8 4 6 4" xfId="14968" xr:uid="{12428F02-9DC2-4E9C-8B29-22C51A347DC8}"/>
    <cellStyle name="Cálculo 8 4 6 4 2" xfId="30076" xr:uid="{BCAD9C7C-6892-432A-8FC7-EC41A9CE49D0}"/>
    <cellStyle name="Cálculo 8 4 6 5" xfId="18862" xr:uid="{611F7AE9-FD70-4036-9C67-76DEBDFCC00E}"/>
    <cellStyle name="Cálculo 8 4 7" xfId="4131" xr:uid="{581099B3-2030-47EC-90B1-04DA153CFE16}"/>
    <cellStyle name="Cálculo 8 4 7 2" xfId="6768" xr:uid="{514C3D30-B740-4151-BB7C-47B524F76897}"/>
    <cellStyle name="Cálculo 8 4 7 2 2" xfId="13079" xr:uid="{C67DD76B-CDCE-43BD-B9AB-7C272ABE2450}"/>
    <cellStyle name="Cálculo 8 4 7 2 2 2" xfId="28187" xr:uid="{15424CF1-6F41-4656-9B30-9010DDCA4232}"/>
    <cellStyle name="Cálculo 8 4 7 2 3" xfId="16753" xr:uid="{522AE746-39D1-4EC0-A528-81A07C137F8A}"/>
    <cellStyle name="Cálculo 8 4 7 2 3 2" xfId="31861" xr:uid="{3F3FB4CD-34A4-4EBF-9FC5-51AC9D1D31AC}"/>
    <cellStyle name="Cálculo 8 4 7 2 4" xfId="21876" xr:uid="{B41935D3-F57C-468C-A215-E0A7B8D7CD32}"/>
    <cellStyle name="Cálculo 8 4 7 3" xfId="10513" xr:uid="{05B567DB-6BB7-4AD4-96CA-B033B1655845}"/>
    <cellStyle name="Cálculo 8 4 7 3 2" xfId="25621" xr:uid="{FF7B121E-B690-4F0A-B0E3-486A35C66BEC}"/>
    <cellStyle name="Cálculo 8 4 7 4" xfId="13911" xr:uid="{9249FADB-BEC2-4A52-894A-C88439DD5D38}"/>
    <cellStyle name="Cálculo 8 4 7 4 2" xfId="29019" xr:uid="{2871A281-5A80-4871-A2FF-1400C5292795}"/>
    <cellStyle name="Cálculo 8 4 7 5" xfId="19239" xr:uid="{72A13666-279D-45C7-B3C0-E3B3863F4654}"/>
    <cellStyle name="Cálculo 8 4 8" xfId="4696" xr:uid="{FA913FD7-35FE-478C-8EDF-3809871335A7}"/>
    <cellStyle name="Cálculo 8 4 8 2" xfId="11078" xr:uid="{09B40BEA-DAC0-4E68-A8D0-54CE2A1635E9}"/>
    <cellStyle name="Cálculo 8 4 8 2 2" xfId="26186" xr:uid="{EEA049A1-B3AA-4B1E-8E98-CFAEBAA78D54}"/>
    <cellStyle name="Cálculo 8 4 8 3" xfId="8039" xr:uid="{433BAECC-50E2-43D0-AF52-BDE9BAC7D728}"/>
    <cellStyle name="Cálculo 8 4 8 3 2" xfId="23147" xr:uid="{A6CA6EF4-E94F-4B2E-8CB5-5F40667E2838}"/>
    <cellStyle name="Cálculo 8 4 8 4" xfId="19804" xr:uid="{1ED15DDC-0B15-40FB-88E2-2A13E30FAD49}"/>
    <cellStyle name="Cálculo 8 4 9" xfId="8557" xr:uid="{A563C7C1-C2CD-4759-AC0B-C35199BC9A50}"/>
    <cellStyle name="Cálculo 8 4 9 2" xfId="23665" xr:uid="{9ECC79BA-0118-490C-8FF4-5E45841EB6F7}"/>
    <cellStyle name="Cálculo 8 5" xfId="2062" xr:uid="{58613E34-F49E-457A-8621-BF1DD8E32CE6}"/>
    <cellStyle name="Cálculo 8 5 10" xfId="7634" xr:uid="{59C36843-E946-43D7-B28C-B76187D54461}"/>
    <cellStyle name="Cálculo 8 5 10 2" xfId="22742" xr:uid="{9BFDA246-BE32-4009-AF46-01CC5A8DA9A2}"/>
    <cellStyle name="Cálculo 8 5 11" xfId="17287" xr:uid="{3BB73863-97D7-4C67-A7F1-510ED928212B}"/>
    <cellStyle name="Cálculo 8 5 2" xfId="2822" xr:uid="{35FF77E4-3D43-449D-80F6-574F2BEB0B92}"/>
    <cellStyle name="Cálculo 8 5 2 2" xfId="5459" xr:uid="{EFFA2369-17FD-4110-9594-00620AE99744}"/>
    <cellStyle name="Cálculo 8 5 2 2 2" xfId="14706" xr:uid="{AB9F1233-E700-4600-82BB-848BC786D1FC}"/>
    <cellStyle name="Cálculo 8 5 2 2 2 2" xfId="29814" xr:uid="{1620A451-410D-4E46-8C30-C32C6BF916B1}"/>
    <cellStyle name="Cálculo 8 5 2 2 3" xfId="20567" xr:uid="{8B9C6DB6-5AD4-4AF7-8820-B9E47A9E6962}"/>
    <cellStyle name="Cálculo 8 5 2 3" xfId="14247" xr:uid="{A1950BCF-76F2-45C3-ABBE-1982B098145D}"/>
    <cellStyle name="Cálculo 8 5 2 3 2" xfId="29355" xr:uid="{70A59B29-4FDC-476F-9035-6EF5E4090FE9}"/>
    <cellStyle name="Cálculo 8 5 2 4" xfId="17930" xr:uid="{08481FE6-5524-4E2F-8F95-B15D12744DB2}"/>
    <cellStyle name="Cálculo 8 5 3" xfId="3125" xr:uid="{32DD4B7F-9301-4C03-BD40-F5C660826361}"/>
    <cellStyle name="Cálculo 8 5 3 2" xfId="5762" xr:uid="{BAC85883-D023-498E-ABE7-4CF2137D6305}"/>
    <cellStyle name="Cálculo 8 5 3 2 2" xfId="12073" xr:uid="{B8206336-E09E-4A0C-B105-17EC6F90CB8B}"/>
    <cellStyle name="Cálculo 8 5 3 2 2 2" xfId="27181" xr:uid="{08931E2E-EFFE-400D-A98F-C88092A92062}"/>
    <cellStyle name="Cálculo 8 5 3 2 3" xfId="14759" xr:uid="{FE6B9804-F897-48B9-884C-4124A86521FA}"/>
    <cellStyle name="Cálculo 8 5 3 2 3 2" xfId="29867" xr:uid="{BD4B807B-031F-4D03-ACEA-ECE56CCFE97A}"/>
    <cellStyle name="Cálculo 8 5 3 2 4" xfId="20870" xr:uid="{0D6EF811-3603-4FFE-BF9C-D12383267903}"/>
    <cellStyle name="Cálculo 8 5 3 3" xfId="9507" xr:uid="{DA1C54C4-0F10-4C0E-8DBA-07F0E87BBB22}"/>
    <cellStyle name="Cálculo 8 5 3 3 2" xfId="24615" xr:uid="{178E0220-CCA5-43FA-8AAD-50A54B81493F}"/>
    <cellStyle name="Cálculo 8 5 3 4" xfId="14091" xr:uid="{DEEE79BE-8D26-4284-ADE0-673BBAB30575}"/>
    <cellStyle name="Cálculo 8 5 3 4 2" xfId="29199" xr:uid="{7D8A8882-F759-48F8-97E3-FAFBF0B165D0}"/>
    <cellStyle name="Cálculo 8 5 3 5" xfId="18233" xr:uid="{588FE603-AC75-4142-8C9F-763731E82546}"/>
    <cellStyle name="Cálculo 8 5 4" xfId="3451" xr:uid="{AACF6997-88D7-492A-B8FC-92447204E399}"/>
    <cellStyle name="Cálculo 8 5 4 2" xfId="6088" xr:uid="{60AE2A1A-C1C2-4A53-BE1A-2BA949D450F2}"/>
    <cellStyle name="Cálculo 8 5 4 2 2" xfId="12399" xr:uid="{DF20F61C-1ADA-47A0-B854-AAEEE8CD1689}"/>
    <cellStyle name="Cálculo 8 5 4 2 2 2" xfId="27507" xr:uid="{5FC8F817-E7EE-4C9F-A12F-43A4C1D3D33A}"/>
    <cellStyle name="Cálculo 8 5 4 2 3" xfId="16322" xr:uid="{FBB8F8D9-4B90-4458-BF15-8DC87E9C737D}"/>
    <cellStyle name="Cálculo 8 5 4 2 3 2" xfId="31430" xr:uid="{77DC8F59-A391-48E4-91F0-5AB4AA9D5433}"/>
    <cellStyle name="Cálculo 8 5 4 2 4" xfId="21196" xr:uid="{1C936335-ACC4-4D70-8A1A-4A53E53740AC}"/>
    <cellStyle name="Cálculo 8 5 4 3" xfId="9833" xr:uid="{58961AA4-19BD-4C4D-9910-44B46AF4978F}"/>
    <cellStyle name="Cálculo 8 5 4 3 2" xfId="24941" xr:uid="{C7B97A15-7F55-43D1-B823-F23C5CE88A07}"/>
    <cellStyle name="Cálculo 8 5 4 4" xfId="7813" xr:uid="{EC66C76A-9F24-4C7E-B3A0-459BE331EA3A}"/>
    <cellStyle name="Cálculo 8 5 4 4 2" xfId="22921" xr:uid="{5B0F63EF-1797-46F4-B1B9-42B74C3F2C5A}"/>
    <cellStyle name="Cálculo 8 5 4 5" xfId="18559" xr:uid="{0FDF9E01-3829-440B-A71B-4E843D3F13AB}"/>
    <cellStyle name="Cálculo 8 5 5" xfId="3757" xr:uid="{9AC023A3-058B-4DE4-9B97-32B9AE2D2C12}"/>
    <cellStyle name="Cálculo 8 5 5 2" xfId="6394" xr:uid="{15F07C5A-F838-4A50-A332-AD714E226E17}"/>
    <cellStyle name="Cálculo 8 5 5 2 2" xfId="12705" xr:uid="{49452000-50DF-42EC-BC3F-86AB953684C7}"/>
    <cellStyle name="Cálculo 8 5 5 2 2 2" xfId="27813" xr:uid="{754F4154-2804-4F99-B555-6EF813A6A9DB}"/>
    <cellStyle name="Cálculo 8 5 5 2 3" xfId="15657" xr:uid="{79057BAC-B341-4F50-86A4-6A4F08CE5E9B}"/>
    <cellStyle name="Cálculo 8 5 5 2 3 2" xfId="30765" xr:uid="{985A62B2-33C1-436C-9BA2-E97BD5A36F5F}"/>
    <cellStyle name="Cálculo 8 5 5 2 4" xfId="21502" xr:uid="{2F11836E-3EB5-47DB-AA7C-0B4CA0926C4F}"/>
    <cellStyle name="Cálculo 8 5 5 3" xfId="10139" xr:uid="{3667E296-E5C0-4E07-8526-1782879A276E}"/>
    <cellStyle name="Cálculo 8 5 5 3 2" xfId="25247" xr:uid="{280E0EDD-0CD5-4F3D-B906-C9A85CDABA92}"/>
    <cellStyle name="Cálculo 8 5 5 4" xfId="7436" xr:uid="{C98E1C1A-4F8E-457B-B77B-0C53FE628BB0}"/>
    <cellStyle name="Cálculo 8 5 5 4 2" xfId="22544" xr:uid="{F9DC4292-9EC7-49A5-9D89-BBDFEAE08940}"/>
    <cellStyle name="Cálculo 8 5 5 5" xfId="18865" xr:uid="{C61D9C16-F9DE-4617-AE5A-7C3643095834}"/>
    <cellStyle name="Cálculo 8 5 6" xfId="4134" xr:uid="{EB94EF03-2866-4BD3-8071-7BEA00B2EE38}"/>
    <cellStyle name="Cálculo 8 5 6 2" xfId="6771" xr:uid="{4C7D8FA1-5861-4302-981F-C331DA040AC4}"/>
    <cellStyle name="Cálculo 8 5 6 2 2" xfId="13082" xr:uid="{57F28556-BC35-4CF9-92ED-C49BC443E121}"/>
    <cellStyle name="Cálculo 8 5 6 2 2 2" xfId="28190" xr:uid="{F24973B2-B8CA-4CCB-86AF-6AD262027E3C}"/>
    <cellStyle name="Cálculo 8 5 6 2 3" xfId="16756" xr:uid="{4B5DCDC1-81B0-4435-8F5B-C40AA69486F2}"/>
    <cellStyle name="Cálculo 8 5 6 2 3 2" xfId="31864" xr:uid="{6AEFC3D1-FF8E-4E0A-9D82-BA56C38FE464}"/>
    <cellStyle name="Cálculo 8 5 6 2 4" xfId="21879" xr:uid="{E87964D3-5BA6-4D42-A4B9-63189FFE5F2E}"/>
    <cellStyle name="Cálculo 8 5 6 3" xfId="10516" xr:uid="{704B6A7B-967E-450F-AB9E-613D4F8741FA}"/>
    <cellStyle name="Cálculo 8 5 6 3 2" xfId="25624" xr:uid="{D83508BF-F67A-4754-8428-835914621FC1}"/>
    <cellStyle name="Cálculo 8 5 6 4" xfId="7443" xr:uid="{AD658C55-47CF-4116-A941-B134673D10AF}"/>
    <cellStyle name="Cálculo 8 5 6 4 2" xfId="22551" xr:uid="{715F57C0-F329-44A3-B62B-5664899EEA9C}"/>
    <cellStyle name="Cálculo 8 5 6 5" xfId="19242" xr:uid="{009DB7A9-673C-4285-B30C-28ACE510769B}"/>
    <cellStyle name="Cálculo 8 5 7" xfId="4699" xr:uid="{85EED97E-3540-4DCD-B223-D8EC49D722DA}"/>
    <cellStyle name="Cálculo 8 5 7 2" xfId="11081" xr:uid="{CC6CF6E7-B8DC-46D0-8B80-8E148EA60E5D}"/>
    <cellStyle name="Cálculo 8 5 7 2 2" xfId="26189" xr:uid="{8736AD6D-CAED-4BF8-8D37-A7E5DCDE88DA}"/>
    <cellStyle name="Cálculo 8 5 7 3" xfId="7189" xr:uid="{2013FAD0-6E88-4ADE-AF5B-76059A9D88D6}"/>
    <cellStyle name="Cálculo 8 5 7 3 2" xfId="22297" xr:uid="{23D80202-F042-4EF1-AAE3-78EB4AF29F51}"/>
    <cellStyle name="Cálculo 8 5 7 4" xfId="19807" xr:uid="{730A63A4-F93F-4DE1-83F1-A49EE8B5FA5E}"/>
    <cellStyle name="Cálculo 8 5 8" xfId="8560" xr:uid="{AB9F2BE0-DE61-42DB-A3FF-A3BF2EF98154}"/>
    <cellStyle name="Cálculo 8 5 8 2" xfId="23668" xr:uid="{260FD3B0-FF76-497A-9614-04CC6B230FB6}"/>
    <cellStyle name="Cálculo 8 5 9" xfId="15091" xr:uid="{8E770646-4195-4C91-BF69-6964E4163D73}"/>
    <cellStyle name="Cálculo 8 5 9 2" xfId="30199" xr:uid="{1864A28D-5302-4F5E-A1C5-B17241007801}"/>
    <cellStyle name="Cálculo 9" xfId="766" xr:uid="{00000000-0005-0000-0000-0000FE020000}"/>
    <cellStyle name="Cálculo 9 10" xfId="767" xr:uid="{00000000-0005-0000-0000-0000FF020000}"/>
    <cellStyle name="Cálculo 9 11" xfId="768" xr:uid="{00000000-0005-0000-0000-000000030000}"/>
    <cellStyle name="Cálculo 9 12" xfId="769" xr:uid="{00000000-0005-0000-0000-000001030000}"/>
    <cellStyle name="Cálculo 9 13" xfId="770" xr:uid="{00000000-0005-0000-0000-000002030000}"/>
    <cellStyle name="Cálculo 9 14" xfId="771" xr:uid="{00000000-0005-0000-0000-000003030000}"/>
    <cellStyle name="Cálculo 9 15" xfId="772" xr:uid="{00000000-0005-0000-0000-000004030000}"/>
    <cellStyle name="Cálculo 9 16" xfId="773" xr:uid="{00000000-0005-0000-0000-000005030000}"/>
    <cellStyle name="Cálculo 9 17" xfId="774" xr:uid="{00000000-0005-0000-0000-000006030000}"/>
    <cellStyle name="Cálculo 9 18" xfId="775" xr:uid="{00000000-0005-0000-0000-000007030000}"/>
    <cellStyle name="Cálculo 9 19" xfId="776" xr:uid="{00000000-0005-0000-0000-000008030000}"/>
    <cellStyle name="Cálculo 9 2" xfId="777" xr:uid="{00000000-0005-0000-0000-000009030000}"/>
    <cellStyle name="Cálculo 9 20" xfId="778" xr:uid="{00000000-0005-0000-0000-00000A030000}"/>
    <cellStyle name="Cálculo 9 21" xfId="779" xr:uid="{00000000-0005-0000-0000-00000B030000}"/>
    <cellStyle name="Cálculo 9 22" xfId="780" xr:uid="{00000000-0005-0000-0000-00000C030000}"/>
    <cellStyle name="Cálculo 9 23" xfId="1840" xr:uid="{44C8FFD1-3AD4-46E1-8038-6F5B1B894FB8}"/>
    <cellStyle name="Cálculo 9 23 10" xfId="8341" xr:uid="{96686047-721C-45DF-9196-D4A5A6711644}"/>
    <cellStyle name="Cálculo 9 23 10 2" xfId="23449" xr:uid="{384B20E7-C1EA-452D-AD21-DFAF82DE2C87}"/>
    <cellStyle name="Cálculo 9 23 11" xfId="15287" xr:uid="{A080B678-060F-4263-95A7-12BC339AD4F1}"/>
    <cellStyle name="Cálculo 9 23 11 2" xfId="30395" xr:uid="{29B4D986-10EA-4D76-AE6A-40BCFFF27EF3}"/>
    <cellStyle name="Cálculo 9 23 12" xfId="11234" xr:uid="{B5176A9C-538F-4193-AE5F-870793D7933F}"/>
    <cellStyle name="Cálculo 9 23 12 2" xfId="26342" xr:uid="{B478EE8A-B779-4E76-B632-01E8C1EF6808}"/>
    <cellStyle name="Cálculo 9 23 13" xfId="17065" xr:uid="{B9F157DA-1ECF-473A-A815-135E45B0313E}"/>
    <cellStyle name="Cálculo 9 23 2" xfId="2400" xr:uid="{3000C551-FA44-4999-9758-E02C273AEA97}"/>
    <cellStyle name="Cálculo 9 23 2 2" xfId="5037" xr:uid="{9E517BC7-2DC4-4069-BE0C-2FD4283B2BD6}"/>
    <cellStyle name="Cálculo 9 23 2 2 2" xfId="11401" xr:uid="{368FA0AD-D244-4479-9576-DF285C5F859B}"/>
    <cellStyle name="Cálculo 9 23 2 2 2 2" xfId="26509" xr:uid="{B2A06DCB-ACB6-4477-9534-4032E02CE35D}"/>
    <cellStyle name="Cálculo 9 23 2 2 3" xfId="13821" xr:uid="{491C64C1-E482-4240-BA78-AFB537D2479A}"/>
    <cellStyle name="Cálculo 9 23 2 2 3 2" xfId="28929" xr:uid="{189FFBE5-87B7-454B-BDC6-B89C8247A9CE}"/>
    <cellStyle name="Cálculo 9 23 2 2 4" xfId="20145" xr:uid="{6C42F940-826A-4CF4-8EAA-44E15178CCEA}"/>
    <cellStyle name="Cálculo 9 23 2 3" xfId="8867" xr:uid="{3467344F-C6FA-4A14-8CF4-0F6A4704D14D}"/>
    <cellStyle name="Cálculo 9 23 2 3 2" xfId="23975" xr:uid="{2D2C6BE1-84AF-4C6D-BD03-17C6E902D379}"/>
    <cellStyle name="Cálculo 9 23 3" xfId="2220" xr:uid="{7E15979D-2573-4C2E-B890-1F062047EE9D}"/>
    <cellStyle name="Cálculo 9 23 3 2" xfId="4857" xr:uid="{1267FE96-4BA6-4241-A909-BFE29F07D8BC}"/>
    <cellStyle name="Cálculo 9 23 3 2 2" xfId="8144" xr:uid="{0E3D11DB-99C8-49A4-A191-CA8B1CDABF5E}"/>
    <cellStyle name="Cálculo 9 23 3 2 2 2" xfId="23252" xr:uid="{1BF7439B-4854-4293-B78D-702FD2A03E6F}"/>
    <cellStyle name="Cálculo 9 23 3 2 3" xfId="19965" xr:uid="{421A5671-5213-496F-82CE-D0C99AD5D42D}"/>
    <cellStyle name="Cálculo 9 23 3 3" xfId="15029" xr:uid="{8998B8D0-C531-49FB-B043-C510C605A402}"/>
    <cellStyle name="Cálculo 9 23 3 3 2" xfId="30137" xr:uid="{F5C8FE89-2D08-474E-A84B-EE44D278A146}"/>
    <cellStyle name="Cálculo 9 23 3 4" xfId="17445" xr:uid="{D9CB2FEF-A619-4369-86AB-3755D8810AF0}"/>
    <cellStyle name="Cálculo 9 23 4" xfId="2934" xr:uid="{7B82031F-E76F-4CE0-90D1-27F50C9658DC}"/>
    <cellStyle name="Cálculo 9 23 4 2" xfId="5571" xr:uid="{3C519E6D-DF8C-442E-AA50-F3E0507C5341}"/>
    <cellStyle name="Cálculo 9 23 4 2 2" xfId="11882" xr:uid="{7DDF5BC0-7516-4657-904D-C415922859E3}"/>
    <cellStyle name="Cálculo 9 23 4 2 2 2" xfId="26990" xr:uid="{148DC3AB-C1F4-4E4F-B111-3756D1EC7306}"/>
    <cellStyle name="Cálculo 9 23 4 2 3" xfId="14813" xr:uid="{E82E434D-EBEE-4D26-9C18-32A1674D913F}"/>
    <cellStyle name="Cálculo 9 23 4 2 3 2" xfId="29921" xr:uid="{975DC37C-37B4-4B13-ADE6-2625E0A0D587}"/>
    <cellStyle name="Cálculo 9 23 4 2 4" xfId="20679" xr:uid="{6DDB3743-DC58-4FBB-82FC-4B198ADAD1C5}"/>
    <cellStyle name="Cálculo 9 23 4 3" xfId="9316" xr:uid="{7F40A141-9C82-44C5-BC76-DC7FDD4F1382}"/>
    <cellStyle name="Cálculo 9 23 4 3 2" xfId="24424" xr:uid="{5C17596B-98A2-48F1-89FD-444E312A0948}"/>
    <cellStyle name="Cálculo 9 23 4 4" xfId="13874" xr:uid="{F26954AC-ECA9-4B5C-ACD1-5D4D0CD4915D}"/>
    <cellStyle name="Cálculo 9 23 4 4 2" xfId="28982" xr:uid="{5D548F58-0C6E-4C74-8398-81ADFDF0C66A}"/>
    <cellStyle name="Cálculo 9 23 4 5" xfId="18042" xr:uid="{6CC2D7B2-4C41-499A-ABB0-70B7EBFA3B9C}"/>
    <cellStyle name="Cálculo 9 23 5" xfId="3260" xr:uid="{BB5A6E53-37B4-485C-AEBF-88D0C7B647B5}"/>
    <cellStyle name="Cálculo 9 23 5 2" xfId="5897" xr:uid="{BED8B385-8403-4333-AF42-4B2C6DD6AB6D}"/>
    <cellStyle name="Cálculo 9 23 5 2 2" xfId="12208" xr:uid="{D8873690-8AC0-441C-B229-E98A50C525F3}"/>
    <cellStyle name="Cálculo 9 23 5 2 2 2" xfId="27316" xr:uid="{66E70CE6-FB38-4F0A-ACD0-045967FC0468}"/>
    <cellStyle name="Cálculo 9 23 5 2 3" xfId="13879" xr:uid="{9FF6F91B-0A47-4452-A130-D1F06E947336}"/>
    <cellStyle name="Cálculo 9 23 5 2 3 2" xfId="28987" xr:uid="{7D23D184-6A30-47D8-B233-299E0D5F0946}"/>
    <cellStyle name="Cálculo 9 23 5 2 4" xfId="21005" xr:uid="{A4F8389C-0DDC-4829-93ED-102D9F46FFC0}"/>
    <cellStyle name="Cálculo 9 23 5 3" xfId="9642" xr:uid="{3C2F1463-DB80-41B7-A9BD-009EC86142F8}"/>
    <cellStyle name="Cálculo 9 23 5 3 2" xfId="24750" xr:uid="{BC381284-0FB1-4BF9-86E6-8C5336B64D54}"/>
    <cellStyle name="Cálculo 9 23 5 4" xfId="11678" xr:uid="{564E02BD-1FFE-4F85-B51D-0957E2B7BCF6}"/>
    <cellStyle name="Cálculo 9 23 5 4 2" xfId="26786" xr:uid="{843BDF27-9589-487D-8709-2FE58669D1FB}"/>
    <cellStyle name="Cálculo 9 23 5 5" xfId="18368" xr:uid="{999EDA2E-7835-4086-BAFE-E8EAB823634D}"/>
    <cellStyle name="Cálculo 9 23 6" xfId="3566" xr:uid="{A20F543D-FA6C-4C77-97A6-F3652D0AC08C}"/>
    <cellStyle name="Cálculo 9 23 6 2" xfId="6203" xr:uid="{8EF596CE-950E-4490-B25C-2BD2675C2F55}"/>
    <cellStyle name="Cálculo 9 23 6 2 2" xfId="12514" xr:uid="{1439D5CD-8BD0-4BAB-A697-337D40982A70}"/>
    <cellStyle name="Cálculo 9 23 6 2 2 2" xfId="27622" xr:uid="{AAB1A45A-5B01-4E43-8068-18BC9B0FB9C3}"/>
    <cellStyle name="Cálculo 9 23 6 2 3" xfId="14241" xr:uid="{40380DA9-1262-45BE-949A-F460D136EC45}"/>
    <cellStyle name="Cálculo 9 23 6 2 3 2" xfId="29349" xr:uid="{A6EBFD6B-C9AE-4575-A95B-97DBC8AB02C7}"/>
    <cellStyle name="Cálculo 9 23 6 2 4" xfId="21311" xr:uid="{042A033E-C3C5-4CC7-A5DB-976E0A0CD1CB}"/>
    <cellStyle name="Cálculo 9 23 6 3" xfId="9948" xr:uid="{1233B416-EB11-4D9D-A967-02ADBF6ACD57}"/>
    <cellStyle name="Cálculo 9 23 6 3 2" xfId="25056" xr:uid="{B106BDFF-866C-4313-9726-C94117E76380}"/>
    <cellStyle name="Cálculo 9 23 6 4" xfId="14866" xr:uid="{EA349AE1-8927-49C3-8A06-5C344A025FC5}"/>
    <cellStyle name="Cálculo 9 23 6 4 2" xfId="29974" xr:uid="{362BCCF8-96A1-4CAF-B565-577879E04F5E}"/>
    <cellStyle name="Cálculo 9 23 6 5" xfId="18674" xr:uid="{F0355B37-DE9C-418E-870B-0B2FA83DF6C4}"/>
    <cellStyle name="Cálculo 9 23 7" xfId="3912" xr:uid="{A1539A8F-7FAD-4FEA-B0FA-D5EACE7A4AD3}"/>
    <cellStyle name="Cálculo 9 23 7 2" xfId="6549" xr:uid="{E3085091-5112-4CD1-9FBD-8043E0E15584}"/>
    <cellStyle name="Cálculo 9 23 7 2 2" xfId="12860" xr:uid="{DACCC603-DEAE-4FF1-B936-50AC733299F1}"/>
    <cellStyle name="Cálculo 9 23 7 2 2 2" xfId="27968" xr:uid="{AC43D2E0-C90E-4134-9042-C36813BD310A}"/>
    <cellStyle name="Cálculo 9 23 7 2 3" xfId="14761" xr:uid="{95F9F1D2-8466-4E9E-B72E-8B66A44C415B}"/>
    <cellStyle name="Cálculo 9 23 7 2 3 2" xfId="29869" xr:uid="{26952CF7-A246-42FB-88D0-7C94C7416457}"/>
    <cellStyle name="Cálculo 9 23 7 2 4" xfId="21657" xr:uid="{DC320E78-3092-4FB5-B18B-CB7734C56F48}"/>
    <cellStyle name="Cálculo 9 23 7 3" xfId="10294" xr:uid="{511D2869-1A71-4BA7-B6C5-D05DADDC665E}"/>
    <cellStyle name="Cálculo 9 23 7 3 2" xfId="25402" xr:uid="{58881249-5841-49CB-98B4-FD48014BE975}"/>
    <cellStyle name="Cálculo 9 23 7 4" xfId="14332" xr:uid="{49AB7164-BB6F-41FC-B9FF-02A22EE8F793}"/>
    <cellStyle name="Cálculo 9 23 7 4 2" xfId="29440" xr:uid="{9A4170AC-87B3-4E9D-822F-2149C399EAAA}"/>
    <cellStyle name="Cálculo 9 23 7 5" xfId="19020" xr:uid="{DFDB3AC2-4C33-4025-AE54-B7E3D3F5FBC1}"/>
    <cellStyle name="Cálculo 9 23 8" xfId="4276" xr:uid="{C814EDD5-E7BA-49E6-8E0B-09745DCEBC8E}"/>
    <cellStyle name="Cálculo 9 23 8 2" xfId="6913" xr:uid="{C935F1A7-FD7C-4F9E-8AA0-FD9EDEBDA4D5}"/>
    <cellStyle name="Cálculo 9 23 8 2 2" xfId="13224" xr:uid="{1FCFB9F2-D463-4EA8-B1B8-942487E418DF}"/>
    <cellStyle name="Cálculo 9 23 8 2 2 2" xfId="28332" xr:uid="{1DD69202-02C8-4CFE-B8F2-00652B27D911}"/>
    <cellStyle name="Cálculo 9 23 8 2 3" xfId="16888" xr:uid="{29A768EA-DAF7-4F73-A587-67C0D4326FAB}"/>
    <cellStyle name="Cálculo 9 23 8 2 3 2" xfId="31996" xr:uid="{9E0A6CC2-837C-4CC4-AF60-AE3AD289082D}"/>
    <cellStyle name="Cálculo 9 23 8 2 4" xfId="22021" xr:uid="{E816D36F-E23C-497D-A0E0-D9AD7E31E474}"/>
    <cellStyle name="Cálculo 9 23 8 3" xfId="10658" xr:uid="{70EBEFFC-5948-44C8-8359-DC337770EF09}"/>
    <cellStyle name="Cálculo 9 23 8 3 2" xfId="25766" xr:uid="{E7170515-6A64-456B-B549-06F981BD9BC1}"/>
    <cellStyle name="Cálculo 9 23 8 4" xfId="16080" xr:uid="{CECF5DDB-9056-4602-A75E-5603AA83AEF1}"/>
    <cellStyle name="Cálculo 9 23 8 4 2" xfId="31188" xr:uid="{33151091-0B1C-4832-9B71-56B788DB7EFB}"/>
    <cellStyle name="Cálculo 9 23 8 5" xfId="19384" xr:uid="{DCE51C18-C69F-4BED-9107-050BF3ED3108}"/>
    <cellStyle name="Cálculo 9 23 9" xfId="4477" xr:uid="{A1D5EDA7-AA26-4240-A887-480CBD3B459C}"/>
    <cellStyle name="Cálculo 9 23 9 2" xfId="10859" xr:uid="{1DD829BF-A26E-4E6A-B32D-8BE1D75DB3A3}"/>
    <cellStyle name="Cálculo 9 23 9 2 2" xfId="25967" xr:uid="{CEDA5724-CAC2-4A74-B0E9-2B21B9205ED6}"/>
    <cellStyle name="Cálculo 9 23 9 3" xfId="15340" xr:uid="{5B898CEB-F51A-4BFB-816C-20E9A96E9D09}"/>
    <cellStyle name="Cálculo 9 23 9 3 2" xfId="30448" xr:uid="{927EE4FD-ED4B-463E-AC75-74B4F3F39E1A}"/>
    <cellStyle name="Cálculo 9 23 9 4" xfId="19585" xr:uid="{BDB1489A-456E-42DA-9B88-B9D1BB680485}"/>
    <cellStyle name="Cálculo 9 24" xfId="1823" xr:uid="{57FF9531-D904-4E7B-BCD2-1BE5614FD9FF}"/>
    <cellStyle name="Cálculo 9 24 10" xfId="14529" xr:uid="{F29168BE-301E-498D-80BE-D1D974726A3E}"/>
    <cellStyle name="Cálculo 9 24 10 2" xfId="29637" xr:uid="{2679D0FB-CFBA-43E7-828A-83926392334B}"/>
    <cellStyle name="Cálculo 9 24 11" xfId="15355" xr:uid="{9826284C-C254-49B8-B8F2-2E0F23B346A1}"/>
    <cellStyle name="Cálculo 9 24 11 2" xfId="30463" xr:uid="{54BC1B52-3447-4D6F-BAE4-4F9ECB07B72A}"/>
    <cellStyle name="Cálculo 9 24 12" xfId="17048" xr:uid="{AC96E438-6673-4DBC-A986-39365A4DFA07}"/>
    <cellStyle name="Cálculo 9 24 2" xfId="2383" xr:uid="{1E7B8016-5709-4210-9EE3-F0B6C9E20860}"/>
    <cellStyle name="Cálculo 9 24 2 2" xfId="5020" xr:uid="{916149CA-5167-4397-B396-59C7A7A2749D}"/>
    <cellStyle name="Cálculo 9 24 2 2 2" xfId="11384" xr:uid="{6F78C594-AC36-4B80-828C-741E6BE36C6C}"/>
    <cellStyle name="Cálculo 9 24 2 2 2 2" xfId="26492" xr:uid="{D48E2526-E59E-467D-8C72-195085F8F2EF}"/>
    <cellStyle name="Cálculo 9 24 2 2 3" xfId="14082" xr:uid="{F92D81AC-29AF-481D-BFD7-066EF5663EFD}"/>
    <cellStyle name="Cálculo 9 24 2 2 3 2" xfId="29190" xr:uid="{89CBB19D-BF7B-499E-8936-B192C336AB10}"/>
    <cellStyle name="Cálculo 9 24 2 2 4" xfId="20128" xr:uid="{9C3EB1E8-1B59-431A-8685-8A47F81B69FC}"/>
    <cellStyle name="Cálculo 9 24 2 3" xfId="8850" xr:uid="{26EA8A4C-EB4F-43AC-AD63-0E0C220EDEDA}"/>
    <cellStyle name="Cálculo 9 24 2 3 2" xfId="23958" xr:uid="{3F23E893-98EC-4F33-910F-C530C5B8B9B1}"/>
    <cellStyle name="Cálculo 9 24 2 4" xfId="15532" xr:uid="{530A429E-B329-420F-8899-0992EA41CB87}"/>
    <cellStyle name="Cálculo 9 24 2 4 2" xfId="30640" xr:uid="{68EE3269-4CB5-4D56-817A-AF6866C18DA7}"/>
    <cellStyle name="Cálculo 9 24 2 5" xfId="15405" xr:uid="{493C1B09-D15A-4444-89CA-ABC5D4E0D9C0}"/>
    <cellStyle name="Cálculo 9 24 2 5 2" xfId="30513" xr:uid="{D55898BB-81F1-4E66-A77E-D531E1CB14CA}"/>
    <cellStyle name="Cálculo 9 24 2 6" xfId="17591" xr:uid="{03DCA8C4-9434-4F37-8573-C78B2BE08225}"/>
    <cellStyle name="Cálculo 9 24 3" xfId="2237" xr:uid="{47F40CD3-CE23-4BA0-99ED-811029D59F88}"/>
    <cellStyle name="Cálculo 9 24 3 2" xfId="4874" xr:uid="{D983E677-E5ED-4490-8F3C-6C3DF21C5461}"/>
    <cellStyle name="Cálculo 9 24 3 2 2" xfId="13739" xr:uid="{6411DFA6-ABD5-4D73-AB14-E007677381C5}"/>
    <cellStyle name="Cálculo 9 24 3 2 2 2" xfId="28847" xr:uid="{BC901836-9CFF-4B11-9B7D-F863DCF423EC}"/>
    <cellStyle name="Cálculo 9 24 3 2 3" xfId="19982" xr:uid="{49AA6166-107D-4A8A-9911-A78857DF3A7F}"/>
    <cellStyle name="Cálculo 9 24 3 3" xfId="16029" xr:uid="{87724C5A-D15A-41AD-B421-30039EB98381}"/>
    <cellStyle name="Cálculo 9 24 3 3 2" xfId="31137" xr:uid="{A537D1B6-4977-4010-86D2-94F24B431762}"/>
    <cellStyle name="Cálculo 9 24 3 4" xfId="17462" xr:uid="{24727375-7986-4182-A747-3C9DB54EC621}"/>
    <cellStyle name="Cálculo 9 24 4" xfId="2653" xr:uid="{EE25E7C4-E8EC-429C-BB5A-49E7D9244FCB}"/>
    <cellStyle name="Cálculo 9 24 4 2" xfId="5290" xr:uid="{5208242A-6028-4BE9-A321-22586AA219DF}"/>
    <cellStyle name="Cálculo 9 24 4 2 2" xfId="11654" xr:uid="{7CEE6BD9-9AF7-43CF-AC23-8DAC1E8CB5D3}"/>
    <cellStyle name="Cálculo 9 24 4 2 2 2" xfId="26762" xr:uid="{E7B7F14B-A89E-4805-84C1-0FCA320C7BCD}"/>
    <cellStyle name="Cálculo 9 24 4 2 3" xfId="7439" xr:uid="{B71EBBE4-04E3-4C64-A2D4-6A841388F1C3}"/>
    <cellStyle name="Cálculo 9 24 4 2 3 2" xfId="22547" xr:uid="{4D337815-1AE7-4597-8ED4-5536137C906D}"/>
    <cellStyle name="Cálculo 9 24 4 2 4" xfId="20398" xr:uid="{58AEE9C1-133A-4AF5-9A7C-CB36C7A6E62A}"/>
    <cellStyle name="Cálculo 9 24 4 3" xfId="9120" xr:uid="{619AF90C-BC6F-4AD7-A585-D79F23B316FA}"/>
    <cellStyle name="Cálculo 9 24 4 3 2" xfId="24228" xr:uid="{2A412114-80C0-4916-96D3-EE187F64D61F}"/>
    <cellStyle name="Cálculo 9 24 4 4" xfId="14146" xr:uid="{54B3F2AA-C3F4-40EF-95F2-300E7B4C45D0}"/>
    <cellStyle name="Cálculo 9 24 4 4 2" xfId="29254" xr:uid="{AE404513-232E-46CF-88AD-7024A39AD914}"/>
    <cellStyle name="Cálculo 9 24 4 5" xfId="17761" xr:uid="{47118954-C249-4F61-8BB7-FA5D58A7F384}"/>
    <cellStyle name="Cálculo 9 24 5" xfId="3243" xr:uid="{3BDEED39-CB53-44DF-953C-6594AE06DE8B}"/>
    <cellStyle name="Cálculo 9 24 5 2" xfId="5880" xr:uid="{9B1857D4-B4AB-4FCA-8E20-87B6F9B0E469}"/>
    <cellStyle name="Cálculo 9 24 5 2 2" xfId="12191" xr:uid="{D2BC8464-6506-43AA-834B-BD48C689D5FA}"/>
    <cellStyle name="Cálculo 9 24 5 2 2 2" xfId="27299" xr:uid="{709850A6-A815-4AB3-98DE-AC56008E15DD}"/>
    <cellStyle name="Cálculo 9 24 5 2 3" xfId="14652" xr:uid="{ACD03F7D-61BF-4E13-83FD-0645D80EA442}"/>
    <cellStyle name="Cálculo 9 24 5 2 3 2" xfId="29760" xr:uid="{8726957C-CD9E-4335-BDB3-4A93F450EA83}"/>
    <cellStyle name="Cálculo 9 24 5 2 4" xfId="20988" xr:uid="{76BEF604-5F7D-46BE-826B-1C3DAD68B006}"/>
    <cellStyle name="Cálculo 9 24 5 3" xfId="9625" xr:uid="{1300E453-F558-42FA-8DF8-D9DA735062A8}"/>
    <cellStyle name="Cálculo 9 24 5 3 2" xfId="24733" xr:uid="{C35F472D-BC92-4E47-B069-3A484222E5C5}"/>
    <cellStyle name="Cálculo 9 24 5 4" xfId="14792" xr:uid="{692A9F50-2CC4-47E6-8B12-F21C94D5FDDE}"/>
    <cellStyle name="Cálculo 9 24 5 4 2" xfId="29900" xr:uid="{43BA2675-E1F5-4EC2-A071-E8D350024BA4}"/>
    <cellStyle name="Cálculo 9 24 5 5" xfId="18351" xr:uid="{B692A7EA-5227-4FF2-A331-E9CAABCCC790}"/>
    <cellStyle name="Cálculo 9 24 6" xfId="2325" xr:uid="{C1E5E260-D1AF-46FE-B199-7EBEADBDCA02}"/>
    <cellStyle name="Cálculo 9 24 6 2" xfId="4962" xr:uid="{D7E414AD-F94E-4A32-8465-C35C63482F9F}"/>
    <cellStyle name="Cálculo 9 24 6 2 2" xfId="11326" xr:uid="{ED02F231-AEF2-432B-856D-1E837CDFA7D3}"/>
    <cellStyle name="Cálculo 9 24 6 2 2 2" xfId="26434" xr:uid="{F15B727B-9046-4957-94CC-4F94665D4DE1}"/>
    <cellStyle name="Cálculo 9 24 6 2 3" xfId="15502" xr:uid="{53BE50BD-B903-4AEF-9301-7315EC606D64}"/>
    <cellStyle name="Cálculo 9 24 6 2 3 2" xfId="30610" xr:uid="{82491B99-61A8-483B-98B1-9ED9A00F34B7}"/>
    <cellStyle name="Cálculo 9 24 6 2 4" xfId="20070" xr:uid="{0A96EA21-1576-468A-9F5C-74A29B11C756}"/>
    <cellStyle name="Cálculo 9 24 6 3" xfId="8792" xr:uid="{0DAEFD7E-C28B-4AE7-8496-EBE25B97988F}"/>
    <cellStyle name="Cálculo 9 24 6 3 2" xfId="23900" xr:uid="{9D2FA626-9D99-4C32-BAE4-8E4ACA7FE1BD}"/>
    <cellStyle name="Cálculo 9 24 6 4" xfId="15356" xr:uid="{3A92FF40-A3CE-4362-944F-99921A2D90A8}"/>
    <cellStyle name="Cálculo 9 24 6 4 2" xfId="30464" xr:uid="{36B6AA6A-30A6-4653-97E1-979FE36787FD}"/>
    <cellStyle name="Cálculo 9 24 6 5" xfId="17550" xr:uid="{FFA6F1BA-B2B9-45A9-8DB9-6A508A19D6B8}"/>
    <cellStyle name="Cálculo 9 24 7" xfId="3895" xr:uid="{15B9F314-162A-442A-A841-9A7F6332254B}"/>
    <cellStyle name="Cálculo 9 24 7 2" xfId="6532" xr:uid="{970BE715-BEBA-4849-92F1-D1C085E5A0F3}"/>
    <cellStyle name="Cálculo 9 24 7 2 2" xfId="12843" xr:uid="{64BFFFF4-BFCF-4100-A782-A0F878125349}"/>
    <cellStyle name="Cálculo 9 24 7 2 2 2" xfId="27951" xr:uid="{137A80C9-9828-42F4-9F8F-64B381D13BFB}"/>
    <cellStyle name="Cálculo 9 24 7 2 3" xfId="14629" xr:uid="{242D5781-470D-49F4-AE4E-FD95A7C4D7AE}"/>
    <cellStyle name="Cálculo 9 24 7 2 3 2" xfId="29737" xr:uid="{3BBB1CBA-9942-4E9A-AF74-162093913CAC}"/>
    <cellStyle name="Cálculo 9 24 7 2 4" xfId="21640" xr:uid="{3DEB1010-1DEA-4CFB-9312-42D82D488043}"/>
    <cellStyle name="Cálculo 9 24 7 3" xfId="10277" xr:uid="{A59A1EB2-3549-42B5-8D02-29FEA57F2E70}"/>
    <cellStyle name="Cálculo 9 24 7 3 2" xfId="25385" xr:uid="{D817C980-1613-4F1F-AE86-85EAFFF4C5FA}"/>
    <cellStyle name="Cálculo 9 24 7 4" xfId="15508" xr:uid="{1B2B5437-5551-4812-BD71-65FDAAF0F708}"/>
    <cellStyle name="Cálculo 9 24 7 4 2" xfId="30616" xr:uid="{76C3EA66-429E-44AA-B9B5-4CE3468CEFCD}"/>
    <cellStyle name="Cálculo 9 24 7 5" xfId="19003" xr:uid="{E19D4618-8A5D-4C5B-B7DC-D1147F24747E}"/>
    <cellStyle name="Cálculo 9 24 8" xfId="4460" xr:uid="{A008D140-A586-49E9-B783-C2DAE12B7106}"/>
    <cellStyle name="Cálculo 9 24 8 2" xfId="10842" xr:uid="{9A27D426-FBE6-4E1B-B741-DD38AF10BE6D}"/>
    <cellStyle name="Cálculo 9 24 8 2 2" xfId="25950" xr:uid="{CD74C9C7-A82F-4B13-B396-ADF7A75E5ACB}"/>
    <cellStyle name="Cálculo 9 24 8 3" xfId="14509" xr:uid="{23F59515-D6CF-4B94-AA6F-06B593269232}"/>
    <cellStyle name="Cálculo 9 24 8 3 2" xfId="29617" xr:uid="{3A2D5F16-02FD-4DEE-88DE-E8894835BC87}"/>
    <cellStyle name="Cálculo 9 24 8 4" xfId="19568" xr:uid="{D1B8BBC4-7287-4464-A31E-A3D9EC4F6748}"/>
    <cellStyle name="Cálculo 9 24 9" xfId="8324" xr:uid="{2C6E7B8D-BCF7-4EBE-9479-FA1C163071BA}"/>
    <cellStyle name="Cálculo 9 24 9 2" xfId="23432" xr:uid="{2C023A50-D46B-431F-A27C-B1CC9FD3040A}"/>
    <cellStyle name="Cálculo 9 25" xfId="2060" xr:uid="{42DC9F9D-999B-4F45-B9BB-13A2024D36B4}"/>
    <cellStyle name="Cálculo 9 25 10" xfId="11801" xr:uid="{C347B3B7-4EA3-45C3-9FEC-7FA5EDA670EC}"/>
    <cellStyle name="Cálculo 9 25 10 2" xfId="26909" xr:uid="{B0644F49-9CB8-4EF9-9C24-0FC4C3B3596F}"/>
    <cellStyle name="Cálculo 9 25 11" xfId="15697" xr:uid="{24F17098-C098-4864-986C-5459A5CE79E4}"/>
    <cellStyle name="Cálculo 9 25 11 2" xfId="30805" xr:uid="{CFB8AF52-E580-447A-959C-D2B0A66FF33B}"/>
    <cellStyle name="Cálculo 9 25 12" xfId="17285" xr:uid="{F709C2F6-50E3-4DFA-B0BD-61AECDFA4BB2}"/>
    <cellStyle name="Cálculo 9 25 2" xfId="2567" xr:uid="{B029E69F-3601-4E59-85B1-419CB695B260}"/>
    <cellStyle name="Cálculo 9 25 2 2" xfId="5204" xr:uid="{311F0ABE-9F7A-4F2A-9582-9992C59765DD}"/>
    <cellStyle name="Cálculo 9 25 2 2 2" xfId="11568" xr:uid="{0ADB21CE-1F27-4F45-9EB4-46D0068302D6}"/>
    <cellStyle name="Cálculo 9 25 2 2 2 2" xfId="26676" xr:uid="{99A5899B-2E5E-46CB-A289-B1AC9ED617EA}"/>
    <cellStyle name="Cálculo 9 25 2 2 3" xfId="7307" xr:uid="{77ED5427-7AF2-4BE3-ADEB-EDEB89C1D30A}"/>
    <cellStyle name="Cálculo 9 25 2 2 3 2" xfId="22415" xr:uid="{75DF6648-59DF-4F71-9D1F-AF93C6DC8D18}"/>
    <cellStyle name="Cálculo 9 25 2 2 4" xfId="20312" xr:uid="{B146278A-792D-41BC-957F-D7EB2FA67926}"/>
    <cellStyle name="Cálculo 9 25 2 3" xfId="9034" xr:uid="{2FA8F125-6CB4-462B-9D43-349243EE21C5}"/>
    <cellStyle name="Cálculo 9 25 2 3 2" xfId="24142" xr:uid="{93CE8C99-5BEB-42A8-95BB-B2405656EDB1}"/>
    <cellStyle name="Cálculo 9 25 2 4" xfId="13449" xr:uid="{6EB27715-2D1D-4806-A741-493CBD606170}"/>
    <cellStyle name="Cálculo 9 25 2 4 2" xfId="28557" xr:uid="{EF72CA16-7EF9-4612-9CCD-00A515D83785}"/>
    <cellStyle name="Cálculo 9 25 2 5" xfId="14599" xr:uid="{78861DBD-7F73-43D3-946C-D8F3514D0DF0}"/>
    <cellStyle name="Cálculo 9 25 2 5 2" xfId="29707" xr:uid="{E75269FF-6F2E-4315-9506-CB6550068A40}"/>
    <cellStyle name="Cálculo 9 25 2 6" xfId="17675" xr:uid="{55191D36-BFE0-412A-B188-D55FE36055C4}"/>
    <cellStyle name="Cálculo 9 25 3" xfId="2820" xr:uid="{BB81A41D-8F61-47A7-A851-36158034A6C6}"/>
    <cellStyle name="Cálculo 9 25 3 2" xfId="5457" xr:uid="{662B5FD4-5D81-436D-A410-51D490A81900}"/>
    <cellStyle name="Cálculo 9 25 3 2 2" xfId="15784" xr:uid="{F8E19608-C031-41EE-9EBE-EBFF82994587}"/>
    <cellStyle name="Cálculo 9 25 3 2 2 2" xfId="30892" xr:uid="{F06CF0AE-823C-42A7-A6F9-95A2436F3665}"/>
    <cellStyle name="Cálculo 9 25 3 2 3" xfId="20565" xr:uid="{C347F488-B60A-4771-9A62-95C77B522CBB}"/>
    <cellStyle name="Cálculo 9 25 3 3" xfId="15995" xr:uid="{28DDE226-DB9C-40A1-B609-C4003BF4AAA0}"/>
    <cellStyle name="Cálculo 9 25 3 3 2" xfId="31103" xr:uid="{EC8965BA-9060-43B5-8788-07D9D466CAAE}"/>
    <cellStyle name="Cálculo 9 25 3 4" xfId="17928" xr:uid="{C3541534-597F-4841-943F-11F9478651F2}"/>
    <cellStyle name="Cálculo 9 25 4" xfId="3123" xr:uid="{D9516C1B-1538-441C-839F-258870B6EDA0}"/>
    <cellStyle name="Cálculo 9 25 4 2" xfId="5760" xr:uid="{6FC90DC1-0325-4779-978B-913AAC521B4C}"/>
    <cellStyle name="Cálculo 9 25 4 2 2" xfId="12071" xr:uid="{0996FAC7-DFE1-4CBC-9462-D278262B0FC2}"/>
    <cellStyle name="Cálculo 9 25 4 2 2 2" xfId="27179" xr:uid="{23032C21-ED34-4BF7-9F35-A1AB47015C35}"/>
    <cellStyle name="Cálculo 9 25 4 2 3" xfId="16130" xr:uid="{C17F4769-D991-4D3A-8EF2-9E0593AD2443}"/>
    <cellStyle name="Cálculo 9 25 4 2 3 2" xfId="31238" xr:uid="{56A32DE8-AD3C-4300-B590-88678D572C13}"/>
    <cellStyle name="Cálculo 9 25 4 2 4" xfId="20868" xr:uid="{BE3635F9-56FB-424A-8203-8C67FD10D641}"/>
    <cellStyle name="Cálculo 9 25 4 3" xfId="9505" xr:uid="{13A69218-C00C-43B3-9AB6-7AEA3438187B}"/>
    <cellStyle name="Cálculo 9 25 4 3 2" xfId="24613" xr:uid="{035D01D3-CD7D-4BA1-894C-20405C9E06FE}"/>
    <cellStyle name="Cálculo 9 25 4 4" xfId="16052" xr:uid="{E63C56BC-29EE-4325-B944-EBCD4D452706}"/>
    <cellStyle name="Cálculo 9 25 4 4 2" xfId="31160" xr:uid="{B6D315FC-EA8E-4785-AD28-68BEA4CE2A0F}"/>
    <cellStyle name="Cálculo 9 25 4 5" xfId="18231" xr:uid="{E4AFBC52-6549-42AF-96F0-B605D7630D05}"/>
    <cellStyle name="Cálculo 9 25 5" xfId="3449" xr:uid="{97DCA0D7-3429-4C80-8889-1A9C05F42733}"/>
    <cellStyle name="Cálculo 9 25 5 2" xfId="6086" xr:uid="{9DDE8F8E-AEB9-48A9-82C0-3FD32DBC2A48}"/>
    <cellStyle name="Cálculo 9 25 5 2 2" xfId="12397" xr:uid="{3A1196B5-9F30-4A49-A81D-CB398ADB2FAA}"/>
    <cellStyle name="Cálculo 9 25 5 2 2 2" xfId="27505" xr:uid="{89B9A385-33FB-41D0-9404-33682B59BFB2}"/>
    <cellStyle name="Cálculo 9 25 5 2 3" xfId="8027" xr:uid="{019E3C78-306A-4FE8-826A-5A9A9C5FBFF4}"/>
    <cellStyle name="Cálculo 9 25 5 2 3 2" xfId="23135" xr:uid="{A686E53A-59DB-42DA-A7ED-0E456699AB43}"/>
    <cellStyle name="Cálculo 9 25 5 2 4" xfId="21194" xr:uid="{40FFEF18-ACF7-4E69-B9DC-56CDEEBD4392}"/>
    <cellStyle name="Cálculo 9 25 5 3" xfId="9831" xr:uid="{67FCC2D0-C85D-4FBF-9C76-19CB6A6185E0}"/>
    <cellStyle name="Cálculo 9 25 5 3 2" xfId="24939" xr:uid="{6E8D9EE2-9257-4B80-A3F1-FC09F64B6221}"/>
    <cellStyle name="Cálculo 9 25 5 4" xfId="14867" xr:uid="{2043D420-59A5-4F12-9A5B-EC3690B69F3D}"/>
    <cellStyle name="Cálculo 9 25 5 4 2" xfId="29975" xr:uid="{9CFDD22E-E3C1-4471-8173-F48629D9BA5A}"/>
    <cellStyle name="Cálculo 9 25 5 5" xfId="18557" xr:uid="{767C404D-17A2-4B35-A202-527204FC6C19}"/>
    <cellStyle name="Cálculo 9 25 6" xfId="3755" xr:uid="{DEF85864-4D93-4AEF-9A0F-37367603A546}"/>
    <cellStyle name="Cálculo 9 25 6 2" xfId="6392" xr:uid="{9A2F994D-361F-4DBA-B587-11DAE7011D79}"/>
    <cellStyle name="Cálculo 9 25 6 2 2" xfId="12703" xr:uid="{D0337C72-3CC9-466B-8999-EFF1E26DE0F9}"/>
    <cellStyle name="Cálculo 9 25 6 2 2 2" xfId="27811" xr:uid="{BE1F23AF-B8F5-42A9-9D00-A36A799A1AEC}"/>
    <cellStyle name="Cálculo 9 25 6 2 3" xfId="7162" xr:uid="{3C9E0D81-F6FA-4994-A4ED-34EB346C9DA3}"/>
    <cellStyle name="Cálculo 9 25 6 2 3 2" xfId="22270" xr:uid="{01E648B0-1521-4900-BE05-A441E4E02A19}"/>
    <cellStyle name="Cálculo 9 25 6 2 4" xfId="21500" xr:uid="{EA624AEC-37D0-4D51-8533-A86E5DF086D0}"/>
    <cellStyle name="Cálculo 9 25 6 3" xfId="10137" xr:uid="{3548C600-A351-4EF0-9D15-1014280B4990}"/>
    <cellStyle name="Cálculo 9 25 6 3 2" xfId="25245" xr:uid="{462D8BD5-368B-47C9-B303-9C87F69A2C5D}"/>
    <cellStyle name="Cálculo 9 25 6 4" xfId="15292" xr:uid="{E04882D2-DF33-430C-9F76-65784A309EF4}"/>
    <cellStyle name="Cálculo 9 25 6 4 2" xfId="30400" xr:uid="{FF67EF38-B669-4116-AC11-EB52C29CA019}"/>
    <cellStyle name="Cálculo 9 25 6 5" xfId="18863" xr:uid="{4B968739-5049-4C83-8373-17F16D613453}"/>
    <cellStyle name="Cálculo 9 25 7" xfId="4132" xr:uid="{CDBB6D57-F126-4B89-B2A6-24F9EB96701A}"/>
    <cellStyle name="Cálculo 9 25 7 2" xfId="6769" xr:uid="{ABBA14B3-DDB6-4A08-9C9F-3351E1139117}"/>
    <cellStyle name="Cálculo 9 25 7 2 2" xfId="13080" xr:uid="{B925F2D6-C2B3-4653-B8BF-3C901A85D6E4}"/>
    <cellStyle name="Cálculo 9 25 7 2 2 2" xfId="28188" xr:uid="{7CEAA6C0-71EF-4DE6-87FF-277ECDD50A77}"/>
    <cellStyle name="Cálculo 9 25 7 2 3" xfId="16754" xr:uid="{954901DB-0271-4924-84B2-0961E3C4AEA7}"/>
    <cellStyle name="Cálculo 9 25 7 2 3 2" xfId="31862" xr:uid="{EBD2F27C-D486-412C-AD43-610E42480908}"/>
    <cellStyle name="Cálculo 9 25 7 2 4" xfId="21877" xr:uid="{9ABAAF22-CA36-4BC3-B6DC-8D87BDA9F6B3}"/>
    <cellStyle name="Cálculo 9 25 7 3" xfId="10514" xr:uid="{5C1FD557-EE6C-4446-B4AE-630932CF788D}"/>
    <cellStyle name="Cálculo 9 25 7 3 2" xfId="25622" xr:uid="{0FB38C21-D844-4B76-A294-945734BD8B27}"/>
    <cellStyle name="Cálculo 9 25 7 4" xfId="16423" xr:uid="{0AD22576-AA6B-4ADD-AD54-BE9B7A7C47CC}"/>
    <cellStyle name="Cálculo 9 25 7 4 2" xfId="31531" xr:uid="{17C1D651-4F67-4479-BB30-11DFA92416AC}"/>
    <cellStyle name="Cálculo 9 25 7 5" xfId="19240" xr:uid="{BF4738D8-67B3-4E41-AA48-7E1BCB29B480}"/>
    <cellStyle name="Cálculo 9 25 8" xfId="4697" xr:uid="{6A2373DA-CBD9-4852-801E-A038F4FFB7A6}"/>
    <cellStyle name="Cálculo 9 25 8 2" xfId="11079" xr:uid="{3286702A-BDF5-467F-8FB9-6E07773C347D}"/>
    <cellStyle name="Cálculo 9 25 8 2 2" xfId="26187" xr:uid="{29738B87-0AB2-413E-BE7D-E4B44CD7D4C2}"/>
    <cellStyle name="Cálculo 9 25 8 3" xfId="13479" xr:uid="{81BCB037-CFD7-4512-96E6-DF22D50D5268}"/>
    <cellStyle name="Cálculo 9 25 8 3 2" xfId="28587" xr:uid="{FC9D5075-D652-4A4E-B49E-CFF3DDE6004F}"/>
    <cellStyle name="Cálculo 9 25 8 4" xfId="19805" xr:uid="{56778D72-FD9A-4BA1-B7C4-E0159A17C17F}"/>
    <cellStyle name="Cálculo 9 25 9" xfId="8558" xr:uid="{D578AD88-FF5A-4654-8FE4-876554D96251}"/>
    <cellStyle name="Cálculo 9 25 9 2" xfId="23666" xr:uid="{F7CCDB0F-6CF6-4ADD-9608-C5C191689FE6}"/>
    <cellStyle name="Cálculo 9 26" xfId="2061" xr:uid="{1B708CD1-1AA9-47D0-BE70-474414CF3E40}"/>
    <cellStyle name="Cálculo 9 26 10" xfId="14882" xr:uid="{D644FB9E-4C98-4EE4-B548-CCC85F5F75F6}"/>
    <cellStyle name="Cálculo 9 26 10 2" xfId="29990" xr:uid="{F8F7C22E-BB38-4CAD-AC55-3D8BF2342714}"/>
    <cellStyle name="Cálculo 9 26 11" xfId="17286" xr:uid="{A1B76C6D-915F-4090-A15B-5A1928C66052}"/>
    <cellStyle name="Cálculo 9 26 2" xfId="2821" xr:uid="{32914E88-FEE2-4F40-BA62-FDF52BDCB96A}"/>
    <cellStyle name="Cálculo 9 26 2 2" xfId="5458" xr:uid="{6181515B-FCCB-44DE-A0E4-884438CD7186}"/>
    <cellStyle name="Cálculo 9 26 2 2 2" xfId="15660" xr:uid="{15F3785B-1770-41CA-BAE6-75759FB20BE8}"/>
    <cellStyle name="Cálculo 9 26 2 2 2 2" xfId="30768" xr:uid="{DA7AEB95-BCBB-4B0B-BB4B-531372E696C2}"/>
    <cellStyle name="Cálculo 9 26 2 2 3" xfId="20566" xr:uid="{EFCD6CD5-A292-47DE-96B1-BDDDE352B2BB}"/>
    <cellStyle name="Cálculo 9 26 2 3" xfId="14178" xr:uid="{311BFF6B-3A4C-4EF8-B169-612E993E3FA9}"/>
    <cellStyle name="Cálculo 9 26 2 3 2" xfId="29286" xr:uid="{3A6BF2ED-FF39-47E3-AC50-4C589574CDD4}"/>
    <cellStyle name="Cálculo 9 26 2 4" xfId="17929" xr:uid="{A9E37770-7905-4851-BD60-85F0A1AE8CAB}"/>
    <cellStyle name="Cálculo 9 26 3" xfId="3124" xr:uid="{17FB036E-3FE6-4DA6-B678-E997BB84ACC4}"/>
    <cellStyle name="Cálculo 9 26 3 2" xfId="5761" xr:uid="{7512A1CB-C422-4665-91F4-4EB5E199A8A7}"/>
    <cellStyle name="Cálculo 9 26 3 2 2" xfId="12072" xr:uid="{EB236469-FDAD-4F43-9190-C89701B19D43}"/>
    <cellStyle name="Cálculo 9 26 3 2 2 2" xfId="27180" xr:uid="{9D032BA9-B5AE-4BC5-AC3C-F077AED146AE}"/>
    <cellStyle name="Cálculo 9 26 3 2 3" xfId="14516" xr:uid="{36E7CBA5-3149-4626-9DE2-146AC3DC2B4D}"/>
    <cellStyle name="Cálculo 9 26 3 2 3 2" xfId="29624" xr:uid="{C3C97F97-0D2E-4A73-8884-08CE84680F29}"/>
    <cellStyle name="Cálculo 9 26 3 2 4" xfId="20869" xr:uid="{7207A51A-22F3-4623-8295-61C05C14640A}"/>
    <cellStyle name="Cálculo 9 26 3 3" xfId="9506" xr:uid="{0A0FFEB7-229E-43AD-B5E0-1D1FC7FF859C}"/>
    <cellStyle name="Cálculo 9 26 3 3 2" xfId="24614" xr:uid="{DC8D3867-09E6-4369-A02C-D2846006CB46}"/>
    <cellStyle name="Cálculo 9 26 3 4" xfId="14728" xr:uid="{F3F68D8F-304C-4C56-9F4A-AB3B09751D6C}"/>
    <cellStyle name="Cálculo 9 26 3 4 2" xfId="29836" xr:uid="{9A558F42-D586-48C3-8695-138A73A1B8B3}"/>
    <cellStyle name="Cálculo 9 26 3 5" xfId="18232" xr:uid="{542A30D6-A26F-426E-BFCE-9E5E81B5139A}"/>
    <cellStyle name="Cálculo 9 26 4" xfId="3450" xr:uid="{9368F3D8-38A6-40A9-BA0D-B3671BC01540}"/>
    <cellStyle name="Cálculo 9 26 4 2" xfId="6087" xr:uid="{3BCB86B2-BF09-441E-8B5E-B5A1E072F363}"/>
    <cellStyle name="Cálculo 9 26 4 2 2" xfId="12398" xr:uid="{DC516BD7-71A5-4B2F-8B3C-33739339552E}"/>
    <cellStyle name="Cálculo 9 26 4 2 2 2" xfId="27506" xr:uid="{520EF5CE-9D84-4DA0-AC92-47609B746EE9}"/>
    <cellStyle name="Cálculo 9 26 4 2 3" xfId="16255" xr:uid="{C9CC9B24-9771-4F78-A63C-F102FF44D416}"/>
    <cellStyle name="Cálculo 9 26 4 2 3 2" xfId="31363" xr:uid="{F0D0ECC4-E5F3-4106-B9DA-BE7ECBBD5B6E}"/>
    <cellStyle name="Cálculo 9 26 4 2 4" xfId="21195" xr:uid="{EDA1C192-A1CE-4D9A-8710-52024DCC6CB5}"/>
    <cellStyle name="Cálculo 9 26 4 3" xfId="9832" xr:uid="{23AE669A-A332-4FF4-9BEF-8D7B48BAC404}"/>
    <cellStyle name="Cálculo 9 26 4 3 2" xfId="24940" xr:uid="{32C4F69A-D4E4-4BB8-9AFD-402A1591B5C7}"/>
    <cellStyle name="Cálculo 9 26 4 4" xfId="7254" xr:uid="{E2984948-9CDF-4FB4-8E2B-6C504BD43BF6}"/>
    <cellStyle name="Cálculo 9 26 4 4 2" xfId="22362" xr:uid="{3BEE3FD5-4FCB-4ED0-A6D1-A89B85FAD610}"/>
    <cellStyle name="Cálculo 9 26 4 5" xfId="18558" xr:uid="{5EC0F119-94D0-44FC-8403-639580083F65}"/>
    <cellStyle name="Cálculo 9 26 5" xfId="3756" xr:uid="{53F4BEE0-1329-4FC2-A956-D5E8E2EE89DF}"/>
    <cellStyle name="Cálculo 9 26 5 2" xfId="6393" xr:uid="{86B1FC54-63C5-486B-ABBF-E0D22F68D8D6}"/>
    <cellStyle name="Cálculo 9 26 5 2 2" xfId="12704" xr:uid="{9C07E692-E4AA-41FF-8355-9A33D152ED6F}"/>
    <cellStyle name="Cálculo 9 26 5 2 2 2" xfId="27812" xr:uid="{CDD0CA60-9E14-4E31-ADC1-4B1B3883CAF8}"/>
    <cellStyle name="Cálculo 9 26 5 2 3" xfId="16262" xr:uid="{2257A624-80D5-471B-A06F-2BB39ED73D73}"/>
    <cellStyle name="Cálculo 9 26 5 2 3 2" xfId="31370" xr:uid="{8EBBAA86-5B6C-4C0F-9F92-D5999C0C9035}"/>
    <cellStyle name="Cálculo 9 26 5 2 4" xfId="21501" xr:uid="{8D107079-CF79-4053-BA14-17EB2446009B}"/>
    <cellStyle name="Cálculo 9 26 5 3" xfId="10138" xr:uid="{418A88D9-56A0-4AB8-9EAE-C17894EB2C54}"/>
    <cellStyle name="Cálculo 9 26 5 3 2" xfId="25246" xr:uid="{09CA4072-3B62-480B-BC49-9301F1052706}"/>
    <cellStyle name="Cálculo 9 26 5 4" xfId="15059" xr:uid="{1C68D8E0-C9FB-4AEA-9EC6-83624F8C6161}"/>
    <cellStyle name="Cálculo 9 26 5 4 2" xfId="30167" xr:uid="{A542B622-726D-43F5-9BDF-0F42CF8F22B0}"/>
    <cellStyle name="Cálculo 9 26 5 5" xfId="18864" xr:uid="{6E7B1757-3EF7-4A14-A289-811D9CB3A012}"/>
    <cellStyle name="Cálculo 9 26 6" xfId="4133" xr:uid="{EE69951F-530A-45FD-B2E8-C6F362B94699}"/>
    <cellStyle name="Cálculo 9 26 6 2" xfId="6770" xr:uid="{859B0B49-8CCA-4E90-B56D-A62AF879CA61}"/>
    <cellStyle name="Cálculo 9 26 6 2 2" xfId="13081" xr:uid="{DBD045AC-4556-499D-935A-59764A1A2F24}"/>
    <cellStyle name="Cálculo 9 26 6 2 2 2" xfId="28189" xr:uid="{0F1384B1-65D7-4FAF-9DE9-5246CAE40BBC}"/>
    <cellStyle name="Cálculo 9 26 6 2 3" xfId="16755" xr:uid="{F64C8433-9F6C-47C2-91AC-2CAB4AE27EA3}"/>
    <cellStyle name="Cálculo 9 26 6 2 3 2" xfId="31863" xr:uid="{B58B9CF3-7CB3-43DD-9E00-CA5838823A2A}"/>
    <cellStyle name="Cálculo 9 26 6 2 4" xfId="21878" xr:uid="{87365418-7E2F-4980-A695-A3B197066C86}"/>
    <cellStyle name="Cálculo 9 26 6 3" xfId="10515" xr:uid="{99D0C494-DDA5-44EA-9BA6-D39562922DAA}"/>
    <cellStyle name="Cálculo 9 26 6 3 2" xfId="25623" xr:uid="{42BBAD46-5134-4DD8-96F9-01B9E0E44279}"/>
    <cellStyle name="Cálculo 9 26 6 4" xfId="8000" xr:uid="{248E134C-647C-44C9-B446-7A45F4F9357F}"/>
    <cellStyle name="Cálculo 9 26 6 4 2" xfId="23108" xr:uid="{37EA4E64-B117-4B95-A027-803554096D34}"/>
    <cellStyle name="Cálculo 9 26 6 5" xfId="19241" xr:uid="{22C4EC6E-0A6B-47A8-A43F-F97E3B54A0D8}"/>
    <cellStyle name="Cálculo 9 26 7" xfId="4698" xr:uid="{A9DE9347-36F4-43AD-ACBE-5576BDA02B5E}"/>
    <cellStyle name="Cálculo 9 26 7 2" xfId="11080" xr:uid="{A935F1F9-AC5B-4F68-B5A6-5DA372A48F45}"/>
    <cellStyle name="Cálculo 9 26 7 2 2" xfId="26188" xr:uid="{D85CFF75-AE5C-4B43-9B36-FF0E20A9E111}"/>
    <cellStyle name="Cálculo 9 26 7 3" xfId="7778" xr:uid="{468FC987-460B-4FE5-8B2D-7BACBB8EF73D}"/>
    <cellStyle name="Cálculo 9 26 7 3 2" xfId="22886" xr:uid="{4B165C2D-F0ED-4367-97B8-2554415CD2B0}"/>
    <cellStyle name="Cálculo 9 26 7 4" xfId="19806" xr:uid="{F7D92F77-3E9A-4398-B1A4-5B0562C981AF}"/>
    <cellStyle name="Cálculo 9 26 8" xfId="8559" xr:uid="{663E43E3-8F66-458B-8FB4-AAFDD717FB46}"/>
    <cellStyle name="Cálculo 9 26 8 2" xfId="23667" xr:uid="{EE4436AA-BB20-40CC-9089-9ED295776851}"/>
    <cellStyle name="Cálculo 9 26 9" xfId="13830" xr:uid="{5FC088C3-C1CF-4CEC-9B5A-12156067A58F}"/>
    <cellStyle name="Cálculo 9 26 9 2" xfId="28938" xr:uid="{E76F77ED-5965-44E9-AD86-51F064B4A8AA}"/>
    <cellStyle name="Cálculo 9 3" xfId="781" xr:uid="{00000000-0005-0000-0000-00000D030000}"/>
    <cellStyle name="Cálculo 9 4" xfId="782" xr:uid="{00000000-0005-0000-0000-00000E030000}"/>
    <cellStyle name="Cálculo 9 5" xfId="783" xr:uid="{00000000-0005-0000-0000-00000F030000}"/>
    <cellStyle name="Cálculo 9 6" xfId="784" xr:uid="{00000000-0005-0000-0000-000010030000}"/>
    <cellStyle name="Cálculo 9 7" xfId="785" xr:uid="{00000000-0005-0000-0000-000011030000}"/>
    <cellStyle name="Cálculo 9 8" xfId="786" xr:uid="{00000000-0005-0000-0000-000012030000}"/>
    <cellStyle name="Cálculo 9 9" xfId="787" xr:uid="{00000000-0005-0000-0000-000013030000}"/>
    <cellStyle name="Celda de comprobación" xfId="788" builtinId="23" customBuiltin="1"/>
    <cellStyle name="Celda de comprobación 10" xfId="789" xr:uid="{00000000-0005-0000-0000-000015030000}"/>
    <cellStyle name="Celda de comprobación 11" xfId="790" xr:uid="{00000000-0005-0000-0000-000016030000}"/>
    <cellStyle name="Celda de comprobación 12" xfId="791" xr:uid="{00000000-0005-0000-0000-000017030000}"/>
    <cellStyle name="Celda de comprobación 13" xfId="792" xr:uid="{00000000-0005-0000-0000-000018030000}"/>
    <cellStyle name="Celda de comprobación 14" xfId="793" xr:uid="{00000000-0005-0000-0000-000019030000}"/>
    <cellStyle name="Celda de comprobación 15" xfId="794" xr:uid="{00000000-0005-0000-0000-00001A030000}"/>
    <cellStyle name="Celda de comprobación 16" xfId="795" xr:uid="{00000000-0005-0000-0000-00001B030000}"/>
    <cellStyle name="Celda de comprobación 17" xfId="796" xr:uid="{00000000-0005-0000-0000-00001C030000}"/>
    <cellStyle name="Celda de comprobación 18" xfId="797" xr:uid="{00000000-0005-0000-0000-00001D030000}"/>
    <cellStyle name="Celda de comprobación 2" xfId="798" xr:uid="{00000000-0005-0000-0000-00001E030000}"/>
    <cellStyle name="Celda de comprobación 3" xfId="799" xr:uid="{00000000-0005-0000-0000-00001F030000}"/>
    <cellStyle name="Celda de comprobación 4" xfId="800" xr:uid="{00000000-0005-0000-0000-000020030000}"/>
    <cellStyle name="Celda de comprobación 5" xfId="801" xr:uid="{00000000-0005-0000-0000-000021030000}"/>
    <cellStyle name="Celda de comprobación 6" xfId="802" xr:uid="{00000000-0005-0000-0000-000022030000}"/>
    <cellStyle name="Celda de comprobación 7" xfId="803" xr:uid="{00000000-0005-0000-0000-000023030000}"/>
    <cellStyle name="Celda de comprobación 8" xfId="804" xr:uid="{00000000-0005-0000-0000-000024030000}"/>
    <cellStyle name="Celda de comprobación 9" xfId="805" xr:uid="{00000000-0005-0000-0000-000025030000}"/>
    <cellStyle name="Celda de comprobación 9 10" xfId="806" xr:uid="{00000000-0005-0000-0000-000026030000}"/>
    <cellStyle name="Celda de comprobación 9 11" xfId="807" xr:uid="{00000000-0005-0000-0000-000027030000}"/>
    <cellStyle name="Celda de comprobación 9 12" xfId="808" xr:uid="{00000000-0005-0000-0000-000028030000}"/>
    <cellStyle name="Celda de comprobación 9 13" xfId="809" xr:uid="{00000000-0005-0000-0000-000029030000}"/>
    <cellStyle name="Celda de comprobación 9 14" xfId="810" xr:uid="{00000000-0005-0000-0000-00002A030000}"/>
    <cellStyle name="Celda de comprobación 9 15" xfId="811" xr:uid="{00000000-0005-0000-0000-00002B030000}"/>
    <cellStyle name="Celda de comprobación 9 16" xfId="812" xr:uid="{00000000-0005-0000-0000-00002C030000}"/>
    <cellStyle name="Celda de comprobación 9 17" xfId="813" xr:uid="{00000000-0005-0000-0000-00002D030000}"/>
    <cellStyle name="Celda de comprobación 9 18" xfId="814" xr:uid="{00000000-0005-0000-0000-00002E030000}"/>
    <cellStyle name="Celda de comprobación 9 19" xfId="815" xr:uid="{00000000-0005-0000-0000-00002F030000}"/>
    <cellStyle name="Celda de comprobación 9 2" xfId="816" xr:uid="{00000000-0005-0000-0000-000030030000}"/>
    <cellStyle name="Celda de comprobación 9 20" xfId="817" xr:uid="{00000000-0005-0000-0000-000031030000}"/>
    <cellStyle name="Celda de comprobación 9 21" xfId="818" xr:uid="{00000000-0005-0000-0000-000032030000}"/>
    <cellStyle name="Celda de comprobación 9 22" xfId="819" xr:uid="{00000000-0005-0000-0000-000033030000}"/>
    <cellStyle name="Celda de comprobación 9 3" xfId="820" xr:uid="{00000000-0005-0000-0000-000034030000}"/>
    <cellStyle name="Celda de comprobación 9 4" xfId="821" xr:uid="{00000000-0005-0000-0000-000035030000}"/>
    <cellStyle name="Celda de comprobación 9 5" xfId="822" xr:uid="{00000000-0005-0000-0000-000036030000}"/>
    <cellStyle name="Celda de comprobación 9 6" xfId="823" xr:uid="{00000000-0005-0000-0000-000037030000}"/>
    <cellStyle name="Celda de comprobación 9 7" xfId="824" xr:uid="{00000000-0005-0000-0000-000038030000}"/>
    <cellStyle name="Celda de comprobación 9 8" xfId="825" xr:uid="{00000000-0005-0000-0000-000039030000}"/>
    <cellStyle name="Celda de comprobación 9 9" xfId="826" xr:uid="{00000000-0005-0000-0000-00003A030000}"/>
    <cellStyle name="Celda vinculada" xfId="827" builtinId="24" customBuiltin="1"/>
    <cellStyle name="Celda vinculada 10" xfId="828" xr:uid="{00000000-0005-0000-0000-00003C030000}"/>
    <cellStyle name="Celda vinculada 11" xfId="829" xr:uid="{00000000-0005-0000-0000-00003D030000}"/>
    <cellStyle name="Celda vinculada 12" xfId="830" xr:uid="{00000000-0005-0000-0000-00003E030000}"/>
    <cellStyle name="Celda vinculada 13" xfId="831" xr:uid="{00000000-0005-0000-0000-00003F030000}"/>
    <cellStyle name="Celda vinculada 14" xfId="832" xr:uid="{00000000-0005-0000-0000-000040030000}"/>
    <cellStyle name="Celda vinculada 15" xfId="833" xr:uid="{00000000-0005-0000-0000-000041030000}"/>
    <cellStyle name="Celda vinculada 16" xfId="834" xr:uid="{00000000-0005-0000-0000-000042030000}"/>
    <cellStyle name="Celda vinculada 17" xfId="835" xr:uid="{00000000-0005-0000-0000-000043030000}"/>
    <cellStyle name="Celda vinculada 18" xfId="836" xr:uid="{00000000-0005-0000-0000-000044030000}"/>
    <cellStyle name="Celda vinculada 2" xfId="837" xr:uid="{00000000-0005-0000-0000-000045030000}"/>
    <cellStyle name="Celda vinculada 3" xfId="838" xr:uid="{00000000-0005-0000-0000-000046030000}"/>
    <cellStyle name="Celda vinculada 4" xfId="839" xr:uid="{00000000-0005-0000-0000-000047030000}"/>
    <cellStyle name="Celda vinculada 5" xfId="840" xr:uid="{00000000-0005-0000-0000-000048030000}"/>
    <cellStyle name="Celda vinculada 6" xfId="841" xr:uid="{00000000-0005-0000-0000-000049030000}"/>
    <cellStyle name="Celda vinculada 7" xfId="842" xr:uid="{00000000-0005-0000-0000-00004A030000}"/>
    <cellStyle name="Celda vinculada 8" xfId="843" xr:uid="{00000000-0005-0000-0000-00004B030000}"/>
    <cellStyle name="Celda vinculada 9" xfId="844" xr:uid="{00000000-0005-0000-0000-00004C030000}"/>
    <cellStyle name="Celda vinculada 9 10" xfId="845" xr:uid="{00000000-0005-0000-0000-00004D030000}"/>
    <cellStyle name="Celda vinculada 9 11" xfId="846" xr:uid="{00000000-0005-0000-0000-00004E030000}"/>
    <cellStyle name="Celda vinculada 9 12" xfId="847" xr:uid="{00000000-0005-0000-0000-00004F030000}"/>
    <cellStyle name="Celda vinculada 9 13" xfId="848" xr:uid="{00000000-0005-0000-0000-000050030000}"/>
    <cellStyle name="Celda vinculada 9 14" xfId="849" xr:uid="{00000000-0005-0000-0000-000051030000}"/>
    <cellStyle name="Celda vinculada 9 15" xfId="850" xr:uid="{00000000-0005-0000-0000-000052030000}"/>
    <cellStyle name="Celda vinculada 9 16" xfId="851" xr:uid="{00000000-0005-0000-0000-000053030000}"/>
    <cellStyle name="Celda vinculada 9 17" xfId="852" xr:uid="{00000000-0005-0000-0000-000054030000}"/>
    <cellStyle name="Celda vinculada 9 18" xfId="853" xr:uid="{00000000-0005-0000-0000-000055030000}"/>
    <cellStyle name="Celda vinculada 9 19" xfId="854" xr:uid="{00000000-0005-0000-0000-000056030000}"/>
    <cellStyle name="Celda vinculada 9 2" xfId="855" xr:uid="{00000000-0005-0000-0000-000057030000}"/>
    <cellStyle name="Celda vinculada 9 20" xfId="856" xr:uid="{00000000-0005-0000-0000-000058030000}"/>
    <cellStyle name="Celda vinculada 9 21" xfId="857" xr:uid="{00000000-0005-0000-0000-000059030000}"/>
    <cellStyle name="Celda vinculada 9 22" xfId="858" xr:uid="{00000000-0005-0000-0000-00005A030000}"/>
    <cellStyle name="Celda vinculada 9 3" xfId="859" xr:uid="{00000000-0005-0000-0000-00005B030000}"/>
    <cellStyle name="Celda vinculada 9 4" xfId="860" xr:uid="{00000000-0005-0000-0000-00005C030000}"/>
    <cellStyle name="Celda vinculada 9 5" xfId="861" xr:uid="{00000000-0005-0000-0000-00005D030000}"/>
    <cellStyle name="Celda vinculada 9 6" xfId="862" xr:uid="{00000000-0005-0000-0000-00005E030000}"/>
    <cellStyle name="Celda vinculada 9 7" xfId="863" xr:uid="{00000000-0005-0000-0000-00005F030000}"/>
    <cellStyle name="Celda vinculada 9 8" xfId="864" xr:uid="{00000000-0005-0000-0000-000060030000}"/>
    <cellStyle name="Celda vinculada 9 9" xfId="865" xr:uid="{00000000-0005-0000-0000-000061030000}"/>
    <cellStyle name="Coma 2" xfId="866" xr:uid="{00000000-0005-0000-0000-000062030000}"/>
    <cellStyle name="Coma 2 2" xfId="867" xr:uid="{00000000-0005-0000-0000-000063030000}"/>
    <cellStyle name="Encabezado 4" xfId="868" builtinId="19" customBuiltin="1"/>
    <cellStyle name="Encabezado 4 10" xfId="869" xr:uid="{00000000-0005-0000-0000-000067030000}"/>
    <cellStyle name="Encabezado 4 11" xfId="870" xr:uid="{00000000-0005-0000-0000-000068030000}"/>
    <cellStyle name="Encabezado 4 12" xfId="871" xr:uid="{00000000-0005-0000-0000-000069030000}"/>
    <cellStyle name="Encabezado 4 13" xfId="872" xr:uid="{00000000-0005-0000-0000-00006A030000}"/>
    <cellStyle name="Encabezado 4 14" xfId="873" xr:uid="{00000000-0005-0000-0000-00006B030000}"/>
    <cellStyle name="Encabezado 4 15" xfId="874" xr:uid="{00000000-0005-0000-0000-00006C030000}"/>
    <cellStyle name="Encabezado 4 16" xfId="875" xr:uid="{00000000-0005-0000-0000-00006D030000}"/>
    <cellStyle name="Encabezado 4 17" xfId="876" xr:uid="{00000000-0005-0000-0000-00006E030000}"/>
    <cellStyle name="Encabezado 4 18" xfId="877" xr:uid="{00000000-0005-0000-0000-00006F030000}"/>
    <cellStyle name="Encabezado 4 2" xfId="878" xr:uid="{00000000-0005-0000-0000-000070030000}"/>
    <cellStyle name="Encabezado 4 3" xfId="879" xr:uid="{00000000-0005-0000-0000-000071030000}"/>
    <cellStyle name="Encabezado 4 4" xfId="880" xr:uid="{00000000-0005-0000-0000-000072030000}"/>
    <cellStyle name="Encabezado 4 5" xfId="881" xr:uid="{00000000-0005-0000-0000-000073030000}"/>
    <cellStyle name="Encabezado 4 6" xfId="882" xr:uid="{00000000-0005-0000-0000-000074030000}"/>
    <cellStyle name="Encabezado 4 7" xfId="883" xr:uid="{00000000-0005-0000-0000-000075030000}"/>
    <cellStyle name="Encabezado 4 8" xfId="884" xr:uid="{00000000-0005-0000-0000-000076030000}"/>
    <cellStyle name="Encabezado 4 9" xfId="885" xr:uid="{00000000-0005-0000-0000-000077030000}"/>
    <cellStyle name="Encabezado 4 9 10" xfId="886" xr:uid="{00000000-0005-0000-0000-000078030000}"/>
    <cellStyle name="Encabezado 4 9 11" xfId="887" xr:uid="{00000000-0005-0000-0000-000079030000}"/>
    <cellStyle name="Encabezado 4 9 12" xfId="888" xr:uid="{00000000-0005-0000-0000-00007A030000}"/>
    <cellStyle name="Encabezado 4 9 13" xfId="889" xr:uid="{00000000-0005-0000-0000-00007B030000}"/>
    <cellStyle name="Encabezado 4 9 14" xfId="890" xr:uid="{00000000-0005-0000-0000-00007C030000}"/>
    <cellStyle name="Encabezado 4 9 15" xfId="891" xr:uid="{00000000-0005-0000-0000-00007D030000}"/>
    <cellStyle name="Encabezado 4 9 16" xfId="892" xr:uid="{00000000-0005-0000-0000-00007E030000}"/>
    <cellStyle name="Encabezado 4 9 17" xfId="893" xr:uid="{00000000-0005-0000-0000-00007F030000}"/>
    <cellStyle name="Encabezado 4 9 18" xfId="894" xr:uid="{00000000-0005-0000-0000-000080030000}"/>
    <cellStyle name="Encabezado 4 9 19" xfId="895" xr:uid="{00000000-0005-0000-0000-000081030000}"/>
    <cellStyle name="Encabezado 4 9 2" xfId="896" xr:uid="{00000000-0005-0000-0000-000082030000}"/>
    <cellStyle name="Encabezado 4 9 20" xfId="897" xr:uid="{00000000-0005-0000-0000-000083030000}"/>
    <cellStyle name="Encabezado 4 9 21" xfId="898" xr:uid="{00000000-0005-0000-0000-000084030000}"/>
    <cellStyle name="Encabezado 4 9 22" xfId="899" xr:uid="{00000000-0005-0000-0000-000085030000}"/>
    <cellStyle name="Encabezado 4 9 3" xfId="900" xr:uid="{00000000-0005-0000-0000-000086030000}"/>
    <cellStyle name="Encabezado 4 9 4" xfId="901" xr:uid="{00000000-0005-0000-0000-000087030000}"/>
    <cellStyle name="Encabezado 4 9 5" xfId="902" xr:uid="{00000000-0005-0000-0000-000088030000}"/>
    <cellStyle name="Encabezado 4 9 6" xfId="903" xr:uid="{00000000-0005-0000-0000-000089030000}"/>
    <cellStyle name="Encabezado 4 9 7" xfId="904" xr:uid="{00000000-0005-0000-0000-00008A030000}"/>
    <cellStyle name="Encabezado 4 9 8" xfId="905" xr:uid="{00000000-0005-0000-0000-00008B030000}"/>
    <cellStyle name="Encabezado 4 9 9" xfId="906" xr:uid="{00000000-0005-0000-0000-00008C030000}"/>
    <cellStyle name="Énfasis1" xfId="907" builtinId="29" customBuiltin="1"/>
    <cellStyle name="Énfasis1 10" xfId="908" xr:uid="{00000000-0005-0000-0000-00008E030000}"/>
    <cellStyle name="Énfasis1 11" xfId="909" xr:uid="{00000000-0005-0000-0000-00008F030000}"/>
    <cellStyle name="Énfasis1 12" xfId="910" xr:uid="{00000000-0005-0000-0000-000090030000}"/>
    <cellStyle name="Énfasis1 13" xfId="911" xr:uid="{00000000-0005-0000-0000-000091030000}"/>
    <cellStyle name="Énfasis1 14" xfId="912" xr:uid="{00000000-0005-0000-0000-000092030000}"/>
    <cellStyle name="Énfasis1 15" xfId="913" xr:uid="{00000000-0005-0000-0000-000093030000}"/>
    <cellStyle name="Énfasis1 16" xfId="914" xr:uid="{00000000-0005-0000-0000-000094030000}"/>
    <cellStyle name="Énfasis1 17" xfId="915" xr:uid="{00000000-0005-0000-0000-000095030000}"/>
    <cellStyle name="Énfasis1 18" xfId="916" xr:uid="{00000000-0005-0000-0000-000096030000}"/>
    <cellStyle name="Énfasis1 2" xfId="917" xr:uid="{00000000-0005-0000-0000-000097030000}"/>
    <cellStyle name="Énfasis1 3" xfId="918" xr:uid="{00000000-0005-0000-0000-000098030000}"/>
    <cellStyle name="Énfasis1 4" xfId="919" xr:uid="{00000000-0005-0000-0000-000099030000}"/>
    <cellStyle name="Énfasis1 5" xfId="920" xr:uid="{00000000-0005-0000-0000-00009A030000}"/>
    <cellStyle name="Énfasis1 6" xfId="921" xr:uid="{00000000-0005-0000-0000-00009B030000}"/>
    <cellStyle name="Énfasis1 7" xfId="922" xr:uid="{00000000-0005-0000-0000-00009C030000}"/>
    <cellStyle name="Énfasis1 8" xfId="923" xr:uid="{00000000-0005-0000-0000-00009D030000}"/>
    <cellStyle name="Énfasis1 9" xfId="924" xr:uid="{00000000-0005-0000-0000-00009E030000}"/>
    <cellStyle name="Énfasis1 9 10" xfId="925" xr:uid="{00000000-0005-0000-0000-00009F030000}"/>
    <cellStyle name="Énfasis1 9 11" xfId="926" xr:uid="{00000000-0005-0000-0000-0000A0030000}"/>
    <cellStyle name="Énfasis1 9 12" xfId="927" xr:uid="{00000000-0005-0000-0000-0000A1030000}"/>
    <cellStyle name="Énfasis1 9 13" xfId="928" xr:uid="{00000000-0005-0000-0000-0000A2030000}"/>
    <cellStyle name="Énfasis1 9 14" xfId="929" xr:uid="{00000000-0005-0000-0000-0000A3030000}"/>
    <cellStyle name="Énfasis1 9 15" xfId="930" xr:uid="{00000000-0005-0000-0000-0000A4030000}"/>
    <cellStyle name="Énfasis1 9 16" xfId="931" xr:uid="{00000000-0005-0000-0000-0000A5030000}"/>
    <cellStyle name="Énfasis1 9 17" xfId="932" xr:uid="{00000000-0005-0000-0000-0000A6030000}"/>
    <cellStyle name="Énfasis1 9 18" xfId="933" xr:uid="{00000000-0005-0000-0000-0000A7030000}"/>
    <cellStyle name="Énfasis1 9 19" xfId="934" xr:uid="{00000000-0005-0000-0000-0000A8030000}"/>
    <cellStyle name="Énfasis1 9 2" xfId="935" xr:uid="{00000000-0005-0000-0000-0000A9030000}"/>
    <cellStyle name="Énfasis1 9 20" xfId="936" xr:uid="{00000000-0005-0000-0000-0000AA030000}"/>
    <cellStyle name="Énfasis1 9 21" xfId="937" xr:uid="{00000000-0005-0000-0000-0000AB030000}"/>
    <cellStyle name="Énfasis1 9 22" xfId="938" xr:uid="{00000000-0005-0000-0000-0000AC030000}"/>
    <cellStyle name="Énfasis1 9 3" xfId="939" xr:uid="{00000000-0005-0000-0000-0000AD030000}"/>
    <cellStyle name="Énfasis1 9 4" xfId="940" xr:uid="{00000000-0005-0000-0000-0000AE030000}"/>
    <cellStyle name="Énfasis1 9 5" xfId="941" xr:uid="{00000000-0005-0000-0000-0000AF030000}"/>
    <cellStyle name="Énfasis1 9 6" xfId="942" xr:uid="{00000000-0005-0000-0000-0000B0030000}"/>
    <cellStyle name="Énfasis1 9 7" xfId="943" xr:uid="{00000000-0005-0000-0000-0000B1030000}"/>
    <cellStyle name="Énfasis1 9 8" xfId="944" xr:uid="{00000000-0005-0000-0000-0000B2030000}"/>
    <cellStyle name="Énfasis1 9 9" xfId="945" xr:uid="{00000000-0005-0000-0000-0000B3030000}"/>
    <cellStyle name="Énfasis2" xfId="946" builtinId="33" customBuiltin="1"/>
    <cellStyle name="Énfasis2 10" xfId="947" xr:uid="{00000000-0005-0000-0000-0000B5030000}"/>
    <cellStyle name="Énfasis2 11" xfId="948" xr:uid="{00000000-0005-0000-0000-0000B6030000}"/>
    <cellStyle name="Énfasis2 12" xfId="949" xr:uid="{00000000-0005-0000-0000-0000B7030000}"/>
    <cellStyle name="Énfasis2 13" xfId="950" xr:uid="{00000000-0005-0000-0000-0000B8030000}"/>
    <cellStyle name="Énfasis2 14" xfId="951" xr:uid="{00000000-0005-0000-0000-0000B9030000}"/>
    <cellStyle name="Énfasis2 15" xfId="952" xr:uid="{00000000-0005-0000-0000-0000BA030000}"/>
    <cellStyle name="Énfasis2 16" xfId="953" xr:uid="{00000000-0005-0000-0000-0000BB030000}"/>
    <cellStyle name="Énfasis2 17" xfId="954" xr:uid="{00000000-0005-0000-0000-0000BC030000}"/>
    <cellStyle name="Énfasis2 18" xfId="955" xr:uid="{00000000-0005-0000-0000-0000BD030000}"/>
    <cellStyle name="Énfasis2 2" xfId="956" xr:uid="{00000000-0005-0000-0000-0000BE030000}"/>
    <cellStyle name="Énfasis2 3" xfId="957" xr:uid="{00000000-0005-0000-0000-0000BF030000}"/>
    <cellStyle name="Énfasis2 4" xfId="958" xr:uid="{00000000-0005-0000-0000-0000C0030000}"/>
    <cellStyle name="Énfasis2 5" xfId="959" xr:uid="{00000000-0005-0000-0000-0000C1030000}"/>
    <cellStyle name="Énfasis2 6" xfId="960" xr:uid="{00000000-0005-0000-0000-0000C2030000}"/>
    <cellStyle name="Énfasis2 7" xfId="961" xr:uid="{00000000-0005-0000-0000-0000C3030000}"/>
    <cellStyle name="Énfasis2 8" xfId="962" xr:uid="{00000000-0005-0000-0000-0000C4030000}"/>
    <cellStyle name="Énfasis2 9" xfId="963" xr:uid="{00000000-0005-0000-0000-0000C5030000}"/>
    <cellStyle name="Énfasis2 9 10" xfId="964" xr:uid="{00000000-0005-0000-0000-0000C6030000}"/>
    <cellStyle name="Énfasis2 9 11" xfId="965" xr:uid="{00000000-0005-0000-0000-0000C7030000}"/>
    <cellStyle name="Énfasis2 9 12" xfId="966" xr:uid="{00000000-0005-0000-0000-0000C8030000}"/>
    <cellStyle name="Énfasis2 9 13" xfId="967" xr:uid="{00000000-0005-0000-0000-0000C9030000}"/>
    <cellStyle name="Énfasis2 9 14" xfId="968" xr:uid="{00000000-0005-0000-0000-0000CA030000}"/>
    <cellStyle name="Énfasis2 9 15" xfId="969" xr:uid="{00000000-0005-0000-0000-0000CB030000}"/>
    <cellStyle name="Énfasis2 9 16" xfId="970" xr:uid="{00000000-0005-0000-0000-0000CC030000}"/>
    <cellStyle name="Énfasis2 9 17" xfId="971" xr:uid="{00000000-0005-0000-0000-0000CD030000}"/>
    <cellStyle name="Énfasis2 9 18" xfId="972" xr:uid="{00000000-0005-0000-0000-0000CE030000}"/>
    <cellStyle name="Énfasis2 9 19" xfId="973" xr:uid="{00000000-0005-0000-0000-0000CF030000}"/>
    <cellStyle name="Énfasis2 9 2" xfId="974" xr:uid="{00000000-0005-0000-0000-0000D0030000}"/>
    <cellStyle name="Énfasis2 9 20" xfId="975" xr:uid="{00000000-0005-0000-0000-0000D1030000}"/>
    <cellStyle name="Énfasis2 9 21" xfId="976" xr:uid="{00000000-0005-0000-0000-0000D2030000}"/>
    <cellStyle name="Énfasis2 9 22" xfId="977" xr:uid="{00000000-0005-0000-0000-0000D3030000}"/>
    <cellStyle name="Énfasis2 9 3" xfId="978" xr:uid="{00000000-0005-0000-0000-0000D4030000}"/>
    <cellStyle name="Énfasis2 9 4" xfId="979" xr:uid="{00000000-0005-0000-0000-0000D5030000}"/>
    <cellStyle name="Énfasis2 9 5" xfId="980" xr:uid="{00000000-0005-0000-0000-0000D6030000}"/>
    <cellStyle name="Énfasis2 9 6" xfId="981" xr:uid="{00000000-0005-0000-0000-0000D7030000}"/>
    <cellStyle name="Énfasis2 9 7" xfId="982" xr:uid="{00000000-0005-0000-0000-0000D8030000}"/>
    <cellStyle name="Énfasis2 9 8" xfId="983" xr:uid="{00000000-0005-0000-0000-0000D9030000}"/>
    <cellStyle name="Énfasis2 9 9" xfId="984" xr:uid="{00000000-0005-0000-0000-0000DA030000}"/>
    <cellStyle name="Énfasis3" xfId="985" builtinId="37" customBuiltin="1"/>
    <cellStyle name="Énfasis3 10" xfId="986" xr:uid="{00000000-0005-0000-0000-0000DC030000}"/>
    <cellStyle name="Énfasis3 11" xfId="987" xr:uid="{00000000-0005-0000-0000-0000DD030000}"/>
    <cellStyle name="Énfasis3 12" xfId="988" xr:uid="{00000000-0005-0000-0000-0000DE030000}"/>
    <cellStyle name="Énfasis3 13" xfId="989" xr:uid="{00000000-0005-0000-0000-0000DF030000}"/>
    <cellStyle name="Énfasis3 14" xfId="990" xr:uid="{00000000-0005-0000-0000-0000E0030000}"/>
    <cellStyle name="Énfasis3 15" xfId="991" xr:uid="{00000000-0005-0000-0000-0000E1030000}"/>
    <cellStyle name="Énfasis3 16" xfId="992" xr:uid="{00000000-0005-0000-0000-0000E2030000}"/>
    <cellStyle name="Énfasis3 17" xfId="993" xr:uid="{00000000-0005-0000-0000-0000E3030000}"/>
    <cellStyle name="Énfasis3 18" xfId="994" xr:uid="{00000000-0005-0000-0000-0000E4030000}"/>
    <cellStyle name="Énfasis3 2" xfId="995" xr:uid="{00000000-0005-0000-0000-0000E5030000}"/>
    <cellStyle name="Énfasis3 3" xfId="996" xr:uid="{00000000-0005-0000-0000-0000E6030000}"/>
    <cellStyle name="Énfasis3 4" xfId="997" xr:uid="{00000000-0005-0000-0000-0000E7030000}"/>
    <cellStyle name="Énfasis3 5" xfId="998" xr:uid="{00000000-0005-0000-0000-0000E8030000}"/>
    <cellStyle name="Énfasis3 6" xfId="999" xr:uid="{00000000-0005-0000-0000-0000E9030000}"/>
    <cellStyle name="Énfasis3 7" xfId="1000" xr:uid="{00000000-0005-0000-0000-0000EA030000}"/>
    <cellStyle name="Énfasis3 8" xfId="1001" xr:uid="{00000000-0005-0000-0000-0000EB030000}"/>
    <cellStyle name="Énfasis3 9" xfId="1002" xr:uid="{00000000-0005-0000-0000-0000EC030000}"/>
    <cellStyle name="Énfasis3 9 10" xfId="1003" xr:uid="{00000000-0005-0000-0000-0000ED030000}"/>
    <cellStyle name="Énfasis3 9 11" xfId="1004" xr:uid="{00000000-0005-0000-0000-0000EE030000}"/>
    <cellStyle name="Énfasis3 9 12" xfId="1005" xr:uid="{00000000-0005-0000-0000-0000EF030000}"/>
    <cellStyle name="Énfasis3 9 13" xfId="1006" xr:uid="{00000000-0005-0000-0000-0000F0030000}"/>
    <cellStyle name="Énfasis3 9 14" xfId="1007" xr:uid="{00000000-0005-0000-0000-0000F1030000}"/>
    <cellStyle name="Énfasis3 9 15" xfId="1008" xr:uid="{00000000-0005-0000-0000-0000F2030000}"/>
    <cellStyle name="Énfasis3 9 16" xfId="1009" xr:uid="{00000000-0005-0000-0000-0000F3030000}"/>
    <cellStyle name="Énfasis3 9 17" xfId="1010" xr:uid="{00000000-0005-0000-0000-0000F4030000}"/>
    <cellStyle name="Énfasis3 9 18" xfId="1011" xr:uid="{00000000-0005-0000-0000-0000F5030000}"/>
    <cellStyle name="Énfasis3 9 19" xfId="1012" xr:uid="{00000000-0005-0000-0000-0000F6030000}"/>
    <cellStyle name="Énfasis3 9 2" xfId="1013" xr:uid="{00000000-0005-0000-0000-0000F7030000}"/>
    <cellStyle name="Énfasis3 9 20" xfId="1014" xr:uid="{00000000-0005-0000-0000-0000F8030000}"/>
    <cellStyle name="Énfasis3 9 21" xfId="1015" xr:uid="{00000000-0005-0000-0000-0000F9030000}"/>
    <cellStyle name="Énfasis3 9 22" xfId="1016" xr:uid="{00000000-0005-0000-0000-0000FA030000}"/>
    <cellStyle name="Énfasis3 9 3" xfId="1017" xr:uid="{00000000-0005-0000-0000-0000FB030000}"/>
    <cellStyle name="Énfasis3 9 4" xfId="1018" xr:uid="{00000000-0005-0000-0000-0000FC030000}"/>
    <cellStyle name="Énfasis3 9 5" xfId="1019" xr:uid="{00000000-0005-0000-0000-0000FD030000}"/>
    <cellStyle name="Énfasis3 9 6" xfId="1020" xr:uid="{00000000-0005-0000-0000-0000FE030000}"/>
    <cellStyle name="Énfasis3 9 7" xfId="1021" xr:uid="{00000000-0005-0000-0000-0000FF030000}"/>
    <cellStyle name="Énfasis3 9 8" xfId="1022" xr:uid="{00000000-0005-0000-0000-000000040000}"/>
    <cellStyle name="Énfasis3 9 9" xfId="1023" xr:uid="{00000000-0005-0000-0000-000001040000}"/>
    <cellStyle name="Énfasis4" xfId="1024" builtinId="41" customBuiltin="1"/>
    <cellStyle name="Énfasis4 10" xfId="1025" xr:uid="{00000000-0005-0000-0000-000003040000}"/>
    <cellStyle name="Énfasis4 11" xfId="1026" xr:uid="{00000000-0005-0000-0000-000004040000}"/>
    <cellStyle name="Énfasis4 12" xfId="1027" xr:uid="{00000000-0005-0000-0000-000005040000}"/>
    <cellStyle name="Énfasis4 13" xfId="1028" xr:uid="{00000000-0005-0000-0000-000006040000}"/>
    <cellStyle name="Énfasis4 14" xfId="1029" xr:uid="{00000000-0005-0000-0000-000007040000}"/>
    <cellStyle name="Énfasis4 15" xfId="1030" xr:uid="{00000000-0005-0000-0000-000008040000}"/>
    <cellStyle name="Énfasis4 16" xfId="1031" xr:uid="{00000000-0005-0000-0000-000009040000}"/>
    <cellStyle name="Énfasis4 17" xfId="1032" xr:uid="{00000000-0005-0000-0000-00000A040000}"/>
    <cellStyle name="Énfasis4 18" xfId="1033" xr:uid="{00000000-0005-0000-0000-00000B040000}"/>
    <cellStyle name="Énfasis4 2" xfId="1034" xr:uid="{00000000-0005-0000-0000-00000C040000}"/>
    <cellStyle name="Énfasis4 3" xfId="1035" xr:uid="{00000000-0005-0000-0000-00000D040000}"/>
    <cellStyle name="Énfasis4 4" xfId="1036" xr:uid="{00000000-0005-0000-0000-00000E040000}"/>
    <cellStyle name="Énfasis4 5" xfId="1037" xr:uid="{00000000-0005-0000-0000-00000F040000}"/>
    <cellStyle name="Énfasis4 6" xfId="1038" xr:uid="{00000000-0005-0000-0000-000010040000}"/>
    <cellStyle name="Énfasis4 7" xfId="1039" xr:uid="{00000000-0005-0000-0000-000011040000}"/>
    <cellStyle name="Énfasis4 8" xfId="1040" xr:uid="{00000000-0005-0000-0000-000012040000}"/>
    <cellStyle name="Énfasis4 9" xfId="1041" xr:uid="{00000000-0005-0000-0000-000013040000}"/>
    <cellStyle name="Énfasis4 9 10" xfId="1042" xr:uid="{00000000-0005-0000-0000-000014040000}"/>
    <cellStyle name="Énfasis4 9 11" xfId="1043" xr:uid="{00000000-0005-0000-0000-000015040000}"/>
    <cellStyle name="Énfasis4 9 12" xfId="1044" xr:uid="{00000000-0005-0000-0000-000016040000}"/>
    <cellStyle name="Énfasis4 9 13" xfId="1045" xr:uid="{00000000-0005-0000-0000-000017040000}"/>
    <cellStyle name="Énfasis4 9 14" xfId="1046" xr:uid="{00000000-0005-0000-0000-000018040000}"/>
    <cellStyle name="Énfasis4 9 15" xfId="1047" xr:uid="{00000000-0005-0000-0000-000019040000}"/>
    <cellStyle name="Énfasis4 9 16" xfId="1048" xr:uid="{00000000-0005-0000-0000-00001A040000}"/>
    <cellStyle name="Énfasis4 9 17" xfId="1049" xr:uid="{00000000-0005-0000-0000-00001B040000}"/>
    <cellStyle name="Énfasis4 9 18" xfId="1050" xr:uid="{00000000-0005-0000-0000-00001C040000}"/>
    <cellStyle name="Énfasis4 9 19" xfId="1051" xr:uid="{00000000-0005-0000-0000-00001D040000}"/>
    <cellStyle name="Énfasis4 9 2" xfId="1052" xr:uid="{00000000-0005-0000-0000-00001E040000}"/>
    <cellStyle name="Énfasis4 9 20" xfId="1053" xr:uid="{00000000-0005-0000-0000-00001F040000}"/>
    <cellStyle name="Énfasis4 9 21" xfId="1054" xr:uid="{00000000-0005-0000-0000-000020040000}"/>
    <cellStyle name="Énfasis4 9 22" xfId="1055" xr:uid="{00000000-0005-0000-0000-000021040000}"/>
    <cellStyle name="Énfasis4 9 3" xfId="1056" xr:uid="{00000000-0005-0000-0000-000022040000}"/>
    <cellStyle name="Énfasis4 9 4" xfId="1057" xr:uid="{00000000-0005-0000-0000-000023040000}"/>
    <cellStyle name="Énfasis4 9 5" xfId="1058" xr:uid="{00000000-0005-0000-0000-000024040000}"/>
    <cellStyle name="Énfasis4 9 6" xfId="1059" xr:uid="{00000000-0005-0000-0000-000025040000}"/>
    <cellStyle name="Énfasis4 9 7" xfId="1060" xr:uid="{00000000-0005-0000-0000-000026040000}"/>
    <cellStyle name="Énfasis4 9 8" xfId="1061" xr:uid="{00000000-0005-0000-0000-000027040000}"/>
    <cellStyle name="Énfasis4 9 9" xfId="1062" xr:uid="{00000000-0005-0000-0000-000028040000}"/>
    <cellStyle name="Énfasis5" xfId="1063" builtinId="45" customBuiltin="1"/>
    <cellStyle name="Énfasis5 10" xfId="1064" xr:uid="{00000000-0005-0000-0000-00002A040000}"/>
    <cellStyle name="Énfasis5 11" xfId="1065" xr:uid="{00000000-0005-0000-0000-00002B040000}"/>
    <cellStyle name="Énfasis5 12" xfId="1066" xr:uid="{00000000-0005-0000-0000-00002C040000}"/>
    <cellStyle name="Énfasis5 13" xfId="1067" xr:uid="{00000000-0005-0000-0000-00002D040000}"/>
    <cellStyle name="Énfasis5 14" xfId="1068" xr:uid="{00000000-0005-0000-0000-00002E040000}"/>
    <cellStyle name="Énfasis5 15" xfId="1069" xr:uid="{00000000-0005-0000-0000-00002F040000}"/>
    <cellStyle name="Énfasis5 16" xfId="1070" xr:uid="{00000000-0005-0000-0000-000030040000}"/>
    <cellStyle name="Énfasis5 17" xfId="1071" xr:uid="{00000000-0005-0000-0000-000031040000}"/>
    <cellStyle name="Énfasis5 18" xfId="1072" xr:uid="{00000000-0005-0000-0000-000032040000}"/>
    <cellStyle name="Énfasis5 2" xfId="1073" xr:uid="{00000000-0005-0000-0000-000033040000}"/>
    <cellStyle name="Énfasis5 3" xfId="1074" xr:uid="{00000000-0005-0000-0000-000034040000}"/>
    <cellStyle name="Énfasis5 4" xfId="1075" xr:uid="{00000000-0005-0000-0000-000035040000}"/>
    <cellStyle name="Énfasis5 5" xfId="1076" xr:uid="{00000000-0005-0000-0000-000036040000}"/>
    <cellStyle name="Énfasis5 6" xfId="1077" xr:uid="{00000000-0005-0000-0000-000037040000}"/>
    <cellStyle name="Énfasis5 7" xfId="1078" xr:uid="{00000000-0005-0000-0000-000038040000}"/>
    <cellStyle name="Énfasis5 8" xfId="1079" xr:uid="{00000000-0005-0000-0000-000039040000}"/>
    <cellStyle name="Énfasis5 9" xfId="1080" xr:uid="{00000000-0005-0000-0000-00003A040000}"/>
    <cellStyle name="Énfasis5 9 10" xfId="1081" xr:uid="{00000000-0005-0000-0000-00003B040000}"/>
    <cellStyle name="Énfasis5 9 11" xfId="1082" xr:uid="{00000000-0005-0000-0000-00003C040000}"/>
    <cellStyle name="Énfasis5 9 12" xfId="1083" xr:uid="{00000000-0005-0000-0000-00003D040000}"/>
    <cellStyle name="Énfasis5 9 13" xfId="1084" xr:uid="{00000000-0005-0000-0000-00003E040000}"/>
    <cellStyle name="Énfasis5 9 14" xfId="1085" xr:uid="{00000000-0005-0000-0000-00003F040000}"/>
    <cellStyle name="Énfasis5 9 15" xfId="1086" xr:uid="{00000000-0005-0000-0000-000040040000}"/>
    <cellStyle name="Énfasis5 9 16" xfId="1087" xr:uid="{00000000-0005-0000-0000-000041040000}"/>
    <cellStyle name="Énfasis5 9 17" xfId="1088" xr:uid="{00000000-0005-0000-0000-000042040000}"/>
    <cellStyle name="Énfasis5 9 18" xfId="1089" xr:uid="{00000000-0005-0000-0000-000043040000}"/>
    <cellStyle name="Énfasis5 9 19" xfId="1090" xr:uid="{00000000-0005-0000-0000-000044040000}"/>
    <cellStyle name="Énfasis5 9 2" xfId="1091" xr:uid="{00000000-0005-0000-0000-000045040000}"/>
    <cellStyle name="Énfasis5 9 20" xfId="1092" xr:uid="{00000000-0005-0000-0000-000046040000}"/>
    <cellStyle name="Énfasis5 9 21" xfId="1093" xr:uid="{00000000-0005-0000-0000-000047040000}"/>
    <cellStyle name="Énfasis5 9 22" xfId="1094" xr:uid="{00000000-0005-0000-0000-000048040000}"/>
    <cellStyle name="Énfasis5 9 3" xfId="1095" xr:uid="{00000000-0005-0000-0000-000049040000}"/>
    <cellStyle name="Énfasis5 9 4" xfId="1096" xr:uid="{00000000-0005-0000-0000-00004A040000}"/>
    <cellStyle name="Énfasis5 9 5" xfId="1097" xr:uid="{00000000-0005-0000-0000-00004B040000}"/>
    <cellStyle name="Énfasis5 9 6" xfId="1098" xr:uid="{00000000-0005-0000-0000-00004C040000}"/>
    <cellStyle name="Énfasis5 9 7" xfId="1099" xr:uid="{00000000-0005-0000-0000-00004D040000}"/>
    <cellStyle name="Énfasis5 9 8" xfId="1100" xr:uid="{00000000-0005-0000-0000-00004E040000}"/>
    <cellStyle name="Énfasis5 9 9" xfId="1101" xr:uid="{00000000-0005-0000-0000-00004F040000}"/>
    <cellStyle name="Énfasis6" xfId="1102" builtinId="49" customBuiltin="1"/>
    <cellStyle name="Énfasis6 10" xfId="1103" xr:uid="{00000000-0005-0000-0000-000051040000}"/>
    <cellStyle name="Énfasis6 11" xfId="1104" xr:uid="{00000000-0005-0000-0000-000052040000}"/>
    <cellStyle name="Énfasis6 12" xfId="1105" xr:uid="{00000000-0005-0000-0000-000053040000}"/>
    <cellStyle name="Énfasis6 13" xfId="1106" xr:uid="{00000000-0005-0000-0000-000054040000}"/>
    <cellStyle name="Énfasis6 14" xfId="1107" xr:uid="{00000000-0005-0000-0000-000055040000}"/>
    <cellStyle name="Énfasis6 15" xfId="1108" xr:uid="{00000000-0005-0000-0000-000056040000}"/>
    <cellStyle name="Énfasis6 16" xfId="1109" xr:uid="{00000000-0005-0000-0000-000057040000}"/>
    <cellStyle name="Énfasis6 17" xfId="1110" xr:uid="{00000000-0005-0000-0000-000058040000}"/>
    <cellStyle name="Énfasis6 18" xfId="1111" xr:uid="{00000000-0005-0000-0000-000059040000}"/>
    <cellStyle name="Énfasis6 2" xfId="1112" xr:uid="{00000000-0005-0000-0000-00005A040000}"/>
    <cellStyle name="Énfasis6 3" xfId="1113" xr:uid="{00000000-0005-0000-0000-00005B040000}"/>
    <cellStyle name="Énfasis6 4" xfId="1114" xr:uid="{00000000-0005-0000-0000-00005C040000}"/>
    <cellStyle name="Énfasis6 5" xfId="1115" xr:uid="{00000000-0005-0000-0000-00005D040000}"/>
    <cellStyle name="Énfasis6 6" xfId="1116" xr:uid="{00000000-0005-0000-0000-00005E040000}"/>
    <cellStyle name="Énfasis6 7" xfId="1117" xr:uid="{00000000-0005-0000-0000-00005F040000}"/>
    <cellStyle name="Énfasis6 8" xfId="1118" xr:uid="{00000000-0005-0000-0000-000060040000}"/>
    <cellStyle name="Énfasis6 9" xfId="1119" xr:uid="{00000000-0005-0000-0000-000061040000}"/>
    <cellStyle name="Énfasis6 9 10" xfId="1120" xr:uid="{00000000-0005-0000-0000-000062040000}"/>
    <cellStyle name="Énfasis6 9 11" xfId="1121" xr:uid="{00000000-0005-0000-0000-000063040000}"/>
    <cellStyle name="Énfasis6 9 12" xfId="1122" xr:uid="{00000000-0005-0000-0000-000064040000}"/>
    <cellStyle name="Énfasis6 9 13" xfId="1123" xr:uid="{00000000-0005-0000-0000-000065040000}"/>
    <cellStyle name="Énfasis6 9 14" xfId="1124" xr:uid="{00000000-0005-0000-0000-000066040000}"/>
    <cellStyle name="Énfasis6 9 15" xfId="1125" xr:uid="{00000000-0005-0000-0000-000067040000}"/>
    <cellStyle name="Énfasis6 9 16" xfId="1126" xr:uid="{00000000-0005-0000-0000-000068040000}"/>
    <cellStyle name="Énfasis6 9 17" xfId="1127" xr:uid="{00000000-0005-0000-0000-000069040000}"/>
    <cellStyle name="Énfasis6 9 18" xfId="1128" xr:uid="{00000000-0005-0000-0000-00006A040000}"/>
    <cellStyle name="Énfasis6 9 19" xfId="1129" xr:uid="{00000000-0005-0000-0000-00006B040000}"/>
    <cellStyle name="Énfasis6 9 2" xfId="1130" xr:uid="{00000000-0005-0000-0000-00006C040000}"/>
    <cellStyle name="Énfasis6 9 20" xfId="1131" xr:uid="{00000000-0005-0000-0000-00006D040000}"/>
    <cellStyle name="Énfasis6 9 21" xfId="1132" xr:uid="{00000000-0005-0000-0000-00006E040000}"/>
    <cellStyle name="Énfasis6 9 22" xfId="1133" xr:uid="{00000000-0005-0000-0000-00006F040000}"/>
    <cellStyle name="Énfasis6 9 3" xfId="1134" xr:uid="{00000000-0005-0000-0000-000070040000}"/>
    <cellStyle name="Énfasis6 9 4" xfId="1135" xr:uid="{00000000-0005-0000-0000-000071040000}"/>
    <cellStyle name="Énfasis6 9 5" xfId="1136" xr:uid="{00000000-0005-0000-0000-000072040000}"/>
    <cellStyle name="Énfasis6 9 6" xfId="1137" xr:uid="{00000000-0005-0000-0000-000073040000}"/>
    <cellStyle name="Énfasis6 9 7" xfId="1138" xr:uid="{00000000-0005-0000-0000-000074040000}"/>
    <cellStyle name="Énfasis6 9 8" xfId="1139" xr:uid="{00000000-0005-0000-0000-000075040000}"/>
    <cellStyle name="Énfasis6 9 9" xfId="1140" xr:uid="{00000000-0005-0000-0000-000076040000}"/>
    <cellStyle name="Entrada" xfId="1141" builtinId="20" customBuiltin="1"/>
    <cellStyle name="Entrada 10" xfId="1142" xr:uid="{00000000-0005-0000-0000-000078040000}"/>
    <cellStyle name="Entrada 10 2" xfId="1858" xr:uid="{36F5F571-586C-4078-8FC4-94BC4B044DAA}"/>
    <cellStyle name="Entrada 10 2 10" xfId="8359" xr:uid="{96B79095-384B-4A3C-9DDB-92F40D602427}"/>
    <cellStyle name="Entrada 10 2 10 2" xfId="23467" xr:uid="{E15E0F53-46ED-4F33-9ACA-92FFA448BFD4}"/>
    <cellStyle name="Entrada 10 2 11" xfId="14590" xr:uid="{782AE589-DF73-4CD0-9810-71E1E82BC7A6}"/>
    <cellStyle name="Entrada 10 2 11 2" xfId="29698" xr:uid="{5128E148-741D-44EE-A81E-AC32D1966EAF}"/>
    <cellStyle name="Entrada 10 2 12" xfId="11251" xr:uid="{8BF16AC9-2216-4A23-9051-14A3504205F9}"/>
    <cellStyle name="Entrada 10 2 12 2" xfId="26359" xr:uid="{912E0625-7421-45F3-81F8-937C285A7F83}"/>
    <cellStyle name="Entrada 10 2 13" xfId="17083" xr:uid="{28277D96-9A30-47D9-B11B-569782AADBCC}"/>
    <cellStyle name="Entrada 10 2 2" xfId="2418" xr:uid="{C66BBE4D-6FAF-496A-9E74-4AAD2D12B808}"/>
    <cellStyle name="Entrada 10 2 2 2" xfId="5055" xr:uid="{121C7BDA-11AA-4147-9CAF-C549CE40575D}"/>
    <cellStyle name="Entrada 10 2 2 2 2" xfId="11419" xr:uid="{E1E290D3-828E-4362-B36D-9FDC1067437D}"/>
    <cellStyle name="Entrada 10 2 2 2 2 2" xfId="26527" xr:uid="{FA7F678F-F7AC-43AE-BCEE-9AE69702D497}"/>
    <cellStyle name="Entrada 10 2 2 2 3" xfId="7363" xr:uid="{D136E253-1FD0-4126-AFCA-FF1FEA19A8B3}"/>
    <cellStyle name="Entrada 10 2 2 2 3 2" xfId="22471" xr:uid="{1F79DB54-5344-4913-B966-6E8401F88B1F}"/>
    <cellStyle name="Entrada 10 2 2 2 4" xfId="20163" xr:uid="{284F96A4-529C-40FC-BC36-F918C3A7D214}"/>
    <cellStyle name="Entrada 10 2 2 3" xfId="8885" xr:uid="{FD0C0ED8-F74C-4F78-A943-7C7AFD776F6B}"/>
    <cellStyle name="Entrada 10 2 2 3 2" xfId="23993" xr:uid="{57CF2532-664A-46DE-895A-6684860DF9EC}"/>
    <cellStyle name="Entrada 10 2 3" xfId="2202" xr:uid="{A51EDB7D-A43A-49FC-B7D1-E720B75EDD63}"/>
    <cellStyle name="Entrada 10 2 3 2" xfId="4839" xr:uid="{C3359086-DB00-4995-AB06-BDD976E839A4}"/>
    <cellStyle name="Entrada 10 2 3 2 2" xfId="16012" xr:uid="{C703D5EF-C83A-4330-A01A-142882A87DFF}"/>
    <cellStyle name="Entrada 10 2 3 2 2 2" xfId="31120" xr:uid="{30D232F9-FD17-4265-BAB7-E9CF2799C296}"/>
    <cellStyle name="Entrada 10 2 3 2 3" xfId="19947" xr:uid="{EB73882B-549C-4EDC-B7C3-507A3A1240EB}"/>
    <cellStyle name="Entrada 10 2 3 3" xfId="15511" xr:uid="{9A054536-ABBE-416C-BB7C-663FC1DC2D76}"/>
    <cellStyle name="Entrada 10 2 3 3 2" xfId="30619" xr:uid="{A0B75576-039B-418B-BE1A-6C6FEAE7F17B}"/>
    <cellStyle name="Entrada 10 2 3 4" xfId="17427" xr:uid="{C5E4A1CC-9E4C-4084-B9BC-E0D593D8D036}"/>
    <cellStyle name="Entrada 10 2 4" xfId="2952" xr:uid="{FD4E3135-6B1E-4BB3-BF8E-4A4DE3E04449}"/>
    <cellStyle name="Entrada 10 2 4 2" xfId="5589" xr:uid="{2EF6740C-4E12-4C1F-B5C8-D30A6D5138AB}"/>
    <cellStyle name="Entrada 10 2 4 2 2" xfId="11900" xr:uid="{D9995DEA-0D91-4EA8-9304-599B4D5EC8B1}"/>
    <cellStyle name="Entrada 10 2 4 2 2 2" xfId="27008" xr:uid="{6B5FDB30-1051-4506-A2F9-64993A819455}"/>
    <cellStyle name="Entrada 10 2 4 2 3" xfId="15935" xr:uid="{488CC417-EA2F-44A9-BB1A-4C36A218D6BD}"/>
    <cellStyle name="Entrada 10 2 4 2 3 2" xfId="31043" xr:uid="{7F83D568-113B-4A2C-9526-CF04F2388953}"/>
    <cellStyle name="Entrada 10 2 4 2 4" xfId="20697" xr:uid="{F6322347-68F2-4925-80AA-75A4FCC06D9C}"/>
    <cellStyle name="Entrada 10 2 4 3" xfId="9334" xr:uid="{E8983BB4-5243-4D2B-919D-6B6EB82FFA01}"/>
    <cellStyle name="Entrada 10 2 4 3 2" xfId="24442" xr:uid="{CB732F1C-ABBC-4EA4-AF0B-F180CF81C3B5}"/>
    <cellStyle name="Entrada 10 2 4 4" xfId="15353" xr:uid="{9CC9EA97-DF9D-4BF8-AE3E-773D3DBB30B6}"/>
    <cellStyle name="Entrada 10 2 4 4 2" xfId="30461" xr:uid="{6BA428B7-ADB2-4365-9DDE-F68D3D120EAE}"/>
    <cellStyle name="Entrada 10 2 4 5" xfId="18060" xr:uid="{A40865F5-6D9A-49D9-B2A2-C869B11B567C}"/>
    <cellStyle name="Entrada 10 2 5" xfId="3278" xr:uid="{B75917FD-ECC5-4716-9174-F11D1BAF92DC}"/>
    <cellStyle name="Entrada 10 2 5 2" xfId="5915" xr:uid="{8C6B3C4C-5AB7-4844-A9F6-F2D242FAC92D}"/>
    <cellStyle name="Entrada 10 2 5 2 2" xfId="12226" xr:uid="{B7074D1D-1A10-47A8-9C8C-A03055805EF5}"/>
    <cellStyle name="Entrada 10 2 5 2 2 2" xfId="27334" xr:uid="{E75C3C1E-E31B-469B-82B8-B1868310AEDD}"/>
    <cellStyle name="Entrada 10 2 5 2 3" xfId="7692" xr:uid="{AB5644CD-DBC2-4743-9C9F-D804438F600B}"/>
    <cellStyle name="Entrada 10 2 5 2 3 2" xfId="22800" xr:uid="{0317B076-9DD6-4A88-A161-355406C7F2F9}"/>
    <cellStyle name="Entrada 10 2 5 2 4" xfId="21023" xr:uid="{C92E949E-953A-48A6-9082-2926A1589464}"/>
    <cellStyle name="Entrada 10 2 5 3" xfId="9660" xr:uid="{08E2C26F-D7C7-4C2C-BA31-CEDFFED177CE}"/>
    <cellStyle name="Entrada 10 2 5 3 2" xfId="24768" xr:uid="{025BD057-4FC5-4295-9E1F-5C35B7450F93}"/>
    <cellStyle name="Entrada 10 2 5 4" xfId="11816" xr:uid="{5E3A3526-5B06-4D6F-8264-071CD911A60B}"/>
    <cellStyle name="Entrada 10 2 5 4 2" xfId="26924" xr:uid="{25F1D553-00C9-49F6-B7DC-D87229CB9E13}"/>
    <cellStyle name="Entrada 10 2 5 5" xfId="18386" xr:uid="{15341C43-217E-48E0-B80C-E96937301330}"/>
    <cellStyle name="Entrada 10 2 6" xfId="3584" xr:uid="{E97626EF-179B-442A-812D-ABADA7D58DF8}"/>
    <cellStyle name="Entrada 10 2 6 2" xfId="6221" xr:uid="{BA17C51D-AA5F-4B6B-B344-0EED39E32595}"/>
    <cellStyle name="Entrada 10 2 6 2 2" xfId="12532" xr:uid="{E99D5408-7017-4A7D-A58E-7AF42DE640F9}"/>
    <cellStyle name="Entrada 10 2 6 2 2 2" xfId="27640" xr:uid="{1C143E15-C478-47DA-9053-D56C6332F716}"/>
    <cellStyle name="Entrada 10 2 6 2 3" xfId="14059" xr:uid="{BDA83C36-2011-491D-BA60-FFD7DBB1FC32}"/>
    <cellStyle name="Entrada 10 2 6 2 3 2" xfId="29167" xr:uid="{5EC5A172-E23F-4C84-8094-DBAD0EC1FA84}"/>
    <cellStyle name="Entrada 10 2 6 2 4" xfId="21329" xr:uid="{7439F619-39A1-44FB-BB92-4FC22656B1FD}"/>
    <cellStyle name="Entrada 10 2 6 3" xfId="9966" xr:uid="{63962B3C-F698-4836-9AED-86BFB1211CD7}"/>
    <cellStyle name="Entrada 10 2 6 3 2" xfId="25074" xr:uid="{929EB350-E536-4535-9254-B61E97C27BAC}"/>
    <cellStyle name="Entrada 10 2 6 4" xfId="7510" xr:uid="{A95B3125-42B6-47A4-BB48-95536E381B4E}"/>
    <cellStyle name="Entrada 10 2 6 4 2" xfId="22618" xr:uid="{D9AB7717-EDC7-4DE8-AA37-818432971A2E}"/>
    <cellStyle name="Entrada 10 2 6 5" xfId="18692" xr:uid="{983D6D47-7CDC-4BC9-8D56-977BD02205DF}"/>
    <cellStyle name="Entrada 10 2 7" xfId="3930" xr:uid="{2DD03EA5-3154-4906-92B8-4A2683917D17}"/>
    <cellStyle name="Entrada 10 2 7 2" xfId="6567" xr:uid="{F1853D71-53C6-485D-8A7D-10C270432A1F}"/>
    <cellStyle name="Entrada 10 2 7 2 2" xfId="12878" xr:uid="{C458A211-C37B-40DA-840F-E47F5681D0E7}"/>
    <cellStyle name="Entrada 10 2 7 2 2 2" xfId="27986" xr:uid="{CC9C134A-7DDA-4C0D-8271-019D0AAE211C}"/>
    <cellStyle name="Entrada 10 2 7 2 3" xfId="16583" xr:uid="{A58ED5EE-B6D6-4859-86B9-9B6D68967554}"/>
    <cellStyle name="Entrada 10 2 7 2 3 2" xfId="31691" xr:uid="{1639858C-95D8-45E5-B116-3B0B3CD27C75}"/>
    <cellStyle name="Entrada 10 2 7 2 4" xfId="21675" xr:uid="{38CC90B1-F691-4F0C-A211-19032B8FF2EF}"/>
    <cellStyle name="Entrada 10 2 7 3" xfId="10312" xr:uid="{673C3F11-37B7-45D5-9352-1EC21465B6E1}"/>
    <cellStyle name="Entrada 10 2 7 3 2" xfId="25420" xr:uid="{4DCBEA62-B923-4657-BFBA-722BD6EBBD7B}"/>
    <cellStyle name="Entrada 10 2 7 4" xfId="14713" xr:uid="{DAC98FA1-3704-4540-9004-3FBD03D67025}"/>
    <cellStyle name="Entrada 10 2 7 4 2" xfId="29821" xr:uid="{E886023C-E46E-40C2-929A-925BB0D3F6DA}"/>
    <cellStyle name="Entrada 10 2 7 5" xfId="19038" xr:uid="{552601ED-50F3-49D0-AC35-2ABC0F7438FB}"/>
    <cellStyle name="Entrada 10 2 8" xfId="4277" xr:uid="{AE190EAE-565F-4BF4-A210-DF5735FB13B3}"/>
    <cellStyle name="Entrada 10 2 8 2" xfId="6914" xr:uid="{90233D21-00D3-44FD-826E-C2806BB3728D}"/>
    <cellStyle name="Entrada 10 2 8 2 2" xfId="13225" xr:uid="{C1E72F12-7031-454B-ADD1-065A0FFC650E}"/>
    <cellStyle name="Entrada 10 2 8 2 2 2" xfId="28333" xr:uid="{5B42FC8F-5780-426C-BE01-CBE6F91DE833}"/>
    <cellStyle name="Entrada 10 2 8 2 3" xfId="16889" xr:uid="{8996D5D2-C9D6-4DCD-9C09-7B6BB41DECE7}"/>
    <cellStyle name="Entrada 10 2 8 2 3 2" xfId="31997" xr:uid="{4AE66167-2A34-4AFC-879E-FEBB1E8A8792}"/>
    <cellStyle name="Entrada 10 2 8 2 4" xfId="22022" xr:uid="{33788B59-FA22-4051-9234-2A65E74A4554}"/>
    <cellStyle name="Entrada 10 2 8 3" xfId="10659" xr:uid="{4DAB54F7-585E-40DE-8C24-ACAAA9B192E8}"/>
    <cellStyle name="Entrada 10 2 8 3 2" xfId="25767" xr:uid="{C1037B7C-80B2-44D0-A437-DC1C7764166C}"/>
    <cellStyle name="Entrada 10 2 8 4" xfId="11796" xr:uid="{B7037BAD-DE81-4AEF-AB5C-A819B11B7CBE}"/>
    <cellStyle name="Entrada 10 2 8 4 2" xfId="26904" xr:uid="{FB6AC3F4-17C3-4621-B395-EE3F425FEA4E}"/>
    <cellStyle name="Entrada 10 2 8 5" xfId="19385" xr:uid="{8C569F13-2C88-4AF8-B721-0145A0249D77}"/>
    <cellStyle name="Entrada 10 2 9" xfId="4495" xr:uid="{3FEF8A48-B559-4D6B-9CE3-4E0E8274DD7B}"/>
    <cellStyle name="Entrada 10 2 9 2" xfId="10877" xr:uid="{04E0E24F-74C3-46D9-9E41-E5BB70224F5C}"/>
    <cellStyle name="Entrada 10 2 9 2 2" xfId="25985" xr:uid="{BF979857-2DEC-4519-AA23-2B8E41C9FCE0}"/>
    <cellStyle name="Entrada 10 2 9 3" xfId="15254" xr:uid="{FCAB69E3-A749-4D25-9CE2-7F5142F2E090}"/>
    <cellStyle name="Entrada 10 2 9 3 2" xfId="30362" xr:uid="{45B3AFBC-2487-48B7-BC79-59AA872F8BC0}"/>
    <cellStyle name="Entrada 10 2 9 4" xfId="19603" xr:uid="{526417A6-922F-4689-BA93-3D98AAC58BC8}"/>
    <cellStyle name="Entrada 10 3" xfId="1841" xr:uid="{D08901E1-A11A-484B-86F4-BF887F618775}"/>
    <cellStyle name="Entrada 10 3 10" xfId="14438" xr:uid="{BDD630FA-56B2-4FDD-A11D-DFC043F61EE6}"/>
    <cellStyle name="Entrada 10 3 10 2" xfId="29546" xr:uid="{07A704C4-9481-4E21-B4C7-C8A56534EBD5}"/>
    <cellStyle name="Entrada 10 3 11" xfId="16457" xr:uid="{70C23C99-8E8A-4699-AC20-D0F7E329D434}"/>
    <cellStyle name="Entrada 10 3 11 2" xfId="31565" xr:uid="{E6DBF3E5-F7ED-404B-8DA5-84D96816B6D6}"/>
    <cellStyle name="Entrada 10 3 12" xfId="17066" xr:uid="{F7CAD6C1-65B0-4BC5-8024-0B6EC4E5C54A}"/>
    <cellStyle name="Entrada 10 3 2" xfId="2401" xr:uid="{ECC08381-ACA2-48AD-AD4A-353B5294EF29}"/>
    <cellStyle name="Entrada 10 3 2 2" xfId="5038" xr:uid="{6ED3A770-323C-43F2-AB90-0CB64AC9931F}"/>
    <cellStyle name="Entrada 10 3 2 2 2" xfId="11402" xr:uid="{92670D0C-EA6C-40EC-AEA5-EA183207C203}"/>
    <cellStyle name="Entrada 10 3 2 2 2 2" xfId="26510" xr:uid="{1D09087B-D7EC-48BF-84C0-5F36691C77A2}"/>
    <cellStyle name="Entrada 10 3 2 2 3" xfId="15434" xr:uid="{693DCE43-4E39-4DCF-AC0F-1FAB7150D482}"/>
    <cellStyle name="Entrada 10 3 2 2 3 2" xfId="30542" xr:uid="{4AFDADA1-BFD5-46F7-A8FC-23273F072E8E}"/>
    <cellStyle name="Entrada 10 3 2 2 4" xfId="20146" xr:uid="{C2F41A9E-63BB-481D-B7EB-6AFF109A5575}"/>
    <cellStyle name="Entrada 10 3 2 3" xfId="8868" xr:uid="{BF8B8717-041F-4355-9E76-2D453F6E6254}"/>
    <cellStyle name="Entrada 10 3 2 3 2" xfId="23976" xr:uid="{B98FD568-F75F-4DF9-AAA5-319FC1BF5C35}"/>
    <cellStyle name="Entrada 10 3 2 4" xfId="15767" xr:uid="{FDE2AED1-DFE5-404F-8E13-8DA48233BF81}"/>
    <cellStyle name="Entrada 10 3 2 4 2" xfId="30875" xr:uid="{EE6B6615-D5EA-4129-9021-1CD2620E1534}"/>
    <cellStyle name="Entrada 10 3 2 5" xfId="11793" xr:uid="{C30BD24B-787A-4906-83A3-37595DBF0CC6}"/>
    <cellStyle name="Entrada 10 3 2 5 2" xfId="26901" xr:uid="{F2C0B2F8-15FE-4435-875A-86CFC1F7C45C}"/>
    <cellStyle name="Entrada 10 3 2 6" xfId="17592" xr:uid="{0FD70335-8216-4148-9E79-995FEDD95D93}"/>
    <cellStyle name="Entrada 10 3 3" xfId="2219" xr:uid="{F23A7881-25E9-4B0A-AE7D-2852FEB6A863}"/>
    <cellStyle name="Entrada 10 3 3 2" xfId="4856" xr:uid="{80C29A33-03A4-4189-BFA8-89600578BDD3}"/>
    <cellStyle name="Entrada 10 3 3 2 2" xfId="14722" xr:uid="{115B8F7A-D405-4B6C-9198-892AE89601F0}"/>
    <cellStyle name="Entrada 10 3 3 2 2 2" xfId="29830" xr:uid="{15A1CE55-5529-4D65-976B-4A8C5B0A43D6}"/>
    <cellStyle name="Entrada 10 3 3 2 3" xfId="19964" xr:uid="{4A0C4414-52E1-49E4-88C9-0CF7A116325F}"/>
    <cellStyle name="Entrada 10 3 3 3" xfId="7775" xr:uid="{AA339220-C87C-4131-8CF4-919A864FAD4F}"/>
    <cellStyle name="Entrada 10 3 3 3 2" xfId="22883" xr:uid="{D0C44050-3439-42B3-91C8-93CCCDC334AD}"/>
    <cellStyle name="Entrada 10 3 3 4" xfId="17444" xr:uid="{1A2F9E75-B235-4084-98E4-AF1E42220620}"/>
    <cellStyle name="Entrada 10 3 4" xfId="2935" xr:uid="{D3DF1DA5-425E-40ED-95D9-7623EE6F71CF}"/>
    <cellStyle name="Entrada 10 3 4 2" xfId="5572" xr:uid="{E48E3688-C41F-4ABC-898A-2D985343D6C3}"/>
    <cellStyle name="Entrada 10 3 4 2 2" xfId="11883" xr:uid="{E03B671D-5F9B-4F70-9CEA-E5496B1C3AD5}"/>
    <cellStyle name="Entrada 10 3 4 2 2 2" xfId="26991" xr:uid="{36230D52-72C0-42AC-BD11-59280AA50DD1}"/>
    <cellStyle name="Entrada 10 3 4 2 3" xfId="15114" xr:uid="{B2A8B607-64C5-46EE-A9AC-69FACE66FB18}"/>
    <cellStyle name="Entrada 10 3 4 2 3 2" xfId="30222" xr:uid="{63012411-50BE-4EC2-8D35-D3886D8D07BC}"/>
    <cellStyle name="Entrada 10 3 4 2 4" xfId="20680" xr:uid="{813B515E-B2A6-495A-9506-BF156F468CAF}"/>
    <cellStyle name="Entrada 10 3 4 3" xfId="9317" xr:uid="{FD94DE0B-7F14-419B-84E3-3E60CB1A1878}"/>
    <cellStyle name="Entrada 10 3 4 3 2" xfId="24425" xr:uid="{CD9F59B8-D7E8-408F-8CA0-A5CD52DC6C1B}"/>
    <cellStyle name="Entrada 10 3 4 4" xfId="15146" xr:uid="{8B819142-7AAC-4C3F-AA4B-B771742BE35D}"/>
    <cellStyle name="Entrada 10 3 4 4 2" xfId="30254" xr:uid="{0B2B7D30-D237-4355-B858-573C0D91B058}"/>
    <cellStyle name="Entrada 10 3 4 5" xfId="18043" xr:uid="{99AEC78A-ED2D-49C1-AF2D-ED6D57184BD4}"/>
    <cellStyle name="Entrada 10 3 5" xfId="3261" xr:uid="{A91A4E49-68AA-4426-A727-AAF778880D2D}"/>
    <cellStyle name="Entrada 10 3 5 2" xfId="5898" xr:uid="{A4BB582A-55E0-4D65-ABBD-7EF9AE9B6C93}"/>
    <cellStyle name="Entrada 10 3 5 2 2" xfId="12209" xr:uid="{F0042AB8-E80D-4880-BA3E-7BA6F34B0ABE}"/>
    <cellStyle name="Entrada 10 3 5 2 2 2" xfId="27317" xr:uid="{D2EEF3EC-C454-43BD-9907-32C83DEA0AE2}"/>
    <cellStyle name="Entrada 10 3 5 2 3" xfId="8700" xr:uid="{BA88BE99-A5FC-44B9-8896-BBF4282EC76E}"/>
    <cellStyle name="Entrada 10 3 5 2 3 2" xfId="23808" xr:uid="{0FB0C5A2-E834-4B66-AB0D-B223B9F98F86}"/>
    <cellStyle name="Entrada 10 3 5 2 4" xfId="21006" xr:uid="{03BB1DB1-37A7-4ADC-B868-C5ADC19218C0}"/>
    <cellStyle name="Entrada 10 3 5 3" xfId="9643" xr:uid="{FD6B6D27-4154-4997-B0FA-2F67C990E836}"/>
    <cellStyle name="Entrada 10 3 5 3 2" xfId="24751" xr:uid="{FE973C8E-0D49-4DC0-AFAD-72C8874C1B6D}"/>
    <cellStyle name="Entrada 10 3 5 4" xfId="16073" xr:uid="{24E9E68B-C323-425B-A0F8-13CA076FCAFA}"/>
    <cellStyle name="Entrada 10 3 5 4 2" xfId="31181" xr:uid="{77F69E70-B9D3-4E61-927B-2E4FA9344A4A}"/>
    <cellStyle name="Entrada 10 3 5 5" xfId="18369" xr:uid="{643C06ED-7B40-4FB9-9ECB-B5A841D641CE}"/>
    <cellStyle name="Entrada 10 3 6" xfId="3567" xr:uid="{71BA813F-B8AF-48B4-A12A-9B0F3C786E3C}"/>
    <cellStyle name="Entrada 10 3 6 2" xfId="6204" xr:uid="{9F006673-546A-4A36-BBA9-04C084CE1D1D}"/>
    <cellStyle name="Entrada 10 3 6 2 2" xfId="12515" xr:uid="{4FE15CC2-DD9C-4ED3-A7C1-CAD01C5C35FB}"/>
    <cellStyle name="Entrada 10 3 6 2 2 2" xfId="27623" xr:uid="{E61B91D0-31F7-4820-83BF-BF3C4B69D5A6}"/>
    <cellStyle name="Entrada 10 3 6 2 3" xfId="13979" xr:uid="{C370EB67-CDF9-4A65-95C9-A6C6ABAA5971}"/>
    <cellStyle name="Entrada 10 3 6 2 3 2" xfId="29087" xr:uid="{19F10AB1-3677-4118-BB04-65F85A0E4093}"/>
    <cellStyle name="Entrada 10 3 6 2 4" xfId="21312" xr:uid="{944B20DB-39B9-4BB0-963A-36007C25564F}"/>
    <cellStyle name="Entrada 10 3 6 3" xfId="9949" xr:uid="{A9FFF2DA-EEC6-4F8D-B0DA-E0843CEC30D9}"/>
    <cellStyle name="Entrada 10 3 6 3 2" xfId="25057" xr:uid="{0C11DAD8-C94D-4581-A2C0-FCD52CBD67EC}"/>
    <cellStyle name="Entrada 10 3 6 4" xfId="15637" xr:uid="{E43F5F63-B7E8-47AE-B63A-1DE84334BC56}"/>
    <cellStyle name="Entrada 10 3 6 4 2" xfId="30745" xr:uid="{629B8406-4D8E-4E96-8B31-EAF6873D0CC5}"/>
    <cellStyle name="Entrada 10 3 6 5" xfId="18675" xr:uid="{B3AC0215-A402-4E10-977E-C8F513E12E7E}"/>
    <cellStyle name="Entrada 10 3 7" xfId="3913" xr:uid="{D7ABF346-2C59-4549-A5D8-42AE4A15293D}"/>
    <cellStyle name="Entrada 10 3 7 2" xfId="6550" xr:uid="{A13582DF-29F9-4816-8F00-8C5F262336AA}"/>
    <cellStyle name="Entrada 10 3 7 2 2" xfId="12861" xr:uid="{024A0B5D-48C0-4D62-AC8F-8408ACAAC461}"/>
    <cellStyle name="Entrada 10 3 7 2 2 2" xfId="27969" xr:uid="{40AFB40B-0BAC-4C5D-9D02-382D29F0ED73}"/>
    <cellStyle name="Entrada 10 3 7 2 3" xfId="13964" xr:uid="{6934ABE0-A06E-496D-A067-1018BD2986D0}"/>
    <cellStyle name="Entrada 10 3 7 2 3 2" xfId="29072" xr:uid="{337BD1F0-15B0-4C3C-AAF1-62D34A52D1D6}"/>
    <cellStyle name="Entrada 10 3 7 2 4" xfId="21658" xr:uid="{F4CDB271-EDC1-4878-8D3A-ACAA39558BF9}"/>
    <cellStyle name="Entrada 10 3 7 3" xfId="10295" xr:uid="{8FE18E11-0F4D-4791-B527-05C459A4B079}"/>
    <cellStyle name="Entrada 10 3 7 3 2" xfId="25403" xr:uid="{032F72EE-76B6-436C-8117-B827E0DA5F65}"/>
    <cellStyle name="Entrada 10 3 7 4" xfId="7042" xr:uid="{71E80F58-6FDB-49B2-B2DB-E912D1AB9E6F}"/>
    <cellStyle name="Entrada 10 3 7 4 2" xfId="22150" xr:uid="{EFB887EB-F3EE-4A65-BA91-4C7964E5E52F}"/>
    <cellStyle name="Entrada 10 3 7 5" xfId="19021" xr:uid="{0F3EC190-6F37-4E9B-A3B2-F1B50C9EA1D0}"/>
    <cellStyle name="Entrada 10 3 8" xfId="4478" xr:uid="{7F4C8E9B-85B4-498E-9515-81CD97D8456C}"/>
    <cellStyle name="Entrada 10 3 8 2" xfId="10860" xr:uid="{760F5236-F2C4-498E-A4A8-49EC4C3BC0D6}"/>
    <cellStyle name="Entrada 10 3 8 2 2" xfId="25968" xr:uid="{85B847B7-F481-4C1F-A872-1FCF43686D84}"/>
    <cellStyle name="Entrada 10 3 8 3" xfId="14422" xr:uid="{7F0781F9-63C4-4858-9468-D2788DA7CF91}"/>
    <cellStyle name="Entrada 10 3 8 3 2" xfId="29530" xr:uid="{0B55EBBC-2608-434E-A0DD-CA68BF79681F}"/>
    <cellStyle name="Entrada 10 3 8 4" xfId="19586" xr:uid="{4D1B438D-EE5C-4D53-A952-93B936E1A04C}"/>
    <cellStyle name="Entrada 10 3 9" xfId="8342" xr:uid="{B48CC252-D63A-483D-950E-41AB0489DE21}"/>
    <cellStyle name="Entrada 10 3 9 2" xfId="23450" xr:uid="{19AADEA4-969D-4F95-9F18-F76B106C1342}"/>
    <cellStyle name="Entrada 10 4" xfId="2078" xr:uid="{839AA819-5080-4924-A828-F0C2B612BC8A}"/>
    <cellStyle name="Entrada 10 4 10" xfId="13470" xr:uid="{AFC3C5C1-0459-4293-8946-F81BAA9F987F}"/>
    <cellStyle name="Entrada 10 4 10 2" xfId="28578" xr:uid="{E4C6B9E0-9975-4A36-B50C-09822E7A0C4D}"/>
    <cellStyle name="Entrada 10 4 11" xfId="14203" xr:uid="{33A26034-1813-4695-BB48-6EE13D284A0E}"/>
    <cellStyle name="Entrada 10 4 11 2" xfId="29311" xr:uid="{0407E635-8DF1-462B-AB3F-D26D9F6A603B}"/>
    <cellStyle name="Entrada 10 4 12" xfId="17303" xr:uid="{A18EA2BE-3D58-4B01-A5A7-7399CE640F0B}"/>
    <cellStyle name="Entrada 10 4 2" xfId="2568" xr:uid="{3F80B799-4C25-4320-B84F-B74188A65028}"/>
    <cellStyle name="Entrada 10 4 2 2" xfId="5205" xr:uid="{9AE1581F-91AF-416B-AAF8-1E885A936437}"/>
    <cellStyle name="Entrada 10 4 2 2 2" xfId="11569" xr:uid="{EAE92499-C0AF-4534-ACAC-4DB5E9E00CAD}"/>
    <cellStyle name="Entrada 10 4 2 2 2 2" xfId="26677" xr:uid="{86C50590-ADF4-4972-B5E3-136FDCC4B1EB}"/>
    <cellStyle name="Entrada 10 4 2 2 3" xfId="7958" xr:uid="{DBD422DD-C3FE-4AEE-ADBA-542C2F142325}"/>
    <cellStyle name="Entrada 10 4 2 2 3 2" xfId="23066" xr:uid="{5F170B82-B1F7-4EC9-A0B6-F1FC889209CA}"/>
    <cellStyle name="Entrada 10 4 2 2 4" xfId="20313" xr:uid="{E4912440-0426-4C9B-AF87-387C9A42A2D9}"/>
    <cellStyle name="Entrada 10 4 2 3" xfId="9035" xr:uid="{4307B252-B98C-4D7D-9960-F3082AFC1E35}"/>
    <cellStyle name="Entrada 10 4 2 3 2" xfId="24143" xr:uid="{B3463100-CBD9-4B61-A379-E24A33763C3F}"/>
    <cellStyle name="Entrada 10 4 2 4" xfId="14785" xr:uid="{BF2C8670-F2D4-4623-BF25-5C2099F28166}"/>
    <cellStyle name="Entrada 10 4 2 4 2" xfId="29893" xr:uid="{79286FEB-DEA4-41F7-B332-2A5CA7EBE86C}"/>
    <cellStyle name="Entrada 10 4 2 5" xfId="16353" xr:uid="{0F5D2780-6FE8-47FA-855F-77738229E087}"/>
    <cellStyle name="Entrada 10 4 2 5 2" xfId="31461" xr:uid="{BFBB72B4-C809-4A3B-884F-4059D78794AF}"/>
    <cellStyle name="Entrada 10 4 2 6" xfId="17676" xr:uid="{5E5804D1-F7D9-4DFB-8E3F-D56A765E2A75}"/>
    <cellStyle name="Entrada 10 4 3" xfId="2838" xr:uid="{98EF40DB-0741-4E49-B892-8FA138B5ABF6}"/>
    <cellStyle name="Entrada 10 4 3 2" xfId="5475" xr:uid="{5E807910-7745-4A65-B788-2F124F219941}"/>
    <cellStyle name="Entrada 10 4 3 2 2" xfId="7581" xr:uid="{FC03BFDF-2291-4B97-8C25-B24576DEEC31}"/>
    <cellStyle name="Entrada 10 4 3 2 2 2" xfId="22689" xr:uid="{36D1AF87-F3CC-467D-974A-0001830E6E5A}"/>
    <cellStyle name="Entrada 10 4 3 2 3" xfId="20583" xr:uid="{ABCE0D1E-37BD-4028-A02A-8C84DE7DE981}"/>
    <cellStyle name="Entrada 10 4 3 3" xfId="15072" xr:uid="{AD0349B3-BA2E-4D7D-B57A-8007BEE6FCBF}"/>
    <cellStyle name="Entrada 10 4 3 3 2" xfId="30180" xr:uid="{EF2E7B11-8098-4D3F-A669-CE945DA95831}"/>
    <cellStyle name="Entrada 10 4 3 4" xfId="17946" xr:uid="{5617F0C5-615F-4686-B5CF-9AE269CFF794}"/>
    <cellStyle name="Entrada 10 4 4" xfId="3141" xr:uid="{1C1C5BCA-EA28-49E8-A696-85846A0FCB9C}"/>
    <cellStyle name="Entrada 10 4 4 2" xfId="5778" xr:uid="{EB7829F3-4EB4-4F33-96F6-365290F997F5}"/>
    <cellStyle name="Entrada 10 4 4 2 2" xfId="12089" xr:uid="{B642EFB9-7F5D-4277-BF02-E85B856405A9}"/>
    <cellStyle name="Entrada 10 4 4 2 2 2" xfId="27197" xr:uid="{D9B462A6-08E5-4E16-89D7-CC788A7545CD}"/>
    <cellStyle name="Entrada 10 4 4 2 3" xfId="14810" xr:uid="{98D52137-49AF-4752-9E2C-5D1CBED55256}"/>
    <cellStyle name="Entrada 10 4 4 2 3 2" xfId="29918" xr:uid="{82C0F1E6-A3E8-4B82-BF19-666DB4291DA0}"/>
    <cellStyle name="Entrada 10 4 4 2 4" xfId="20886" xr:uid="{9A65BE20-61E4-497D-96A7-27DD571072D2}"/>
    <cellStyle name="Entrada 10 4 4 3" xfId="9523" xr:uid="{570EFC1A-327A-4FFC-9B7B-2253DB5BF2B2}"/>
    <cellStyle name="Entrada 10 4 4 3 2" xfId="24631" xr:uid="{49000E6E-6E07-4881-B9A2-EAE19C0D1585}"/>
    <cellStyle name="Entrada 10 4 4 4" xfId="7495" xr:uid="{4A7EC5C9-31E6-48C5-AF51-B482C73AC093}"/>
    <cellStyle name="Entrada 10 4 4 4 2" xfId="22603" xr:uid="{64F66205-AD92-44C5-BFF8-9E3BCC4DC300}"/>
    <cellStyle name="Entrada 10 4 4 5" xfId="18249" xr:uid="{043E4575-1BA8-4D57-96F6-40EA51C8066C}"/>
    <cellStyle name="Entrada 10 4 5" xfId="3467" xr:uid="{5789581E-DB5B-4415-AC56-A564C9B1C791}"/>
    <cellStyle name="Entrada 10 4 5 2" xfId="6104" xr:uid="{47E4498C-1A0C-4F82-A507-2122F50AD148}"/>
    <cellStyle name="Entrada 10 4 5 2 2" xfId="12415" xr:uid="{DBC347D8-4189-4ACB-ABAA-2E22A3F11608}"/>
    <cellStyle name="Entrada 10 4 5 2 2 2" xfId="27523" xr:uid="{BC0C0A6D-4BC0-465D-B49B-15CE669B0BA1}"/>
    <cellStyle name="Entrada 10 4 5 2 3" xfId="14503" xr:uid="{7DEE8D6D-D680-4572-B8E4-EE7689146DC7}"/>
    <cellStyle name="Entrada 10 4 5 2 3 2" xfId="29611" xr:uid="{6CE9051B-3FC2-448B-A0F8-EC664EB626CE}"/>
    <cellStyle name="Entrada 10 4 5 2 4" xfId="21212" xr:uid="{94A147E6-82B4-4EDB-B421-38CE4BE3218B}"/>
    <cellStyle name="Entrada 10 4 5 3" xfId="9849" xr:uid="{BDD026E5-B646-4759-9C26-6BA6E120CC75}"/>
    <cellStyle name="Entrada 10 4 5 3 2" xfId="24957" xr:uid="{617D8ADA-B787-4E96-A722-E0FE78BA49DB}"/>
    <cellStyle name="Entrada 10 4 5 4" xfId="11233" xr:uid="{CDB72C57-1CB0-4163-A759-C49EB27FC7A3}"/>
    <cellStyle name="Entrada 10 4 5 4 2" xfId="26341" xr:uid="{119C935D-5B36-4F38-B3B3-2EC99BAEDA00}"/>
    <cellStyle name="Entrada 10 4 5 5" xfId="18575" xr:uid="{79D312F0-19DE-4553-BF94-C11812987D59}"/>
    <cellStyle name="Entrada 10 4 6" xfId="3773" xr:uid="{C9755358-1625-4A53-BC59-715A5AD0727F}"/>
    <cellStyle name="Entrada 10 4 6 2" xfId="6410" xr:uid="{BEE28592-D566-4821-A0C3-9C569F816557}"/>
    <cellStyle name="Entrada 10 4 6 2 2" xfId="12721" xr:uid="{79E9E6E3-ED7E-4E96-9086-491F58E6BBE9}"/>
    <cellStyle name="Entrada 10 4 6 2 2 2" xfId="27829" xr:uid="{444F4A7E-70E4-4E1F-816F-C112710F92EE}"/>
    <cellStyle name="Entrada 10 4 6 2 3" xfId="16004" xr:uid="{890C2F07-3144-4E4B-A99E-3589A48A8C62}"/>
    <cellStyle name="Entrada 10 4 6 2 3 2" xfId="31112" xr:uid="{CA766BD1-3CAE-43C3-948B-07017B249FD2}"/>
    <cellStyle name="Entrada 10 4 6 2 4" xfId="21518" xr:uid="{4B4EA5EA-DB9E-4929-859D-CA122257C762}"/>
    <cellStyle name="Entrada 10 4 6 3" xfId="10155" xr:uid="{AFB0B67C-EFCB-492F-91D8-BDD629C2BA13}"/>
    <cellStyle name="Entrada 10 4 6 3 2" xfId="25263" xr:uid="{C6F4523F-CE40-4FA9-AAC8-D161C62C0D0D}"/>
    <cellStyle name="Entrada 10 4 6 4" xfId="8109" xr:uid="{1BAF6567-2BF4-4D5B-B026-BF7FE29AE986}"/>
    <cellStyle name="Entrada 10 4 6 4 2" xfId="23217" xr:uid="{5B52C79E-CCBB-4973-A4CE-34589F5E280A}"/>
    <cellStyle name="Entrada 10 4 6 5" xfId="18881" xr:uid="{7C1FF7C9-E879-4945-9C44-16BFB0992243}"/>
    <cellStyle name="Entrada 10 4 7" xfId="4150" xr:uid="{2B03BE57-09CF-4E41-B19D-0F4AD062F87B}"/>
    <cellStyle name="Entrada 10 4 7 2" xfId="6787" xr:uid="{67B2E6F7-BA15-454E-BC6B-95E8C3256AB4}"/>
    <cellStyle name="Entrada 10 4 7 2 2" xfId="13098" xr:uid="{2CC69223-D017-4E85-A890-8AB42E2381A5}"/>
    <cellStyle name="Entrada 10 4 7 2 2 2" xfId="28206" xr:uid="{D1849154-50C7-48B8-8585-EBAD427FAD90}"/>
    <cellStyle name="Entrada 10 4 7 2 3" xfId="16772" xr:uid="{4D25B77C-7AF7-49EF-869F-F2C3C2DE2998}"/>
    <cellStyle name="Entrada 10 4 7 2 3 2" xfId="31880" xr:uid="{6265F237-6D24-44D9-A3F8-1C5A891D89F1}"/>
    <cellStyle name="Entrada 10 4 7 2 4" xfId="21895" xr:uid="{BA61B63D-6BDB-4008-8A39-B06858298D7B}"/>
    <cellStyle name="Entrada 10 4 7 3" xfId="10532" xr:uid="{2309160A-980D-4133-9117-F63ACBE41C11}"/>
    <cellStyle name="Entrada 10 4 7 3 2" xfId="25640" xr:uid="{FC3B0632-D1E6-40E4-A07B-E9280A4F911C}"/>
    <cellStyle name="Entrada 10 4 7 4" xfId="15031" xr:uid="{B781DC30-7A02-456E-AE43-388B3A66C9AE}"/>
    <cellStyle name="Entrada 10 4 7 4 2" xfId="30139" xr:uid="{2948FEC6-FA6E-4857-866A-939EEDED79FD}"/>
    <cellStyle name="Entrada 10 4 7 5" xfId="19258" xr:uid="{269E4B30-2B07-4D98-BF9B-A2F25CD8710E}"/>
    <cellStyle name="Entrada 10 4 8" xfId="4715" xr:uid="{48144022-15D4-4AB3-BACF-8F9FE7F52DBD}"/>
    <cellStyle name="Entrada 10 4 8 2" xfId="11097" xr:uid="{9ADB0512-88F8-4FC4-9D54-CDF430F85882}"/>
    <cellStyle name="Entrada 10 4 8 2 2" xfId="26205" xr:uid="{42213779-C5A6-4138-B065-70F3CA13AD13}"/>
    <cellStyle name="Entrada 10 4 8 3" xfId="7694" xr:uid="{E1A057BB-C3BC-4820-9378-AD91AEE28981}"/>
    <cellStyle name="Entrada 10 4 8 3 2" xfId="22802" xr:uid="{4AFAA0D1-C8F5-4F51-BC75-84D562ED0EB0}"/>
    <cellStyle name="Entrada 10 4 8 4" xfId="19823" xr:uid="{2252B26A-3579-4231-9DA1-AB344A65EADC}"/>
    <cellStyle name="Entrada 10 4 9" xfId="8576" xr:uid="{96757A97-05BB-49F5-9692-62149F87DB42}"/>
    <cellStyle name="Entrada 10 4 9 2" xfId="23684" xr:uid="{1DF8705C-A9A5-40CB-900B-BD3AF65B1919}"/>
    <cellStyle name="Entrada 10 5" xfId="2043" xr:uid="{99A74323-EF15-4B0B-AA56-CA31EBB01FDA}"/>
    <cellStyle name="Entrada 10 5 10" xfId="14132" xr:uid="{8860354B-1F20-47E7-94F5-73AA82F79155}"/>
    <cellStyle name="Entrada 10 5 10 2" xfId="29240" xr:uid="{60251229-37A2-490A-8680-F591E3C0ACEA}"/>
    <cellStyle name="Entrada 10 5 11" xfId="17268" xr:uid="{868DACA7-46D8-4F5E-A5B9-9120F66010C0}"/>
    <cellStyle name="Entrada 10 5 2" xfId="2803" xr:uid="{C8FA7CB5-5F42-4E89-9FB8-E38248A077B8}"/>
    <cellStyle name="Entrada 10 5 2 2" xfId="5440" xr:uid="{8002C89A-018E-4AD3-94BE-75C846CC5760}"/>
    <cellStyle name="Entrada 10 5 2 2 2" xfId="14004" xr:uid="{5333C506-D077-4760-B52F-6F7CCCF77D9A}"/>
    <cellStyle name="Entrada 10 5 2 2 2 2" xfId="29112" xr:uid="{4A27DFC6-5BBE-4BB8-BB1C-E9E68412FDBB}"/>
    <cellStyle name="Entrada 10 5 2 2 3" xfId="20548" xr:uid="{036FA575-D36B-4F74-8D88-72CC4EA3AE2E}"/>
    <cellStyle name="Entrada 10 5 2 3" xfId="7294" xr:uid="{38C093F6-DC0B-4F5E-97C7-692B58156D7B}"/>
    <cellStyle name="Entrada 10 5 2 3 2" xfId="22402" xr:uid="{B23988B4-0A08-4FF8-AEBB-566595A188FD}"/>
    <cellStyle name="Entrada 10 5 2 4" xfId="17911" xr:uid="{8585F7A3-DEE0-4BA9-AEF4-5AF41978EBE0}"/>
    <cellStyle name="Entrada 10 5 3" xfId="3106" xr:uid="{A34ACF0C-6511-4241-98D4-7DDB8D92004D}"/>
    <cellStyle name="Entrada 10 5 3 2" xfId="5743" xr:uid="{539A8D41-F325-49AF-9CCA-A41234BF5887}"/>
    <cellStyle name="Entrada 10 5 3 2 2" xfId="12054" xr:uid="{2CBBC382-064F-41F7-BE5A-0A10CB9BD9A4}"/>
    <cellStyle name="Entrada 10 5 3 2 2 2" xfId="27162" xr:uid="{48F50DD6-81CC-4D02-9604-9F5842AFF963}"/>
    <cellStyle name="Entrada 10 5 3 2 3" xfId="14103" xr:uid="{06D5F4A2-3BF4-4534-A232-D8F483720DAE}"/>
    <cellStyle name="Entrada 10 5 3 2 3 2" xfId="29211" xr:uid="{E7C7DE40-7F41-480C-84E4-1E2C792DEC1D}"/>
    <cellStyle name="Entrada 10 5 3 2 4" xfId="20851" xr:uid="{ACF6CFAF-7B24-4B62-82C9-F97FC73A2046}"/>
    <cellStyle name="Entrada 10 5 3 3" xfId="9488" xr:uid="{81D7ADBD-3A68-43D9-8FE9-C9EEABB64688}"/>
    <cellStyle name="Entrada 10 5 3 3 2" xfId="24596" xr:uid="{049A07E4-1F62-4798-A6BB-96660C924E5B}"/>
    <cellStyle name="Entrada 10 5 3 4" xfId="15174" xr:uid="{191AB85B-4A69-4AEC-826B-81536DEC0AEE}"/>
    <cellStyle name="Entrada 10 5 3 4 2" xfId="30282" xr:uid="{4F068463-D4E4-4E5D-858F-BE317BEB9AB8}"/>
    <cellStyle name="Entrada 10 5 3 5" xfId="18214" xr:uid="{4D33C89D-0156-4123-86F6-8BB4029B5281}"/>
    <cellStyle name="Entrada 10 5 4" xfId="3432" xr:uid="{E286DE28-D364-4FF7-8B8E-6A5097448F76}"/>
    <cellStyle name="Entrada 10 5 4 2" xfId="6069" xr:uid="{812BC690-21D1-432D-8D50-164CF07587FF}"/>
    <cellStyle name="Entrada 10 5 4 2 2" xfId="12380" xr:uid="{DBD74DEC-E19D-4C84-954D-EAE5FB6DFC73}"/>
    <cellStyle name="Entrada 10 5 4 2 2 2" xfId="27488" xr:uid="{2CADEEC3-7F1F-45D1-99BB-C3253017D28C}"/>
    <cellStyle name="Entrada 10 5 4 2 3" xfId="7990" xr:uid="{39D26680-8845-4DEB-B249-5F90923E3EED}"/>
    <cellStyle name="Entrada 10 5 4 2 3 2" xfId="23098" xr:uid="{B91EB2A5-7BCF-43E1-9161-BCE6F86562F4}"/>
    <cellStyle name="Entrada 10 5 4 2 4" xfId="21177" xr:uid="{AFDE7FD6-5E49-45B3-A7AD-E5AC6E5D8E6C}"/>
    <cellStyle name="Entrada 10 5 4 3" xfId="9814" xr:uid="{4B28A455-3CAD-409B-BC28-C8651CA88C26}"/>
    <cellStyle name="Entrada 10 5 4 3 2" xfId="24922" xr:uid="{591310A2-BB83-427F-90D5-DC2B17C9AE4E}"/>
    <cellStyle name="Entrada 10 5 4 4" xfId="14844" xr:uid="{A93538D4-B99F-4C93-978E-DA31305FB7A9}"/>
    <cellStyle name="Entrada 10 5 4 4 2" xfId="29952" xr:uid="{A4435948-5465-4653-8086-4AC3BF9095A3}"/>
    <cellStyle name="Entrada 10 5 4 5" xfId="18540" xr:uid="{DA0C0767-EC9C-4967-8B78-9733647E0220}"/>
    <cellStyle name="Entrada 10 5 5" xfId="3738" xr:uid="{C22ADC40-C1F3-4F9E-B388-B703E31E8F65}"/>
    <cellStyle name="Entrada 10 5 5 2" xfId="6375" xr:uid="{F1C52FF1-2ED4-452F-82E0-B6B439959EA0}"/>
    <cellStyle name="Entrada 10 5 5 2 2" xfId="12686" xr:uid="{B602113B-F9D6-4EF1-A5F8-81441FE401AE}"/>
    <cellStyle name="Entrada 10 5 5 2 2 2" xfId="27794" xr:uid="{33630803-E339-48E4-97CD-36F27A4707A0}"/>
    <cellStyle name="Entrada 10 5 5 2 3" xfId="14407" xr:uid="{D6F9F677-AF66-4E05-B62A-1594758930DF}"/>
    <cellStyle name="Entrada 10 5 5 2 3 2" xfId="29515" xr:uid="{6265FC74-B3B0-4CC4-B58D-978B83CAB92C}"/>
    <cellStyle name="Entrada 10 5 5 2 4" xfId="21483" xr:uid="{83C33A05-C79B-4751-9ED6-1FF731A7D77A}"/>
    <cellStyle name="Entrada 10 5 5 3" xfId="10120" xr:uid="{C37A0060-3CA1-4FED-8752-F564CE50A486}"/>
    <cellStyle name="Entrada 10 5 5 3 2" xfId="25228" xr:uid="{EF4D949E-DB4C-4D69-9B26-4A696762E654}"/>
    <cellStyle name="Entrada 10 5 5 4" xfId="16053" xr:uid="{8096D4D8-67BB-460E-81B8-1947D349B598}"/>
    <cellStyle name="Entrada 10 5 5 4 2" xfId="31161" xr:uid="{9868100B-725C-40C0-A0A0-894BFB2ECED5}"/>
    <cellStyle name="Entrada 10 5 5 5" xfId="18846" xr:uid="{B9827DD4-5E31-47EB-A46F-CB67FDD2A5CB}"/>
    <cellStyle name="Entrada 10 5 6" xfId="4115" xr:uid="{9D1A3EAD-9B52-422B-B915-69B4AE8476B7}"/>
    <cellStyle name="Entrada 10 5 6 2" xfId="6752" xr:uid="{122C05CA-5CBF-40A6-BE38-E077B9F5BC2F}"/>
    <cellStyle name="Entrada 10 5 6 2 2" xfId="13063" xr:uid="{2FE37880-D7A2-4816-B4EB-8CEDC0FF9B18}"/>
    <cellStyle name="Entrada 10 5 6 2 2 2" xfId="28171" xr:uid="{20AA3B28-CE4A-446A-9D7C-11939FEAD1B7}"/>
    <cellStyle name="Entrada 10 5 6 2 3" xfId="16737" xr:uid="{239F9C14-1226-48C8-9E4C-C1557E4F6C64}"/>
    <cellStyle name="Entrada 10 5 6 2 3 2" xfId="31845" xr:uid="{4C61C7A5-DE82-4109-A08B-D8161FBE5796}"/>
    <cellStyle name="Entrada 10 5 6 2 4" xfId="21860" xr:uid="{1180C0D0-5A33-435B-8ACF-258ADE5BC001}"/>
    <cellStyle name="Entrada 10 5 6 3" xfId="10497" xr:uid="{1B3CBD23-2A48-4C1A-9464-F3A9ABFE2E99}"/>
    <cellStyle name="Entrada 10 5 6 3 2" xfId="25605" xr:uid="{602FB009-670B-4AB6-B6D7-451C714ED2E9}"/>
    <cellStyle name="Entrada 10 5 6 4" xfId="14802" xr:uid="{A06B7CE9-3181-4B21-8DE7-87D970B0BBBE}"/>
    <cellStyle name="Entrada 10 5 6 4 2" xfId="29910" xr:uid="{AA1CCBC8-2A5F-4614-8864-C71A21803A16}"/>
    <cellStyle name="Entrada 10 5 6 5" xfId="19223" xr:uid="{1DAEEFEB-9FF4-4F9F-9B79-852EF5A01CB2}"/>
    <cellStyle name="Entrada 10 5 7" xfId="4680" xr:uid="{98E8110B-AD55-4DCD-A2B4-F644358EF82D}"/>
    <cellStyle name="Entrada 10 5 7 2" xfId="11062" xr:uid="{13D35AFF-BE80-4031-9D8B-689BA741DDE8}"/>
    <cellStyle name="Entrada 10 5 7 2 2" xfId="26170" xr:uid="{622A63D0-ABFB-47D9-8B5F-0E1935572C1E}"/>
    <cellStyle name="Entrada 10 5 7 3" xfId="8173" xr:uid="{1F4989E5-7F21-451C-8A3C-FF71AC420D72}"/>
    <cellStyle name="Entrada 10 5 7 3 2" xfId="23281" xr:uid="{B783DE63-FDD1-4549-89D9-D8ABB59B96DF}"/>
    <cellStyle name="Entrada 10 5 7 4" xfId="19788" xr:uid="{59FFDE7E-47BC-4B76-987E-1F95495E39FB}"/>
    <cellStyle name="Entrada 10 5 8" xfId="8541" xr:uid="{83025BC4-46A9-4A36-A51E-F5C596271CB4}"/>
    <cellStyle name="Entrada 10 5 8 2" xfId="23649" xr:uid="{145641FE-8309-4DA9-943F-B8332711C855}"/>
    <cellStyle name="Entrada 10 5 9" xfId="16078" xr:uid="{29647156-3E2B-4B8C-9815-056806FB0B90}"/>
    <cellStyle name="Entrada 10 5 9 2" xfId="31186" xr:uid="{F0259AF3-23BB-408C-ABD9-487FF3B92605}"/>
    <cellStyle name="Entrada 11" xfId="1143" xr:uid="{00000000-0005-0000-0000-000079040000}"/>
    <cellStyle name="Entrada 11 2" xfId="1859" xr:uid="{795D8D82-A213-49E7-9670-A2096B17CF7F}"/>
    <cellStyle name="Entrada 11 2 10" xfId="8360" xr:uid="{DAEE954A-F634-4D91-B7CA-E461DA4CE62C}"/>
    <cellStyle name="Entrada 11 2 10 2" xfId="23468" xr:uid="{79F17F5B-8A80-49F8-8A8A-A8AF52410FCD}"/>
    <cellStyle name="Entrada 11 2 11" xfId="15441" xr:uid="{ED6A9B06-EF0A-4B88-9161-3E59FF0FAA84}"/>
    <cellStyle name="Entrada 11 2 11 2" xfId="30549" xr:uid="{428C208C-E65C-41C6-812E-FFE1B98697A9}"/>
    <cellStyle name="Entrada 11 2 12" xfId="16416" xr:uid="{8D06BDEF-1FD1-4AEB-9091-D499329E45A0}"/>
    <cellStyle name="Entrada 11 2 12 2" xfId="31524" xr:uid="{E04411EB-E1AD-4028-8055-9AB6484B19AD}"/>
    <cellStyle name="Entrada 11 2 13" xfId="17084" xr:uid="{95728817-2484-4535-93A4-AF417FCF0E1B}"/>
    <cellStyle name="Entrada 11 2 2" xfId="2419" xr:uid="{A760083D-4204-4D37-960C-87D935454994}"/>
    <cellStyle name="Entrada 11 2 2 2" xfId="5056" xr:uid="{74D74654-1411-45A3-A1CB-41144F41F020}"/>
    <cellStyle name="Entrada 11 2 2 2 2" xfId="11420" xr:uid="{29121E2D-7F84-4043-B71F-97ED4F23392A}"/>
    <cellStyle name="Entrada 11 2 2 2 2 2" xfId="26528" xr:uid="{2A459115-A080-4548-A9A5-D0A0F8CE2285}"/>
    <cellStyle name="Entrada 11 2 2 2 3" xfId="13569" xr:uid="{5C0F3D7B-7536-43FC-83F1-3846D6C1CAC2}"/>
    <cellStyle name="Entrada 11 2 2 2 3 2" xfId="28677" xr:uid="{D189F1FA-C30E-4E3E-BBAE-DC8CE58D1D0C}"/>
    <cellStyle name="Entrada 11 2 2 2 4" xfId="20164" xr:uid="{7E988C8A-312F-4E59-8F0C-01C33FB170B1}"/>
    <cellStyle name="Entrada 11 2 2 3" xfId="8886" xr:uid="{5CAFC39F-68FC-4614-9AE5-8DBED8D628A0}"/>
    <cellStyle name="Entrada 11 2 2 3 2" xfId="23994" xr:uid="{5581D279-BCA9-43A2-A5A7-206536A50BEC}"/>
    <cellStyle name="Entrada 11 2 3" xfId="2201" xr:uid="{EF6AA420-6063-401B-B7B0-60FC80F673A2}"/>
    <cellStyle name="Entrada 11 2 3 2" xfId="4838" xr:uid="{ACEC2375-A0AA-4D18-A016-3A8CC9927E79}"/>
    <cellStyle name="Entrada 11 2 3 2 2" xfId="16491" xr:uid="{CC77CE2A-F171-43CE-A553-C6BEA6836AC1}"/>
    <cellStyle name="Entrada 11 2 3 2 2 2" xfId="31599" xr:uid="{A3306970-90DA-4CB8-9EED-6F48E89383A9}"/>
    <cellStyle name="Entrada 11 2 3 2 3" xfId="19946" xr:uid="{8A1A5112-02BC-47BF-BF14-2DE9ACECFCA5}"/>
    <cellStyle name="Entrada 11 2 3 3" xfId="15602" xr:uid="{3CC8945B-E2D0-4C7E-BBE1-4640C1E6BA81}"/>
    <cellStyle name="Entrada 11 2 3 3 2" xfId="30710" xr:uid="{CBA800F9-B811-4F79-B79B-20B96796D187}"/>
    <cellStyle name="Entrada 11 2 3 4" xfId="17426" xr:uid="{9C6CCB59-485B-45B8-85A0-B41FBC2943ED}"/>
    <cellStyle name="Entrada 11 2 4" xfId="2953" xr:uid="{A1625C03-739C-4532-A739-F18242E39AFD}"/>
    <cellStyle name="Entrada 11 2 4 2" xfId="5590" xr:uid="{EF1E58CC-59B6-4CF6-9DC9-F9E9E22B367F}"/>
    <cellStyle name="Entrada 11 2 4 2 2" xfId="11901" xr:uid="{66166ABA-6604-4B67-9B1C-93963546A4B1}"/>
    <cellStyle name="Entrada 11 2 4 2 2 2" xfId="27009" xr:uid="{B5D962E4-7470-4087-9FEC-9252DF03D104}"/>
    <cellStyle name="Entrada 11 2 4 2 3" xfId="15202" xr:uid="{4EE86CDF-9034-4534-9C5A-64543685C207}"/>
    <cellStyle name="Entrada 11 2 4 2 3 2" xfId="30310" xr:uid="{4E850538-AD08-44CB-931D-AB2BC7F567C7}"/>
    <cellStyle name="Entrada 11 2 4 2 4" xfId="20698" xr:uid="{B77C45C1-92E0-4EE8-BA9A-5108A1C8077D}"/>
    <cellStyle name="Entrada 11 2 4 3" xfId="9335" xr:uid="{D28EDC94-53EC-4A2F-8E84-3C02343884A7}"/>
    <cellStyle name="Entrada 11 2 4 3 2" xfId="24443" xr:uid="{AE4882AB-D297-4F72-A120-70AEC8424BD0}"/>
    <cellStyle name="Entrada 11 2 4 4" xfId="7985" xr:uid="{87521558-B441-4149-AD7C-69B50BFA97B7}"/>
    <cellStyle name="Entrada 11 2 4 4 2" xfId="23093" xr:uid="{CE26D1C5-266B-4AAC-8776-3A2C517AB424}"/>
    <cellStyle name="Entrada 11 2 4 5" xfId="18061" xr:uid="{603588DF-F4F8-4CCC-9086-31DB7463077F}"/>
    <cellStyle name="Entrada 11 2 5" xfId="3279" xr:uid="{8B43F679-4278-4CAC-8C64-A196F265D44D}"/>
    <cellStyle name="Entrada 11 2 5 2" xfId="5916" xr:uid="{D7CBCC28-C3E5-4DC6-8259-E4461974F4D8}"/>
    <cellStyle name="Entrada 11 2 5 2 2" xfId="12227" xr:uid="{E8A92C9E-8F18-45BD-A75B-F815B0A1F88A}"/>
    <cellStyle name="Entrada 11 2 5 2 2 2" xfId="27335" xr:uid="{AA839E07-82B4-4510-A6E8-5FB1F0003700}"/>
    <cellStyle name="Entrada 11 2 5 2 3" xfId="8088" xr:uid="{B69E4AA2-35E3-44E2-ACB8-6FB501E2E588}"/>
    <cellStyle name="Entrada 11 2 5 2 3 2" xfId="23196" xr:uid="{C9829CAE-259D-4B41-B735-619E88B25739}"/>
    <cellStyle name="Entrada 11 2 5 2 4" xfId="21024" xr:uid="{04354E4A-E09D-40DB-BBBF-F7C1188CD01F}"/>
    <cellStyle name="Entrada 11 2 5 3" xfId="9661" xr:uid="{646B05DD-D1B3-4F6C-A220-8B7D0FBDC42D}"/>
    <cellStyle name="Entrada 11 2 5 3 2" xfId="24769" xr:uid="{96E84210-46B1-4F95-9866-511907FA2D6F}"/>
    <cellStyle name="Entrada 11 2 5 4" xfId="11220" xr:uid="{CE23CAE8-72BC-4D4F-A22F-1005A5A38A59}"/>
    <cellStyle name="Entrada 11 2 5 4 2" xfId="26328" xr:uid="{70C97A63-C3CA-4146-8CF3-6D0A3A401288}"/>
    <cellStyle name="Entrada 11 2 5 5" xfId="18387" xr:uid="{E28149AF-C249-46D3-99E4-DEE237DE11A3}"/>
    <cellStyle name="Entrada 11 2 6" xfId="3585" xr:uid="{C28EAEAD-F8E7-4F40-8B9F-3D8E757E3DE1}"/>
    <cellStyle name="Entrada 11 2 6 2" xfId="6222" xr:uid="{2E302873-813F-4B93-8EFD-F9D9F84B7B20}"/>
    <cellStyle name="Entrada 11 2 6 2 2" xfId="12533" xr:uid="{625077D5-F00E-4621-826D-70223F61D2F0}"/>
    <cellStyle name="Entrada 11 2 6 2 2 2" xfId="27641" xr:uid="{3A7C9C61-7D1B-4111-9738-6A4A900B40F4}"/>
    <cellStyle name="Entrada 11 2 6 2 3" xfId="14708" xr:uid="{EB8075D6-04F8-4B0D-AB4D-99BBA28F7447}"/>
    <cellStyle name="Entrada 11 2 6 2 3 2" xfId="29816" xr:uid="{9690AA49-CBB4-408F-8173-CEF4EF345FD2}"/>
    <cellStyle name="Entrada 11 2 6 2 4" xfId="21330" xr:uid="{CC990635-0E15-4D81-8A8D-00EA910EDA47}"/>
    <cellStyle name="Entrada 11 2 6 3" xfId="9967" xr:uid="{037A7543-B030-4CB8-A03B-FDBF18D7C247}"/>
    <cellStyle name="Entrada 11 2 6 3 2" xfId="25075" xr:uid="{6C422953-C467-46F7-8FB7-C90D30DBD0E8}"/>
    <cellStyle name="Entrada 11 2 6 4" xfId="9216" xr:uid="{F09BB99E-A03B-441E-8386-3ABEF1A01D36}"/>
    <cellStyle name="Entrada 11 2 6 4 2" xfId="24324" xr:uid="{63186493-C3BB-4EE6-BBE5-370692E855EF}"/>
    <cellStyle name="Entrada 11 2 6 5" xfId="18693" xr:uid="{E2AAC6DA-6762-47AC-807E-95981C3304A9}"/>
    <cellStyle name="Entrada 11 2 7" xfId="3931" xr:uid="{2E4CFAE6-5471-4AF0-97D1-933E8E372CFF}"/>
    <cellStyle name="Entrada 11 2 7 2" xfId="6568" xr:uid="{DFF911EF-12FF-4153-BE73-3946D9109AEC}"/>
    <cellStyle name="Entrada 11 2 7 2 2" xfId="12879" xr:uid="{1A06B25C-2E8E-446A-B8CE-E260FB0A5317}"/>
    <cellStyle name="Entrada 11 2 7 2 2 2" xfId="27987" xr:uid="{EBF4C7C7-085D-4A04-B667-4B020FB5323C}"/>
    <cellStyle name="Entrada 11 2 7 2 3" xfId="16584" xr:uid="{B7151F43-6ED8-462E-9AB9-C6B86E7FF4A4}"/>
    <cellStyle name="Entrada 11 2 7 2 3 2" xfId="31692" xr:uid="{17F19FD1-BF98-46E4-9134-A7833C157750}"/>
    <cellStyle name="Entrada 11 2 7 2 4" xfId="21676" xr:uid="{72D62557-9844-428F-AE54-D765E4EBDA7F}"/>
    <cellStyle name="Entrada 11 2 7 3" xfId="10313" xr:uid="{6693B6FC-1170-4BFD-812C-1C4D30C4A6F8}"/>
    <cellStyle name="Entrada 11 2 7 3 2" xfId="25421" xr:uid="{53B3C1A5-7D93-4ED1-9925-BB2EFF1653BF}"/>
    <cellStyle name="Entrada 11 2 7 4" xfId="15501" xr:uid="{E5E20F25-B1FB-4F63-9E1A-A230224070DF}"/>
    <cellStyle name="Entrada 11 2 7 4 2" xfId="30609" xr:uid="{6AF3C1E1-56CF-45EB-862B-3E05983681A1}"/>
    <cellStyle name="Entrada 11 2 7 5" xfId="19039" xr:uid="{5DBBEE64-ABBE-4B34-9EA2-7EF05C4CB614}"/>
    <cellStyle name="Entrada 11 2 8" xfId="4278" xr:uid="{23519EB6-986F-4C4C-9B1C-D262132471A5}"/>
    <cellStyle name="Entrada 11 2 8 2" xfId="6915" xr:uid="{D8A464BD-B172-4285-8BF1-9C03885A30E6}"/>
    <cellStyle name="Entrada 11 2 8 2 2" xfId="13226" xr:uid="{4CC86FA2-BB70-4479-A6E8-936C2AEC94FD}"/>
    <cellStyle name="Entrada 11 2 8 2 2 2" xfId="28334" xr:uid="{04B34EBE-11D7-4140-9D3A-CD1C115BCE10}"/>
    <cellStyle name="Entrada 11 2 8 2 3" xfId="16890" xr:uid="{9C585B88-067C-4B72-AE79-652C53E71D37}"/>
    <cellStyle name="Entrada 11 2 8 2 3 2" xfId="31998" xr:uid="{673F0DBE-7067-4515-8579-D9CC19E8924D}"/>
    <cellStyle name="Entrada 11 2 8 2 4" xfId="22023" xr:uid="{59A48345-0E27-485C-B098-73E3F66B556E}"/>
    <cellStyle name="Entrada 11 2 8 3" xfId="10660" xr:uid="{AA6C8532-DB19-4AE4-BB30-CB396EE204D4}"/>
    <cellStyle name="Entrada 11 2 8 3 2" xfId="25768" xr:uid="{AE2BBE07-6EDA-48BA-85D6-D1C8553AFD0C}"/>
    <cellStyle name="Entrada 11 2 8 4" xfId="15346" xr:uid="{D79C3A02-15D7-45F9-B2C7-C45B5FB07BA4}"/>
    <cellStyle name="Entrada 11 2 8 4 2" xfId="30454" xr:uid="{C2478E10-5B06-4862-96AF-5497CEEBC86D}"/>
    <cellStyle name="Entrada 11 2 8 5" xfId="19386" xr:uid="{EFA5A839-1869-4BC5-BBE2-96813712B131}"/>
    <cellStyle name="Entrada 11 2 9" xfId="4496" xr:uid="{895CDE0B-74B6-4860-B879-E5F00CE0D121}"/>
    <cellStyle name="Entrada 11 2 9 2" xfId="10878" xr:uid="{A9C40215-A847-486D-8E25-1A093E629C66}"/>
    <cellStyle name="Entrada 11 2 9 2 2" xfId="25986" xr:uid="{C83CE4F9-F538-4BC2-B706-06A85D0D3A20}"/>
    <cellStyle name="Entrada 11 2 9 3" xfId="14737" xr:uid="{8D95F06B-A387-4EC5-828E-3C5E0B6C6657}"/>
    <cellStyle name="Entrada 11 2 9 3 2" xfId="29845" xr:uid="{58DBF0DC-CDD6-4956-81D8-08AD2C65260F}"/>
    <cellStyle name="Entrada 11 2 9 4" xfId="19604" xr:uid="{BADA3F79-D850-4D82-84C7-7A9F2D82BE09}"/>
    <cellStyle name="Entrada 11 3" xfId="1842" xr:uid="{4AC070CA-F2C1-42AE-84FC-4711A8A73FE7}"/>
    <cellStyle name="Entrada 11 3 10" xfId="16448" xr:uid="{D6A8C3C4-23AE-4561-87F6-C52779B0B4C1}"/>
    <cellStyle name="Entrada 11 3 10 2" xfId="31556" xr:uid="{EBEB44B6-FBB1-4C28-AE39-4EBD95AAEF4C}"/>
    <cellStyle name="Entrada 11 3 11" xfId="11248" xr:uid="{60CDE08F-C301-411D-A173-1F6008F88002}"/>
    <cellStyle name="Entrada 11 3 11 2" xfId="26356" xr:uid="{D3018040-5C89-40A7-B65C-2B6A84B5F9F0}"/>
    <cellStyle name="Entrada 11 3 12" xfId="17067" xr:uid="{34710908-9449-4BD1-ABDE-86600CAEC319}"/>
    <cellStyle name="Entrada 11 3 2" xfId="2402" xr:uid="{120B486A-45B1-4842-959E-F1DCD3F5D547}"/>
    <cellStyle name="Entrada 11 3 2 2" xfId="5039" xr:uid="{B14A062B-7C66-4150-931F-11A8746E38B5}"/>
    <cellStyle name="Entrada 11 3 2 2 2" xfId="11403" xr:uid="{BB0A8E84-BAE1-4822-9F69-D2B6ABC06147}"/>
    <cellStyle name="Entrada 11 3 2 2 2 2" xfId="26511" xr:uid="{24BD6C59-1418-4192-8DDA-E10F9BA6BC7C}"/>
    <cellStyle name="Entrada 11 3 2 2 3" xfId="14828" xr:uid="{C8514D5C-BE96-4B9C-ADB4-263FF4AD10FD}"/>
    <cellStyle name="Entrada 11 3 2 2 3 2" xfId="29936" xr:uid="{1B9FC9F5-701C-465D-91D9-040665A4BC67}"/>
    <cellStyle name="Entrada 11 3 2 2 4" xfId="20147" xr:uid="{EA96EDF6-12E9-4EE0-9385-DC8F7D2D0F20}"/>
    <cellStyle name="Entrada 11 3 2 3" xfId="8869" xr:uid="{E620509B-6A81-43C8-BE65-271D7EE58B3C}"/>
    <cellStyle name="Entrada 11 3 2 3 2" xfId="23977" xr:uid="{91613880-8B33-4C36-84DE-ED78E48FD7CF}"/>
    <cellStyle name="Entrada 11 3 2 4" xfId="13812" xr:uid="{D15E8E00-6CA3-40E7-B622-4A3A2A56027C}"/>
    <cellStyle name="Entrada 11 3 2 4 2" xfId="28920" xr:uid="{34A405C0-0A47-4439-B596-2CA6A19C1D8C}"/>
    <cellStyle name="Entrada 11 3 2 5" xfId="14908" xr:uid="{0B5BE173-7053-4658-9660-BC654E7EE254}"/>
    <cellStyle name="Entrada 11 3 2 5 2" xfId="30016" xr:uid="{8FD58CAE-11CD-4CBD-A5C5-E78238555481}"/>
    <cellStyle name="Entrada 11 3 2 6" xfId="17593" xr:uid="{8C465176-F2A8-487A-9C84-EA2269AE58E3}"/>
    <cellStyle name="Entrada 11 3 3" xfId="2218" xr:uid="{1C3467A0-2FEB-4F8F-B543-03CF6E82CE10}"/>
    <cellStyle name="Entrada 11 3 3 2" xfId="4855" xr:uid="{939A3197-2B3E-4074-AA80-D106AE443ED9}"/>
    <cellStyle name="Entrada 11 3 3 2 2" xfId="8055" xr:uid="{7FF4A7F4-4FAB-417E-8519-9D8E6C083775}"/>
    <cellStyle name="Entrada 11 3 3 2 2 2" xfId="23163" xr:uid="{8B6C178C-1517-4010-9CC5-D87D6CED4F7A}"/>
    <cellStyle name="Entrada 11 3 3 2 3" xfId="19963" xr:uid="{69A9C6E0-6F4D-47AF-91EB-B97A424A12F6}"/>
    <cellStyle name="Entrada 11 3 3 3" xfId="7121" xr:uid="{D8AE72A6-6ECC-40EE-B31F-9466272A19B9}"/>
    <cellStyle name="Entrada 11 3 3 3 2" xfId="22229" xr:uid="{8F4ACCF4-BF61-4802-8E65-F17783F0FAFB}"/>
    <cellStyle name="Entrada 11 3 3 4" xfId="17443" xr:uid="{76B21891-FD6A-4CFE-9444-34753B75ACC2}"/>
    <cellStyle name="Entrada 11 3 4" xfId="2936" xr:uid="{974C9470-E4C6-4B25-AD24-0882BC0AC523}"/>
    <cellStyle name="Entrada 11 3 4 2" xfId="5573" xr:uid="{BFEEA4BA-10A8-4FC2-A96B-4A27C54ACB5D}"/>
    <cellStyle name="Entrada 11 3 4 2 2" xfId="11884" xr:uid="{6770DDF0-B9C5-442F-AF4C-BE40C6C30220}"/>
    <cellStyle name="Entrada 11 3 4 2 2 2" xfId="26992" xr:uid="{226A00A9-7158-4726-8ED4-466605C13785}"/>
    <cellStyle name="Entrada 11 3 4 2 3" xfId="14891" xr:uid="{49FEE2B1-26E1-4946-887D-9D40CD3CC19C}"/>
    <cellStyle name="Entrada 11 3 4 2 3 2" xfId="29999" xr:uid="{207B0156-532C-4E8F-9979-E4BBA7CB6E82}"/>
    <cellStyle name="Entrada 11 3 4 2 4" xfId="20681" xr:uid="{20288C95-740D-4656-93B7-24E0D7D91729}"/>
    <cellStyle name="Entrada 11 3 4 3" xfId="9318" xr:uid="{284956DB-DA10-46C0-96D0-71A29FE6E5FF}"/>
    <cellStyle name="Entrada 11 3 4 3 2" xfId="24426" xr:uid="{D9FF0D50-2162-48AA-A8DE-19A1D1D2B1D6}"/>
    <cellStyle name="Entrada 11 3 4 4" xfId="7108" xr:uid="{BF59DAF2-42EA-4595-9540-A6F3D528222F}"/>
    <cellStyle name="Entrada 11 3 4 4 2" xfId="22216" xr:uid="{0E1115BB-3434-4E30-A080-9311CB12ABBE}"/>
    <cellStyle name="Entrada 11 3 4 5" xfId="18044" xr:uid="{FA07263A-26DD-453A-8853-F8FEC4FB75B5}"/>
    <cellStyle name="Entrada 11 3 5" xfId="3262" xr:uid="{77EEC7A3-2484-4596-AA49-E1F239721BB9}"/>
    <cellStyle name="Entrada 11 3 5 2" xfId="5899" xr:uid="{06120C98-2781-4ABE-9153-D91B56E1ECAF}"/>
    <cellStyle name="Entrada 11 3 5 2 2" xfId="12210" xr:uid="{0C4C75B6-776B-4C00-AA84-596F36B07A3E}"/>
    <cellStyle name="Entrada 11 3 5 2 2 2" xfId="27318" xr:uid="{F1F5CAFB-AAD2-43D8-B643-4A7D79A5B3E3}"/>
    <cellStyle name="Entrada 11 3 5 2 3" xfId="16063" xr:uid="{4A4894BB-6E6E-4749-8FF3-6C86018A8C5A}"/>
    <cellStyle name="Entrada 11 3 5 2 3 2" xfId="31171" xr:uid="{49F1FCF2-B90A-45F1-A033-E18F76322D5C}"/>
    <cellStyle name="Entrada 11 3 5 2 4" xfId="21007" xr:uid="{A84BAA94-A74A-413D-9A74-2DF2EC45D8F7}"/>
    <cellStyle name="Entrada 11 3 5 3" xfId="9644" xr:uid="{3B45D8DE-C8C4-44AA-97B8-6D3A31D40DC1}"/>
    <cellStyle name="Entrada 11 3 5 3 2" xfId="24752" xr:uid="{4FD854B9-B180-44DA-AD7E-D88BCFD7828A}"/>
    <cellStyle name="Entrada 11 3 5 4" xfId="9177" xr:uid="{A0FAB70C-0AFA-48C3-8117-A6B58AA6CF93}"/>
    <cellStyle name="Entrada 11 3 5 4 2" xfId="24285" xr:uid="{E57E7BDC-9003-43B9-96B9-0DE048147FD3}"/>
    <cellStyle name="Entrada 11 3 5 5" xfId="18370" xr:uid="{71245AA9-FD5A-4E28-A373-A2FBFC17F587}"/>
    <cellStyle name="Entrada 11 3 6" xfId="3568" xr:uid="{F8F5E2C6-798C-4F88-A0D0-2E40D94F8E1F}"/>
    <cellStyle name="Entrada 11 3 6 2" xfId="6205" xr:uid="{3D4B93E9-6135-4D00-8621-68C8F2FB9662}"/>
    <cellStyle name="Entrada 11 3 6 2 2" xfId="12516" xr:uid="{9E871C24-EDED-4860-85A6-3A8920A8D44D}"/>
    <cellStyle name="Entrada 11 3 6 2 2 2" xfId="27624" xr:uid="{386D7FB6-E5BD-4902-BDCE-987CB5A03290}"/>
    <cellStyle name="Entrada 11 3 6 2 3" xfId="16422" xr:uid="{2FDC27CD-6B2F-419C-9F99-F4F05058FD5F}"/>
    <cellStyle name="Entrada 11 3 6 2 3 2" xfId="31530" xr:uid="{844E793E-3E0F-4C84-8A35-D1A224A31854}"/>
    <cellStyle name="Entrada 11 3 6 2 4" xfId="21313" xr:uid="{8D12AAD1-D7CD-4DC0-A7D0-433EBA77FA23}"/>
    <cellStyle name="Entrada 11 3 6 3" xfId="9950" xr:uid="{FD90E285-D601-41C3-97BF-5CDC23BD7699}"/>
    <cellStyle name="Entrada 11 3 6 3 2" xfId="25058" xr:uid="{CD05E328-D02C-4F80-8FA1-FECFBC07F8D5}"/>
    <cellStyle name="Entrada 11 3 6 4" xfId="15561" xr:uid="{0379D7FC-CB1C-433E-8EC5-0B4478A1C10B}"/>
    <cellStyle name="Entrada 11 3 6 4 2" xfId="30669" xr:uid="{57C51135-017D-4476-BFF2-A2D7EB16EAC8}"/>
    <cellStyle name="Entrada 11 3 6 5" xfId="18676" xr:uid="{6647BE02-2D90-4E44-8501-4FCC8C073A05}"/>
    <cellStyle name="Entrada 11 3 7" xfId="3914" xr:uid="{FAA752A8-11CC-410E-9505-D45C4694DFB3}"/>
    <cellStyle name="Entrada 11 3 7 2" xfId="6551" xr:uid="{3BD55975-C0FB-4F1D-ACDC-622621979488}"/>
    <cellStyle name="Entrada 11 3 7 2 2" xfId="12862" xr:uid="{60E86607-CC1E-4DFE-AE62-B5DFFCAB2AD0}"/>
    <cellStyle name="Entrada 11 3 7 2 2 2" xfId="27970" xr:uid="{9B411E92-652B-4D27-9E42-EA61EE84CB60}"/>
    <cellStyle name="Entrada 11 3 7 2 3" xfId="8136" xr:uid="{3B6C9318-9D17-4A18-B720-30162D99F549}"/>
    <cellStyle name="Entrada 11 3 7 2 3 2" xfId="23244" xr:uid="{F0934F8E-5BAF-4ECD-A287-5051C90B1BE8}"/>
    <cellStyle name="Entrada 11 3 7 2 4" xfId="21659" xr:uid="{E414FEF5-E0B7-47BC-A77D-8CC9839092C1}"/>
    <cellStyle name="Entrada 11 3 7 3" xfId="10296" xr:uid="{4457B372-B771-4022-8806-E6C11C8C5F58}"/>
    <cellStyle name="Entrada 11 3 7 3 2" xfId="25404" xr:uid="{A8351CAC-0DF9-42AF-8ED8-9B1CA320D8A0}"/>
    <cellStyle name="Entrada 11 3 7 4" xfId="7232" xr:uid="{AC1AA67D-8119-47D3-B0F7-F2A54C60FC96}"/>
    <cellStyle name="Entrada 11 3 7 4 2" xfId="22340" xr:uid="{F07C140B-AFAA-4B04-BCCC-9CD8BEC2952B}"/>
    <cellStyle name="Entrada 11 3 7 5" xfId="19022" xr:uid="{F00F22A9-2C3D-4880-9DE4-3E02682CC22B}"/>
    <cellStyle name="Entrada 11 3 8" xfId="4479" xr:uid="{C36B53C0-FCEE-4F12-99CE-A84FC6C2A7E0}"/>
    <cellStyle name="Entrada 11 3 8 2" xfId="10861" xr:uid="{78738423-37C3-4A2D-B840-744DB17EE467}"/>
    <cellStyle name="Entrada 11 3 8 2 2" xfId="25969" xr:uid="{451F6077-B1CD-471A-A94D-67BDFB3FA1DD}"/>
    <cellStyle name="Entrada 11 3 8 3" xfId="13973" xr:uid="{AC5BF69F-7C29-46D5-8AED-8DAAE8BAE5BA}"/>
    <cellStyle name="Entrada 11 3 8 3 2" xfId="29081" xr:uid="{F352572D-1138-4B8B-8FCB-3FA31EA4DD3B}"/>
    <cellStyle name="Entrada 11 3 8 4" xfId="19587" xr:uid="{39C75EDB-3121-43F9-9067-901478CB6405}"/>
    <cellStyle name="Entrada 11 3 9" xfId="8343" xr:uid="{0E8698EA-03E0-461F-B860-DAEFAC632199}"/>
    <cellStyle name="Entrada 11 3 9 2" xfId="23451" xr:uid="{9D7D1229-7B8A-4E1A-A671-07ED6C7D4E4D}"/>
    <cellStyle name="Entrada 11 4" xfId="2079" xr:uid="{56522F8C-9C98-4B08-8C14-9E6B0D64FCF3}"/>
    <cellStyle name="Entrada 11 4 10" xfId="8690" xr:uid="{C24192BF-CEA0-4EA6-AD20-64340ADEB122}"/>
    <cellStyle name="Entrada 11 4 10 2" xfId="23798" xr:uid="{9C983EB7-9CD0-424C-9E95-A5EA4666F6DB}"/>
    <cellStyle name="Entrada 11 4 11" xfId="8696" xr:uid="{73E10721-B46E-453A-AB09-0A823B5A3264}"/>
    <cellStyle name="Entrada 11 4 11 2" xfId="23804" xr:uid="{BD13540E-9995-45CF-A621-D8684AAC5EA9}"/>
    <cellStyle name="Entrada 11 4 12" xfId="17304" xr:uid="{4027C343-A2AA-484B-BB25-1CAF817B859C}"/>
    <cellStyle name="Entrada 11 4 2" xfId="2569" xr:uid="{C4C02DEF-B9B3-4EEC-9E0E-29616F4C6140}"/>
    <cellStyle name="Entrada 11 4 2 2" xfId="5206" xr:uid="{82747527-ECEF-4DC7-B003-B5FC1EB7036E}"/>
    <cellStyle name="Entrada 11 4 2 2 2" xfId="11570" xr:uid="{799A4998-13A8-4332-A9FB-D0DA3E21B8E9}"/>
    <cellStyle name="Entrada 11 4 2 2 2 2" xfId="26678" xr:uid="{D2ACD167-B58D-477A-A2FB-DFA12497C84B}"/>
    <cellStyle name="Entrada 11 4 2 2 3" xfId="14626" xr:uid="{761C5520-1CD4-417A-8F12-7D97FAD32E64}"/>
    <cellStyle name="Entrada 11 4 2 2 3 2" xfId="29734" xr:uid="{024566B5-02D7-4B15-8CA5-9A359201D2DB}"/>
    <cellStyle name="Entrada 11 4 2 2 4" xfId="20314" xr:uid="{567C5D3B-CDEF-4513-AFD5-397EF42EBF37}"/>
    <cellStyle name="Entrada 11 4 2 3" xfId="9036" xr:uid="{D3236A18-668B-45A7-8D15-1BE6E9620508}"/>
    <cellStyle name="Entrada 11 4 2 3 2" xfId="24144" xr:uid="{0E42BAFD-3A8D-4608-A348-209B0E276BCF}"/>
    <cellStyle name="Entrada 11 4 2 4" xfId="8119" xr:uid="{6CC38B8D-2C7B-415A-BE62-30EB21D300CC}"/>
    <cellStyle name="Entrada 11 4 2 4 2" xfId="23227" xr:uid="{D7A3699A-567A-4619-97B0-FCE3EA317847}"/>
    <cellStyle name="Entrada 11 4 2 5" xfId="14567" xr:uid="{A88C930C-39F0-4536-956B-814733EC8B77}"/>
    <cellStyle name="Entrada 11 4 2 5 2" xfId="29675" xr:uid="{DE178010-DA4E-44D4-97F0-8CA20F965A60}"/>
    <cellStyle name="Entrada 11 4 2 6" xfId="17677" xr:uid="{1B76F2D1-397B-4EB6-B2C3-BEAA61AFB6C5}"/>
    <cellStyle name="Entrada 11 4 3" xfId="2839" xr:uid="{82739894-A3D1-4485-9C92-FE51F23F71D6}"/>
    <cellStyle name="Entrada 11 4 3 2" xfId="5476" xr:uid="{78AD229A-D575-4CAE-A144-15EB080E9DB5}"/>
    <cellStyle name="Entrada 11 4 3 2 2" xfId="15257" xr:uid="{1CFEE272-9F7E-4A7A-8D55-47462081B926}"/>
    <cellStyle name="Entrada 11 4 3 2 2 2" xfId="30365" xr:uid="{CFCA6FAA-9CE2-4A1D-82DC-52666B15C9E5}"/>
    <cellStyle name="Entrada 11 4 3 2 3" xfId="20584" xr:uid="{16118FE5-8314-482E-BE09-3B7182D617C8}"/>
    <cellStyle name="Entrada 11 4 3 3" xfId="16016" xr:uid="{986D6092-3330-4724-BE93-411B73D92F84}"/>
    <cellStyle name="Entrada 11 4 3 3 2" xfId="31124" xr:uid="{ADBF4A9F-3A95-4A7A-86C1-A8CB126CC926}"/>
    <cellStyle name="Entrada 11 4 3 4" xfId="17947" xr:uid="{E93BD84F-65D8-43C8-9660-1DCB550E045A}"/>
    <cellStyle name="Entrada 11 4 4" xfId="3142" xr:uid="{9C691DEC-A657-4759-9873-DCA0C99012DB}"/>
    <cellStyle name="Entrada 11 4 4 2" xfId="5779" xr:uid="{88232E94-4524-4576-9B58-C12C257E7124}"/>
    <cellStyle name="Entrada 11 4 4 2 2" xfId="12090" xr:uid="{460F1BAE-C0CF-4C8B-99D4-A562C90F081F}"/>
    <cellStyle name="Entrada 11 4 4 2 2 2" xfId="27198" xr:uid="{BFF70740-A3A0-4E58-BCF7-3E88CBD8DA79}"/>
    <cellStyle name="Entrada 11 4 4 2 3" xfId="8168" xr:uid="{65CD58B9-A8CE-45B4-8F12-C03278F8E58B}"/>
    <cellStyle name="Entrada 11 4 4 2 3 2" xfId="23276" xr:uid="{9C28237B-CFF1-48D6-8F30-7F05BF3C1F6F}"/>
    <cellStyle name="Entrada 11 4 4 2 4" xfId="20887" xr:uid="{56A59AB8-181B-43D2-8566-3899BFA2DEB0}"/>
    <cellStyle name="Entrada 11 4 4 3" xfId="9524" xr:uid="{FCD05C10-8A59-4F6F-AA4F-A4BC93C130A4}"/>
    <cellStyle name="Entrada 11 4 4 3 2" xfId="24632" xr:uid="{EF308454-CB9A-4F41-9C04-8E673949D487}"/>
    <cellStyle name="Entrada 11 4 4 4" xfId="15459" xr:uid="{0368189D-C065-43C1-9940-AA72B7DE8014}"/>
    <cellStyle name="Entrada 11 4 4 4 2" xfId="30567" xr:uid="{FF658FD8-955D-43F8-844B-EC7DF224DF3D}"/>
    <cellStyle name="Entrada 11 4 4 5" xfId="18250" xr:uid="{D967A1C8-9929-4198-B964-E2A842D03521}"/>
    <cellStyle name="Entrada 11 4 5" xfId="3468" xr:uid="{CA07E410-38AD-4F89-A884-22603804B2BE}"/>
    <cellStyle name="Entrada 11 4 5 2" xfId="6105" xr:uid="{93E51515-CEFA-4915-A03B-0E09B9A0668C}"/>
    <cellStyle name="Entrada 11 4 5 2 2" xfId="12416" xr:uid="{4886621E-A36F-49FF-9435-D4E7FCB27B54}"/>
    <cellStyle name="Entrada 11 4 5 2 2 2" xfId="27524" xr:uid="{6F2869CF-C8FE-4BCF-B0F4-75E1A22EDBCF}"/>
    <cellStyle name="Entrada 11 4 5 2 3" xfId="16325" xr:uid="{BE46EA8B-4600-45F9-8EC3-B0A1B091719F}"/>
    <cellStyle name="Entrada 11 4 5 2 3 2" xfId="31433" xr:uid="{D07E76F8-2E94-4A36-B492-D3769180EE62}"/>
    <cellStyle name="Entrada 11 4 5 2 4" xfId="21213" xr:uid="{615622F8-570C-4D12-B2B1-3642900AC186}"/>
    <cellStyle name="Entrada 11 4 5 3" xfId="9850" xr:uid="{9536EE43-E788-4CEC-AC14-E4D60EE8D961}"/>
    <cellStyle name="Entrada 11 4 5 3 2" xfId="24958" xr:uid="{471486C0-D90F-4110-8949-FB22B82E3A6C}"/>
    <cellStyle name="Entrada 11 4 5 4" xfId="8064" xr:uid="{98267436-D2B9-480D-92BC-686DB2154C87}"/>
    <cellStyle name="Entrada 11 4 5 4 2" xfId="23172" xr:uid="{E0D19BD2-E882-4B7C-9734-5C31E261A64F}"/>
    <cellStyle name="Entrada 11 4 5 5" xfId="18576" xr:uid="{6C76BEDD-F8E9-44D7-A876-2D8999C8FFF9}"/>
    <cellStyle name="Entrada 11 4 6" xfId="3774" xr:uid="{F98D15B2-EEDD-48C8-9C69-916AFCD20658}"/>
    <cellStyle name="Entrada 11 4 6 2" xfId="6411" xr:uid="{B98DFB47-A944-4E57-80D8-503774AA1F00}"/>
    <cellStyle name="Entrada 11 4 6 2 2" xfId="12722" xr:uid="{6EC1A1C9-2397-4522-8FDA-60990DF35E2E}"/>
    <cellStyle name="Entrada 11 4 6 2 2 2" xfId="27830" xr:uid="{D7F882E3-A6B9-4DC4-BC13-09280FC262C7}"/>
    <cellStyle name="Entrada 11 4 6 2 3" xfId="15734" xr:uid="{E081CFBA-DB0A-417C-B897-B851130E3C80}"/>
    <cellStyle name="Entrada 11 4 6 2 3 2" xfId="30842" xr:uid="{1F0ED6FE-A647-4BFE-8A99-8F4FFA9EB760}"/>
    <cellStyle name="Entrada 11 4 6 2 4" xfId="21519" xr:uid="{50A86CFE-FC20-42B4-B38B-D0B2BAE5DEA9}"/>
    <cellStyle name="Entrada 11 4 6 3" xfId="10156" xr:uid="{B2FB5A9F-87AA-49E0-A9B7-2965D8AD219F}"/>
    <cellStyle name="Entrada 11 4 6 3 2" xfId="25264" xr:uid="{8C9BD734-3375-4A7D-AB25-CA2CBDFDD63B}"/>
    <cellStyle name="Entrada 11 4 6 4" xfId="7470" xr:uid="{92CFDD6D-DF53-4CD0-B980-B9D80E124322}"/>
    <cellStyle name="Entrada 11 4 6 4 2" xfId="22578" xr:uid="{C4B5B7CB-7719-472F-B4CE-BBBB72802252}"/>
    <cellStyle name="Entrada 11 4 6 5" xfId="18882" xr:uid="{35C4BB0F-D26C-46D2-B7BC-55CBA0A9F5E9}"/>
    <cellStyle name="Entrada 11 4 7" xfId="4151" xr:uid="{E4C9E9AF-EFA2-4EF7-9211-5756106BB515}"/>
    <cellStyle name="Entrada 11 4 7 2" xfId="6788" xr:uid="{1C4E1CC8-513A-4F1F-A37F-0AF9DD34B82D}"/>
    <cellStyle name="Entrada 11 4 7 2 2" xfId="13099" xr:uid="{5EA0ACFB-1B4F-4059-AF95-A3FE4FF52674}"/>
    <cellStyle name="Entrada 11 4 7 2 2 2" xfId="28207" xr:uid="{A4141213-C051-4DA4-B769-5F36384B7938}"/>
    <cellStyle name="Entrada 11 4 7 2 3" xfId="16773" xr:uid="{680DB1A7-4297-426E-AC89-02886C3D4FBB}"/>
    <cellStyle name="Entrada 11 4 7 2 3 2" xfId="31881" xr:uid="{A6C3261C-3EC7-4B6A-8C8D-6E7590C10168}"/>
    <cellStyle name="Entrada 11 4 7 2 4" xfId="21896" xr:uid="{84F27C70-5ABB-4361-923F-D909BBB13D44}"/>
    <cellStyle name="Entrada 11 4 7 3" xfId="10533" xr:uid="{B2148AF2-99EA-4BE6-B9CC-66CDA69E5623}"/>
    <cellStyle name="Entrada 11 4 7 3 2" xfId="25641" xr:uid="{9B4D2B52-8E99-45F7-B9DD-EC305E54D2E3}"/>
    <cellStyle name="Entrada 11 4 7 4" xfId="7896" xr:uid="{9C3FA9A8-E5A4-4998-9443-A584C62C4991}"/>
    <cellStyle name="Entrada 11 4 7 4 2" xfId="23004" xr:uid="{1FE8557D-F3E6-4D4B-8C66-18838C39F857}"/>
    <cellStyle name="Entrada 11 4 7 5" xfId="19259" xr:uid="{DF3D990A-A577-47E6-BDCA-37A626C25560}"/>
    <cellStyle name="Entrada 11 4 8" xfId="4716" xr:uid="{B1F76B0D-D522-450C-AE85-8041528ACAA2}"/>
    <cellStyle name="Entrada 11 4 8 2" xfId="11098" xr:uid="{7695B8AA-E102-49C8-A0E1-F5B37CAA34EA}"/>
    <cellStyle name="Entrada 11 4 8 2 2" xfId="26206" xr:uid="{ACC4F852-AA1F-4606-9D1A-68B6C1F7A106}"/>
    <cellStyle name="Entrada 11 4 8 3" xfId="13374" xr:uid="{2684DAD4-A03F-420B-98A4-36DEAD1B56D6}"/>
    <cellStyle name="Entrada 11 4 8 3 2" xfId="28482" xr:uid="{A70BE2AA-DE92-439F-B5AF-7ED9AF2E11C4}"/>
    <cellStyle name="Entrada 11 4 8 4" xfId="19824" xr:uid="{3140AE3C-FE32-4F7D-B32E-C61C044462D4}"/>
    <cellStyle name="Entrada 11 4 9" xfId="8577" xr:uid="{8CDFFD00-D984-4D76-9270-0C82BBC02753}"/>
    <cellStyle name="Entrada 11 4 9 2" xfId="23685" xr:uid="{4C5B5C7C-04E2-444B-8A80-0DCCCD73F882}"/>
    <cellStyle name="Entrada 11 5" xfId="2042" xr:uid="{EE7229C3-9E86-483F-AF5F-C8CCC115945B}"/>
    <cellStyle name="Entrada 11 5 10" xfId="7524" xr:uid="{4D30A162-26EA-40B6-9870-35A08D3C2877}"/>
    <cellStyle name="Entrada 11 5 10 2" xfId="22632" xr:uid="{9CC11EA0-A34B-45D1-A810-EA3112884FA7}"/>
    <cellStyle name="Entrada 11 5 11" xfId="17267" xr:uid="{86B78575-BC68-4ED8-91A7-D48D03AD464D}"/>
    <cellStyle name="Entrada 11 5 2" xfId="2802" xr:uid="{EE9314FC-ACD3-4016-973A-890BFC54443B}"/>
    <cellStyle name="Entrada 11 5 2 2" xfId="5439" xr:uid="{6485C813-981D-47D1-9779-8A417F5C49DF}"/>
    <cellStyle name="Entrada 11 5 2 2 2" xfId="16418" xr:uid="{21F11061-604A-4E25-82E3-2AEC42A5FF14}"/>
    <cellStyle name="Entrada 11 5 2 2 2 2" xfId="31526" xr:uid="{46B69DAE-469E-4606-9D3A-91DD67C871C6}"/>
    <cellStyle name="Entrada 11 5 2 2 3" xfId="20547" xr:uid="{ACAF9EC8-F21F-4C47-8E8A-57257E8D7124}"/>
    <cellStyle name="Entrada 11 5 2 3" xfId="15604" xr:uid="{5C40AC4C-A666-4073-9167-69F041534FB0}"/>
    <cellStyle name="Entrada 11 5 2 3 2" xfId="30712" xr:uid="{11846097-3AB6-4A9F-BCB9-55D1173DAB27}"/>
    <cellStyle name="Entrada 11 5 2 4" xfId="17910" xr:uid="{F1598739-0F95-42EF-9AD5-0C6A0DE72424}"/>
    <cellStyle name="Entrada 11 5 3" xfId="3105" xr:uid="{CE8E982F-A1D0-4886-A8B8-8041ECF33B77}"/>
    <cellStyle name="Entrada 11 5 3 2" xfId="5742" xr:uid="{59A832CC-19D1-4680-95FE-ECB33D4DD204}"/>
    <cellStyle name="Entrada 11 5 3 2 2" xfId="12053" xr:uid="{8FEC4888-F146-4FB8-8309-2F193D0DC7B2}"/>
    <cellStyle name="Entrada 11 5 3 2 2 2" xfId="27161" xr:uid="{91AE908E-2A48-4CC9-8775-0C8865E7AAC2}"/>
    <cellStyle name="Entrada 11 5 3 2 3" xfId="7952" xr:uid="{10E0491F-4427-46C8-B0BC-706C7B3D84E0}"/>
    <cellStyle name="Entrada 11 5 3 2 3 2" xfId="23060" xr:uid="{2B85420F-D5D8-4A0A-914C-3A327DD14851}"/>
    <cellStyle name="Entrada 11 5 3 2 4" xfId="20850" xr:uid="{BAB96D0D-FBF7-4D9D-82DB-A235ED1FF8C3}"/>
    <cellStyle name="Entrada 11 5 3 3" xfId="9487" xr:uid="{2DA9EB08-D781-4298-951B-4CE961C6D5E4}"/>
    <cellStyle name="Entrada 11 5 3 3 2" xfId="24595" xr:uid="{FE190DC3-69FA-4D11-B604-67D4CEF963EC}"/>
    <cellStyle name="Entrada 11 5 3 4" xfId="11675" xr:uid="{2F9E28D8-53B0-40B2-912E-CAFD29089343}"/>
    <cellStyle name="Entrada 11 5 3 4 2" xfId="26783" xr:uid="{379B20BF-9584-4753-90F9-81C78E257AFA}"/>
    <cellStyle name="Entrada 11 5 3 5" xfId="18213" xr:uid="{D30DA757-9DAA-461C-BA78-838A10B9C3E2}"/>
    <cellStyle name="Entrada 11 5 4" xfId="3431" xr:uid="{4957CD1E-6BA3-484F-B62E-AAB898361465}"/>
    <cellStyle name="Entrada 11 5 4 2" xfId="6068" xr:uid="{DFBB07F9-AA65-445D-A35E-2A53D707CA70}"/>
    <cellStyle name="Entrada 11 5 4 2 2" xfId="12379" xr:uid="{A29C60E5-5851-4302-924B-3300AA23AE92}"/>
    <cellStyle name="Entrada 11 5 4 2 2 2" xfId="27487" xr:uid="{DFE95876-DB95-4309-BA87-B098A7EEE2B4}"/>
    <cellStyle name="Entrada 11 5 4 2 3" xfId="13468" xr:uid="{F6C565B7-79A3-4AFC-8BFE-7745166E375E}"/>
    <cellStyle name="Entrada 11 5 4 2 3 2" xfId="28576" xr:uid="{AE3B1A15-31C0-4A4A-8163-A2FC41131D5D}"/>
    <cellStyle name="Entrada 11 5 4 2 4" xfId="21176" xr:uid="{5160BC1E-CCF2-46AE-8020-76D6D04C75A0}"/>
    <cellStyle name="Entrada 11 5 4 3" xfId="9813" xr:uid="{158AAB58-FF14-49C8-A2FF-C62525613FF8}"/>
    <cellStyle name="Entrada 11 5 4 3 2" xfId="24921" xr:uid="{3665D682-8427-4AF4-8A79-BA224A5CD6F6}"/>
    <cellStyle name="Entrada 11 5 4 4" xfId="16079" xr:uid="{17BCA549-994F-47A1-97FA-495FB7A35158}"/>
    <cellStyle name="Entrada 11 5 4 4 2" xfId="31187" xr:uid="{DB4DB38C-B786-4EFB-88EC-4826F8F4C684}"/>
    <cellStyle name="Entrada 11 5 4 5" xfId="18539" xr:uid="{C465B709-128D-4E08-B785-CA4D68920E6B}"/>
    <cellStyle name="Entrada 11 5 5" xfId="3737" xr:uid="{E7A1174C-EF19-49C0-B848-2BBECC1EFA3D}"/>
    <cellStyle name="Entrada 11 5 5 2" xfId="6374" xr:uid="{1624690D-A088-4931-A639-F03B3690B788}"/>
    <cellStyle name="Entrada 11 5 5 2 2" xfId="12685" xr:uid="{9B0366DB-E494-4A52-803F-F22745CA8888}"/>
    <cellStyle name="Entrada 11 5 5 2 2 2" xfId="27793" xr:uid="{3F6080A0-6912-4011-A411-0F584B2EA110}"/>
    <cellStyle name="Entrada 11 5 5 2 3" xfId="15823" xr:uid="{F9843475-A453-4F16-8DC7-4AD54BCCD81E}"/>
    <cellStyle name="Entrada 11 5 5 2 3 2" xfId="30931" xr:uid="{3B042C9A-A10D-4AC9-8E36-786C2B6423AA}"/>
    <cellStyle name="Entrada 11 5 5 2 4" xfId="21482" xr:uid="{B300CFD4-92C7-47E5-87E9-EEEE20C77498}"/>
    <cellStyle name="Entrada 11 5 5 3" xfId="10119" xr:uid="{4A83CD6F-05EF-4407-99E2-A5B6ED221DFE}"/>
    <cellStyle name="Entrada 11 5 5 3 2" xfId="25227" xr:uid="{2A1D2726-71E9-4738-BAC1-4943A267E605}"/>
    <cellStyle name="Entrada 11 5 5 4" xfId="16057" xr:uid="{2EF6ABA6-ACBA-421E-9068-9AC7146DC889}"/>
    <cellStyle name="Entrada 11 5 5 4 2" xfId="31165" xr:uid="{46932D0A-5C47-4951-9B7F-035BD33CA2B9}"/>
    <cellStyle name="Entrada 11 5 5 5" xfId="18845" xr:uid="{DA2C6AE3-779B-4946-AF4A-F64624C9B7F0}"/>
    <cellStyle name="Entrada 11 5 6" xfId="4114" xr:uid="{BAAC2346-5D6F-43DD-820D-B3632E967B81}"/>
    <cellStyle name="Entrada 11 5 6 2" xfId="6751" xr:uid="{9D76E517-6ADC-4251-B8E2-FCC763771F26}"/>
    <cellStyle name="Entrada 11 5 6 2 2" xfId="13062" xr:uid="{07FF615B-012D-43F1-AC35-5AD1106B0432}"/>
    <cellStyle name="Entrada 11 5 6 2 2 2" xfId="28170" xr:uid="{2C78FC9D-32BD-4BFA-875A-1D0714D2E44C}"/>
    <cellStyle name="Entrada 11 5 6 2 3" xfId="16736" xr:uid="{1A39879A-DD89-463A-ABCD-225D69FD030B}"/>
    <cellStyle name="Entrada 11 5 6 2 3 2" xfId="31844" xr:uid="{590E162B-5A2C-4E81-AB4D-672685818248}"/>
    <cellStyle name="Entrada 11 5 6 2 4" xfId="21859" xr:uid="{57295D19-2426-471C-948B-893684C05011}"/>
    <cellStyle name="Entrada 11 5 6 3" xfId="10496" xr:uid="{725BED93-8EB9-4812-99E7-ADF34286FBA0}"/>
    <cellStyle name="Entrada 11 5 6 3 2" xfId="25604" xr:uid="{66150129-22C7-46BC-8FB6-3AF5DF5EFCAF}"/>
    <cellStyle name="Entrada 11 5 6 4" xfId="14586" xr:uid="{4E3AC18C-07F4-48B5-BAC5-9636A7818737}"/>
    <cellStyle name="Entrada 11 5 6 4 2" xfId="29694" xr:uid="{F25BA2B4-5A24-4875-8BCF-B94D2E661341}"/>
    <cellStyle name="Entrada 11 5 6 5" xfId="19222" xr:uid="{D07A9A8F-DDAB-4EEF-B1E5-C8D6C82C5366}"/>
    <cellStyle name="Entrada 11 5 7" xfId="4679" xr:uid="{B8B5B5A5-41E9-4971-BDBA-6FA171C01A1A}"/>
    <cellStyle name="Entrada 11 5 7 2" xfId="11061" xr:uid="{3166615C-F3E6-486D-A41C-7FA6025E1961}"/>
    <cellStyle name="Entrada 11 5 7 2 2" xfId="26169" xr:uid="{E8B8575F-BC2C-4FE1-BAD1-62B1C27DC544}"/>
    <cellStyle name="Entrada 11 5 7 3" xfId="13408" xr:uid="{48849854-AE2E-4942-9BFD-D056191CE80B}"/>
    <cellStyle name="Entrada 11 5 7 3 2" xfId="28516" xr:uid="{9C1EC443-DBE8-4C5D-B1B7-7FF82B813781}"/>
    <cellStyle name="Entrada 11 5 7 4" xfId="19787" xr:uid="{1CEFCB7F-BB11-455E-86B4-3758ED273219}"/>
    <cellStyle name="Entrada 11 5 8" xfId="8540" xr:uid="{B6736761-BAEE-48C0-91F9-8F028E9CDA74}"/>
    <cellStyle name="Entrada 11 5 8 2" xfId="23648" xr:uid="{AF242D02-0691-4AB4-A62B-8D17EC634FC5}"/>
    <cellStyle name="Entrada 11 5 9" xfId="15920" xr:uid="{0788E1A7-B1EC-4E83-8C08-124900CFC9E0}"/>
    <cellStyle name="Entrada 11 5 9 2" xfId="31028" xr:uid="{23BD11F3-3815-4062-BAE2-01473D0BBC4D}"/>
    <cellStyle name="Entrada 12" xfId="1144" xr:uid="{00000000-0005-0000-0000-00007A040000}"/>
    <cellStyle name="Entrada 12 2" xfId="1860" xr:uid="{1C3BFF1E-A155-4644-95FB-1E379C8FCB85}"/>
    <cellStyle name="Entrada 12 2 10" xfId="8361" xr:uid="{3C7C32E7-5D74-4F9C-AABE-77A8AFA9A8E8}"/>
    <cellStyle name="Entrada 12 2 10 2" xfId="23469" xr:uid="{F81F331B-9DAA-40D5-9A63-F7B0BF32F554}"/>
    <cellStyle name="Entrada 12 2 11" xfId="16043" xr:uid="{520F9CB2-938F-4232-9390-B147B45417EA}"/>
    <cellStyle name="Entrada 12 2 11 2" xfId="31151" xr:uid="{549452C3-9BF9-4118-8088-456AAE1F6A35}"/>
    <cellStyle name="Entrada 12 2 12" xfId="14085" xr:uid="{E0194FA0-47F6-437E-89B5-5DE67B11A047}"/>
    <cellStyle name="Entrada 12 2 12 2" xfId="29193" xr:uid="{746D2E4D-290E-4DD2-92AD-5C6D23D4B93C}"/>
    <cellStyle name="Entrada 12 2 13" xfId="17085" xr:uid="{0B91A7E3-7BBC-4CA9-9FAF-384B7C601124}"/>
    <cellStyle name="Entrada 12 2 2" xfId="2420" xr:uid="{2044D4CF-479A-4E41-B075-0C7B45A63499}"/>
    <cellStyle name="Entrada 12 2 2 2" xfId="5057" xr:uid="{F1BA124C-9815-461B-855A-082D41DB90CD}"/>
    <cellStyle name="Entrada 12 2 2 2 2" xfId="11421" xr:uid="{E7DC3B5B-08F2-4DC2-8D2B-B86FF1403C40}"/>
    <cellStyle name="Entrada 12 2 2 2 2 2" xfId="26529" xr:uid="{26E2DC1E-7F18-40E6-9605-29865B4C697D}"/>
    <cellStyle name="Entrada 12 2 2 2 3" xfId="14030" xr:uid="{6E3EAC9B-B20D-46C0-A452-31D9A313F9C0}"/>
    <cellStyle name="Entrada 12 2 2 2 3 2" xfId="29138" xr:uid="{2363F038-3FAF-484F-B98A-00E978C3B6E9}"/>
    <cellStyle name="Entrada 12 2 2 2 4" xfId="20165" xr:uid="{C3F04153-A669-45D1-9896-D92EE9058DF1}"/>
    <cellStyle name="Entrada 12 2 2 3" xfId="8887" xr:uid="{CA5310B9-E45E-425E-8810-93C0591427FD}"/>
    <cellStyle name="Entrada 12 2 2 3 2" xfId="23995" xr:uid="{662D4B98-1CA4-4F4A-924A-AFAC4DB2DACF}"/>
    <cellStyle name="Entrada 12 2 3" xfId="2200" xr:uid="{E99D64F5-24C2-4136-A8AE-D62E0B892039}"/>
    <cellStyle name="Entrada 12 2 3 2" xfId="4837" xr:uid="{E4010FA7-9532-459A-83E9-1542C97D968A}"/>
    <cellStyle name="Entrada 12 2 3 2 2" xfId="14501" xr:uid="{8B7495CF-3631-4E6B-AEA7-46C7BAF8F020}"/>
    <cellStyle name="Entrada 12 2 3 2 2 2" xfId="29609" xr:uid="{6C63C367-826D-4A0B-AB53-935289E88346}"/>
    <cellStyle name="Entrada 12 2 3 2 3" xfId="19945" xr:uid="{1374F7D5-6BF3-4B84-8120-67308C678FD1}"/>
    <cellStyle name="Entrada 12 2 3 3" xfId="7773" xr:uid="{5BE979FC-59A8-4FB6-9DFD-B38B62584A7D}"/>
    <cellStyle name="Entrada 12 2 3 3 2" xfId="22881" xr:uid="{DAB917A2-3674-4905-BAB6-8CE619A63058}"/>
    <cellStyle name="Entrada 12 2 3 4" xfId="17425" xr:uid="{844F6FE7-28A4-49F4-9707-EE5DFBD7872D}"/>
    <cellStyle name="Entrada 12 2 4" xfId="2954" xr:uid="{CD41A412-D794-4566-98B1-FFA789F07BCC}"/>
    <cellStyle name="Entrada 12 2 4 2" xfId="5591" xr:uid="{90AC553B-152C-4F9D-8F2A-A4C98D069E72}"/>
    <cellStyle name="Entrada 12 2 4 2 2" xfId="11902" xr:uid="{3678EA8E-2FF4-4C4B-9AD7-EB4C01896E88}"/>
    <cellStyle name="Entrada 12 2 4 2 2 2" xfId="27010" xr:uid="{A64AA1F2-D28A-4034-AAD5-23F1D0ADD9EF}"/>
    <cellStyle name="Entrada 12 2 4 2 3" xfId="14732" xr:uid="{2AD67557-2F0A-4CD5-9A54-E225AE1258D4}"/>
    <cellStyle name="Entrada 12 2 4 2 3 2" xfId="29840" xr:uid="{1CD63D32-E472-4798-BC0C-4E7F239E68E9}"/>
    <cellStyle name="Entrada 12 2 4 2 4" xfId="20699" xr:uid="{C37CD30C-9B8D-46D0-BC31-9F68598BA00E}"/>
    <cellStyle name="Entrada 12 2 4 3" xfId="9336" xr:uid="{E779DBC5-28BE-453C-9AF8-7D233570C066}"/>
    <cellStyle name="Entrada 12 2 4 3 2" xfId="24444" xr:uid="{26C0E1A8-B55B-455C-9927-A9C2E296F3A2}"/>
    <cellStyle name="Entrada 12 2 4 4" xfId="9160" xr:uid="{174E59ED-A472-42B7-882E-F7435AFDEF84}"/>
    <cellStyle name="Entrada 12 2 4 4 2" xfId="24268" xr:uid="{FF392BC0-E915-4C96-A11D-8338AC1E3D1C}"/>
    <cellStyle name="Entrada 12 2 4 5" xfId="18062" xr:uid="{F0383E43-FF91-4E01-8A07-1EB82602652C}"/>
    <cellStyle name="Entrada 12 2 5" xfId="3280" xr:uid="{1DA8B2F0-2AB7-446D-8B91-325BD1AC877C}"/>
    <cellStyle name="Entrada 12 2 5 2" xfId="5917" xr:uid="{A07AC0F9-0A56-4F88-B4A7-67E7540B1737}"/>
    <cellStyle name="Entrada 12 2 5 2 2" xfId="12228" xr:uid="{9809546A-6255-478A-88D3-DAC6B0474784}"/>
    <cellStyle name="Entrada 12 2 5 2 2 2" xfId="27336" xr:uid="{FF624C21-F63A-4C6E-9EEF-1BACFC71E2F9}"/>
    <cellStyle name="Entrada 12 2 5 2 3" xfId="14419" xr:uid="{46DF147D-48E1-4EFB-90D6-D30C545D7917}"/>
    <cellStyle name="Entrada 12 2 5 2 3 2" xfId="29527" xr:uid="{5805EC04-8375-450B-83F1-CDEBBD01058F}"/>
    <cellStyle name="Entrada 12 2 5 2 4" xfId="21025" xr:uid="{137E9CEB-C82F-4AC2-8B3A-1563B9ABFA13}"/>
    <cellStyle name="Entrada 12 2 5 3" xfId="9662" xr:uid="{F3EFC945-EFB0-41F7-9D94-E7729BBFC37E}"/>
    <cellStyle name="Entrada 12 2 5 3 2" xfId="24770" xr:uid="{8E877791-CF89-48DD-9294-52D3B519E7EE}"/>
    <cellStyle name="Entrada 12 2 5 4" xfId="16178" xr:uid="{11018444-1611-46EF-9ECA-C6C79E94193C}"/>
    <cellStyle name="Entrada 12 2 5 4 2" xfId="31286" xr:uid="{BD0EA649-0884-4B15-8B8C-12BE707A4500}"/>
    <cellStyle name="Entrada 12 2 5 5" xfId="18388" xr:uid="{D1BC9CF0-5C53-4F62-9740-9CE24787F16A}"/>
    <cellStyle name="Entrada 12 2 6" xfId="3586" xr:uid="{F1DDF74A-E6F6-4B37-B520-F14F67D53E0C}"/>
    <cellStyle name="Entrada 12 2 6 2" xfId="6223" xr:uid="{48857A64-27D1-4F62-A807-793461224A9E}"/>
    <cellStyle name="Entrada 12 2 6 2 2" xfId="12534" xr:uid="{A70C1EDF-73FE-4F28-9506-9314BBAB42D3}"/>
    <cellStyle name="Entrada 12 2 6 2 2 2" xfId="27642" xr:uid="{101A8758-C664-4FB6-A60F-D879F2D2BB1A}"/>
    <cellStyle name="Entrada 12 2 6 2 3" xfId="16534" xr:uid="{FD0BCB30-C8EE-449C-85B1-1FE90554FC3B}"/>
    <cellStyle name="Entrada 12 2 6 2 3 2" xfId="31642" xr:uid="{8EF7B28A-6E38-48F3-A4B2-0D0ABC133F89}"/>
    <cellStyle name="Entrada 12 2 6 2 4" xfId="21331" xr:uid="{4DB82B86-0A5D-4644-AC4E-D74BFF7F832C}"/>
    <cellStyle name="Entrada 12 2 6 3" xfId="9968" xr:uid="{5A1AC8A7-6AF1-4C63-B726-B49D5853ECE9}"/>
    <cellStyle name="Entrada 12 2 6 3 2" xfId="25076" xr:uid="{CC4BBF1A-443C-4165-A48F-E3F2C6C9298E}"/>
    <cellStyle name="Entrada 12 2 6 4" xfId="13849" xr:uid="{9B4E217E-7743-4884-B684-E0175A181C1D}"/>
    <cellStyle name="Entrada 12 2 6 4 2" xfId="28957" xr:uid="{8DEAE9F3-03DA-43D5-9865-4370C86FC2B3}"/>
    <cellStyle name="Entrada 12 2 6 5" xfId="18694" xr:uid="{AB663A30-0C77-4861-9F5D-FF7547871220}"/>
    <cellStyle name="Entrada 12 2 7" xfId="3932" xr:uid="{90EAC5A2-B8C9-4703-B330-FB922AAAAD9F}"/>
    <cellStyle name="Entrada 12 2 7 2" xfId="6569" xr:uid="{6382DF23-91B3-4304-B499-54D4DB4E6915}"/>
    <cellStyle name="Entrada 12 2 7 2 2" xfId="12880" xr:uid="{F52B6635-EDA7-41D0-AFE2-CA26C2EB6169}"/>
    <cellStyle name="Entrada 12 2 7 2 2 2" xfId="27988" xr:uid="{7B1D6B17-D1FA-48E0-B184-96F188953AB4}"/>
    <cellStyle name="Entrada 12 2 7 2 3" xfId="16585" xr:uid="{4ABFFB58-91A5-4B8C-9D76-F74319CE0E26}"/>
    <cellStyle name="Entrada 12 2 7 2 3 2" xfId="31693" xr:uid="{CB80F8E9-EFE1-4184-B699-1C0374FE8DE3}"/>
    <cellStyle name="Entrada 12 2 7 2 4" xfId="21677" xr:uid="{EC3D8988-5CAA-4F11-9EAB-C0D6E468D42B}"/>
    <cellStyle name="Entrada 12 2 7 3" xfId="10314" xr:uid="{31BE6809-4743-4FDE-8D54-CAC7EFF07A22}"/>
    <cellStyle name="Entrada 12 2 7 3 2" xfId="25422" xr:uid="{D88D85F6-D3F4-4E52-AB45-60CD56FA1F34}"/>
    <cellStyle name="Entrada 12 2 7 4" xfId="15251" xr:uid="{3E111D06-B0CC-4819-843B-EDAB04419D27}"/>
    <cellStyle name="Entrada 12 2 7 4 2" xfId="30359" xr:uid="{B36298A4-66AC-4BE8-8969-CE5B7C08E5A7}"/>
    <cellStyle name="Entrada 12 2 7 5" xfId="19040" xr:uid="{14CB912F-03CE-4607-BD51-5476F2C9382A}"/>
    <cellStyle name="Entrada 12 2 8" xfId="4279" xr:uid="{B834E443-83D4-4179-A7E2-BC6E4BC18E47}"/>
    <cellStyle name="Entrada 12 2 8 2" xfId="6916" xr:uid="{08BFD429-9A79-490F-A9B8-A7514450771E}"/>
    <cellStyle name="Entrada 12 2 8 2 2" xfId="13227" xr:uid="{62B031F7-6C81-4916-A4C7-22CBA157C31C}"/>
    <cellStyle name="Entrada 12 2 8 2 2 2" xfId="28335" xr:uid="{D9DEC0D0-0947-4BCB-A83D-3452F7333738}"/>
    <cellStyle name="Entrada 12 2 8 2 3" xfId="16891" xr:uid="{A63C1005-FE4F-4AC3-BC56-30F8F5A338BD}"/>
    <cellStyle name="Entrada 12 2 8 2 3 2" xfId="31999" xr:uid="{E870AE92-E105-4611-A95B-3E6240CB5235}"/>
    <cellStyle name="Entrada 12 2 8 2 4" xfId="22024" xr:uid="{628658A9-E604-4562-9930-FF5AC4B4DC63}"/>
    <cellStyle name="Entrada 12 2 8 3" xfId="10661" xr:uid="{DADDF8FE-F7E0-41E0-AC00-0906735E7EC1}"/>
    <cellStyle name="Entrada 12 2 8 3 2" xfId="25769" xr:uid="{755BAF6D-8AAA-4C24-B0BE-3EF38EC10A84}"/>
    <cellStyle name="Entrada 12 2 8 4" xfId="15852" xr:uid="{307A0746-599B-43C4-A044-DCC86673CD88}"/>
    <cellStyle name="Entrada 12 2 8 4 2" xfId="30960" xr:uid="{4087EC9A-54B9-4386-BFB4-94B5BB11C822}"/>
    <cellStyle name="Entrada 12 2 8 5" xfId="19387" xr:uid="{4CB198F7-DC46-47F0-AB15-F90C3BBB8ABA}"/>
    <cellStyle name="Entrada 12 2 9" xfId="4497" xr:uid="{539BCD24-5912-489A-888E-BC544E151EF9}"/>
    <cellStyle name="Entrada 12 2 9 2" xfId="10879" xr:uid="{6845435C-E30A-4F75-8675-A8FD259D47A7}"/>
    <cellStyle name="Entrada 12 2 9 2 2" xfId="25987" xr:uid="{6A4EA4A7-225D-4907-A861-6A21A4A9E111}"/>
    <cellStyle name="Entrada 12 2 9 3" xfId="15312" xr:uid="{EF7F9F9B-8C80-4F79-8247-E64FA59DCE14}"/>
    <cellStyle name="Entrada 12 2 9 3 2" xfId="30420" xr:uid="{6E9EAFE4-7880-4C99-AC31-4E3D7DD94DC4}"/>
    <cellStyle name="Entrada 12 2 9 4" xfId="19605" xr:uid="{653BD5D0-DAC6-4371-BAE3-20BF52A24DB1}"/>
    <cellStyle name="Entrada 12 3" xfId="1843" xr:uid="{EFEDBD54-68A1-4D93-A7CD-A509AFF21782}"/>
    <cellStyle name="Entrada 12 3 10" xfId="13641" xr:uid="{F2EAA215-4752-4A95-96B9-FE1B5DD1B4CA}"/>
    <cellStyle name="Entrada 12 3 10 2" xfId="28749" xr:uid="{1A841610-AB28-47D2-B34B-F390C12E5339}"/>
    <cellStyle name="Entrada 12 3 11" xfId="14660" xr:uid="{2F00B856-7E90-4C95-A172-FD1C3F0FC10D}"/>
    <cellStyle name="Entrada 12 3 11 2" xfId="29768" xr:uid="{F98958E0-A358-4725-A438-A05A105BB860}"/>
    <cellStyle name="Entrada 12 3 12" xfId="17068" xr:uid="{5FAB8AC6-7AFE-4FD7-942F-25F1C299EBAB}"/>
    <cellStyle name="Entrada 12 3 2" xfId="2403" xr:uid="{E25B0455-E4A1-45D8-928F-C95A9FF53F48}"/>
    <cellStyle name="Entrada 12 3 2 2" xfId="5040" xr:uid="{434B2BBA-65A9-441D-A589-E0712333418C}"/>
    <cellStyle name="Entrada 12 3 2 2 2" xfId="11404" xr:uid="{7C1EDEB4-DA61-47F6-832D-2CA57D771780}"/>
    <cellStyle name="Entrada 12 3 2 2 2 2" xfId="26512" xr:uid="{CC840D15-BF65-409F-8C1D-AF7E79B128E0}"/>
    <cellStyle name="Entrada 12 3 2 2 3" xfId="13768" xr:uid="{78EE4714-B720-4943-B170-864416B05977}"/>
    <cellStyle name="Entrada 12 3 2 2 3 2" xfId="28876" xr:uid="{790F9390-1F88-4ACC-BF4B-285FC5719463}"/>
    <cellStyle name="Entrada 12 3 2 2 4" xfId="20148" xr:uid="{67A071D7-33FD-4A0F-9E77-7E2BD89A135C}"/>
    <cellStyle name="Entrada 12 3 2 3" xfId="8870" xr:uid="{6FE201CB-C53C-44A9-99E2-B0C854407911}"/>
    <cellStyle name="Entrada 12 3 2 3 2" xfId="23978" xr:uid="{B07A5973-A292-4060-ACB0-0FAD8D2F95A9}"/>
    <cellStyle name="Entrada 12 3 2 4" xfId="15142" xr:uid="{28866325-8F67-4EB3-AC0A-F357FB893446}"/>
    <cellStyle name="Entrada 12 3 2 4 2" xfId="30250" xr:uid="{CF11D145-7049-4A0E-929D-52FD474636BA}"/>
    <cellStyle name="Entrada 12 3 2 5" xfId="14753" xr:uid="{ED997ACC-FD73-4514-A52F-C49D8E0D7756}"/>
    <cellStyle name="Entrada 12 3 2 5 2" xfId="29861" xr:uid="{BD5415A4-C996-4799-8523-CEBABB0FB6CA}"/>
    <cellStyle name="Entrada 12 3 2 6" xfId="17594" xr:uid="{06A115EE-C86B-4017-BE1C-4442B795CB19}"/>
    <cellStyle name="Entrada 12 3 3" xfId="2217" xr:uid="{0866A24D-3D35-4E61-9D41-2239BCE867C9}"/>
    <cellStyle name="Entrada 12 3 3 2" xfId="4854" xr:uid="{714E2777-2F8E-40AC-878C-14F598C35E4D}"/>
    <cellStyle name="Entrada 12 3 3 2 2" xfId="15884" xr:uid="{B295B902-0B5C-42B1-9018-F7A7099934FC}"/>
    <cellStyle name="Entrada 12 3 3 2 2 2" xfId="30992" xr:uid="{8C9A77A5-B03D-4FAB-B809-36096C9D1454}"/>
    <cellStyle name="Entrada 12 3 3 2 3" xfId="19962" xr:uid="{1E8F279B-415E-4C3C-9573-2BA7287BE828}"/>
    <cellStyle name="Entrada 12 3 3 3" xfId="15987" xr:uid="{85775373-CA7A-4366-97EF-F58BFFCD3BE6}"/>
    <cellStyle name="Entrada 12 3 3 3 2" xfId="31095" xr:uid="{9F7A2B7E-280F-47D8-8103-A18F9FE0BFC5}"/>
    <cellStyle name="Entrada 12 3 3 4" xfId="17442" xr:uid="{E8E2F205-9965-4357-A900-19C0F141F6B5}"/>
    <cellStyle name="Entrada 12 3 4" xfId="2937" xr:uid="{27B09125-3AE5-4F54-8BD4-B873C3715A02}"/>
    <cellStyle name="Entrada 12 3 4 2" xfId="5574" xr:uid="{BB7DA342-36B0-47E7-9B2F-0A8C63572356}"/>
    <cellStyle name="Entrada 12 3 4 2 2" xfId="11885" xr:uid="{B57CE4DB-7374-41C5-8971-1A80609086A4}"/>
    <cellStyle name="Entrada 12 3 4 2 2 2" xfId="26993" xr:uid="{BB60A0E7-E22B-4951-B2E6-F6C24A5B3318}"/>
    <cellStyle name="Entrada 12 3 4 2 3" xfId="9212" xr:uid="{7B3C3757-69A9-4B7B-82E9-E1528E0E85C4}"/>
    <cellStyle name="Entrada 12 3 4 2 3 2" xfId="24320" xr:uid="{CE522A4C-8A0D-4ED4-A7F7-8A85E3011ABC}"/>
    <cellStyle name="Entrada 12 3 4 2 4" xfId="20682" xr:uid="{4F42946D-9590-494F-B6B4-796A14E5D7C5}"/>
    <cellStyle name="Entrada 12 3 4 3" xfId="9319" xr:uid="{5E5C8F87-91D1-41B9-8587-C01E01364F54}"/>
    <cellStyle name="Entrada 12 3 4 3 2" xfId="24427" xr:uid="{BCC786E3-7F8D-4760-A8CC-D48BDFD2E09E}"/>
    <cellStyle name="Entrada 12 3 4 4" xfId="16396" xr:uid="{0C928567-4DE5-4BE8-BABE-735B22DCC858}"/>
    <cellStyle name="Entrada 12 3 4 4 2" xfId="31504" xr:uid="{AF5CD3AE-C79C-42DA-89EB-BC89B193AC28}"/>
    <cellStyle name="Entrada 12 3 4 5" xfId="18045" xr:uid="{4C373292-627B-4FB3-84EB-09B7AB46D5C9}"/>
    <cellStyle name="Entrada 12 3 5" xfId="3263" xr:uid="{65B17E26-8377-42AB-9198-9AA365D86328}"/>
    <cellStyle name="Entrada 12 3 5 2" xfId="5900" xr:uid="{9012D35A-BFFC-4070-BDF4-F620509BC65F}"/>
    <cellStyle name="Entrada 12 3 5 2 2" xfId="12211" xr:uid="{C3DC59C7-9159-4861-A4D8-ECBC71105C0D}"/>
    <cellStyle name="Entrada 12 3 5 2 2 2" xfId="27319" xr:uid="{8AA26774-25AB-4ADB-8A90-2CCD702A16AC}"/>
    <cellStyle name="Entrada 12 3 5 2 3" xfId="15685" xr:uid="{D74F89BF-C32B-44A2-B26A-C2B753EEFD3A}"/>
    <cellStyle name="Entrada 12 3 5 2 3 2" xfId="30793" xr:uid="{9EB2C70F-FEB3-4E81-85D9-92408BBFC909}"/>
    <cellStyle name="Entrada 12 3 5 2 4" xfId="21008" xr:uid="{35AF2AD3-04B5-4498-89BD-E04CA4BB61C4}"/>
    <cellStyle name="Entrada 12 3 5 3" xfId="9645" xr:uid="{2962C98D-E31F-4731-8589-D46D0F4546AD}"/>
    <cellStyle name="Entrada 12 3 5 3 2" xfId="24753" xr:uid="{EA13EEEE-F996-4F8A-95DE-A9CF14BB325C}"/>
    <cellStyle name="Entrada 12 3 5 4" xfId="7781" xr:uid="{64D0D2F2-39C7-458E-93E8-93CD2F424C15}"/>
    <cellStyle name="Entrada 12 3 5 4 2" xfId="22889" xr:uid="{CD4DF957-1746-47A3-99E3-7096755BA0FA}"/>
    <cellStyle name="Entrada 12 3 5 5" xfId="18371" xr:uid="{3A836292-1C33-451E-93B5-A8DE031B4298}"/>
    <cellStyle name="Entrada 12 3 6" xfId="3569" xr:uid="{B7AAC7DA-D612-411F-8836-FBD8A16D09D8}"/>
    <cellStyle name="Entrada 12 3 6 2" xfId="6206" xr:uid="{12FB7992-6F74-49C5-A5C7-2DD0CF35F28A}"/>
    <cellStyle name="Entrada 12 3 6 2 2" xfId="12517" xr:uid="{BAC00CB0-F2C8-46A4-A870-4C273AB83761}"/>
    <cellStyle name="Entrada 12 3 6 2 2 2" xfId="27625" xr:uid="{DD44FBF9-2529-4CB6-9A8E-D2B51E11CA50}"/>
    <cellStyle name="Entrada 12 3 6 2 3" xfId="16532" xr:uid="{86824BD5-8E5B-4346-82D2-192E5981D7DD}"/>
    <cellStyle name="Entrada 12 3 6 2 3 2" xfId="31640" xr:uid="{6117A3DF-3849-4D89-9A6A-3C4D1A3A3A0A}"/>
    <cellStyle name="Entrada 12 3 6 2 4" xfId="21314" xr:uid="{848CF0C6-3C69-4AD8-A61F-BCC9CE6B250A}"/>
    <cellStyle name="Entrada 12 3 6 3" xfId="9951" xr:uid="{37324F3E-2EBA-49C8-94E4-B4EDE73111F2}"/>
    <cellStyle name="Entrada 12 3 6 3 2" xfId="25059" xr:uid="{BFF8E2B3-1949-4EE9-8A90-B432D959A74F}"/>
    <cellStyle name="Entrada 12 3 6 4" xfId="15171" xr:uid="{AD5B7ABA-9179-457C-8F6A-645EE18CAF92}"/>
    <cellStyle name="Entrada 12 3 6 4 2" xfId="30279" xr:uid="{970C3503-DE4C-4BE3-A7C2-8AB0268EE808}"/>
    <cellStyle name="Entrada 12 3 6 5" xfId="18677" xr:uid="{0C2D5258-A2CB-4D6A-9878-2EC1AC91B97E}"/>
    <cellStyle name="Entrada 12 3 7" xfId="3915" xr:uid="{2E774507-0287-42A6-A029-D17D00F7F052}"/>
    <cellStyle name="Entrada 12 3 7 2" xfId="6552" xr:uid="{8E89FEBF-5F28-44BF-B283-1C024874F9B1}"/>
    <cellStyle name="Entrada 12 3 7 2 2" xfId="12863" xr:uid="{25630B3C-C0B7-4908-9916-6DCBBC9D4FB6}"/>
    <cellStyle name="Entrada 12 3 7 2 2 2" xfId="27971" xr:uid="{DF36F19A-2FF5-431D-959C-2705BE1B6BE9}"/>
    <cellStyle name="Entrada 12 3 7 2 3" xfId="14851" xr:uid="{52715C9C-F662-4D2A-9F28-16288A25017B}"/>
    <cellStyle name="Entrada 12 3 7 2 3 2" xfId="29959" xr:uid="{0E4CA472-0477-4B9B-990C-38426250A651}"/>
    <cellStyle name="Entrada 12 3 7 2 4" xfId="21660" xr:uid="{E895A834-D51A-497F-AFB8-672548D9D7D4}"/>
    <cellStyle name="Entrada 12 3 7 3" xfId="10297" xr:uid="{3B170801-AC9C-4AF2-832A-98D8AF89A469}"/>
    <cellStyle name="Entrada 12 3 7 3 2" xfId="25405" xr:uid="{5068BF16-129B-44B7-9001-9D44908D746E}"/>
    <cellStyle name="Entrada 12 3 7 4" xfId="16360" xr:uid="{49F0EEC5-DA84-40E6-9240-929BA4FA6C3D}"/>
    <cellStyle name="Entrada 12 3 7 4 2" xfId="31468" xr:uid="{7E2D2B08-AEEC-4512-9423-449C1DD348C6}"/>
    <cellStyle name="Entrada 12 3 7 5" xfId="19023" xr:uid="{0F74F384-A5A2-49D6-B252-57E57FC29C5F}"/>
    <cellStyle name="Entrada 12 3 8" xfId="4480" xr:uid="{0180CAB1-E941-45A1-8DDC-A6F03DF4B0DE}"/>
    <cellStyle name="Entrada 12 3 8 2" xfId="10862" xr:uid="{055B2C7C-3A77-41E1-B0D4-F1C54698A7D6}"/>
    <cellStyle name="Entrada 12 3 8 2 2" xfId="25970" xr:uid="{C0E4F1C9-5D0A-49E7-9AA0-8CF6A032E4E5}"/>
    <cellStyle name="Entrada 12 3 8 3" xfId="7698" xr:uid="{D1FBE275-F04C-4F5F-A757-1E981CF75266}"/>
    <cellStyle name="Entrada 12 3 8 3 2" xfId="22806" xr:uid="{E3331AC7-1F2A-41DE-93E3-EB60F8B9A362}"/>
    <cellStyle name="Entrada 12 3 8 4" xfId="19588" xr:uid="{28C75970-A132-45B0-9CC1-6E4095E7CAF3}"/>
    <cellStyle name="Entrada 12 3 9" xfId="8344" xr:uid="{005C3A6A-EF03-4715-9C16-A78E6AB6A091}"/>
    <cellStyle name="Entrada 12 3 9 2" xfId="23452" xr:uid="{FD32886F-8EF5-4818-A7CA-31E8EB08DE1B}"/>
    <cellStyle name="Entrada 12 4" xfId="2080" xr:uid="{E827625C-9088-4B12-81E6-376803B634ED}"/>
    <cellStyle name="Entrada 12 4 10" xfId="7786" xr:uid="{FB65421E-EAA8-4D53-89A2-E8EDC52A10A6}"/>
    <cellStyle name="Entrada 12 4 10 2" xfId="22894" xr:uid="{55E4BADC-930E-4E68-B33A-C7A1046B3E47}"/>
    <cellStyle name="Entrada 12 4 11" xfId="8180" xr:uid="{5E542A49-AD63-474B-AE48-C680C4764E1F}"/>
    <cellStyle name="Entrada 12 4 11 2" xfId="23288" xr:uid="{E70E6370-3102-47D9-B83A-0A5EE3218A2F}"/>
    <cellStyle name="Entrada 12 4 12" xfId="17305" xr:uid="{D2F4866B-9B50-4A2A-83CA-D76E7168C3FE}"/>
    <cellStyle name="Entrada 12 4 2" xfId="2570" xr:uid="{E2D90F06-9B45-47BA-9807-87F5A2C0290D}"/>
    <cellStyle name="Entrada 12 4 2 2" xfId="5207" xr:uid="{68980A7F-100D-419E-8B64-4DEA8AA1EB79}"/>
    <cellStyle name="Entrada 12 4 2 2 2" xfId="11571" xr:uid="{68BDAD36-BE87-40B5-997F-ADDBDEB4B349}"/>
    <cellStyle name="Entrada 12 4 2 2 2 2" xfId="26679" xr:uid="{5C04A81A-532E-4AC9-8C43-8E1A13C09626}"/>
    <cellStyle name="Entrada 12 4 2 2 3" xfId="16164" xr:uid="{AE527C7C-F9BB-4291-8A17-DE6A92AB72F2}"/>
    <cellStyle name="Entrada 12 4 2 2 3 2" xfId="31272" xr:uid="{E5CD942C-BE45-43EB-8C34-397802182BFA}"/>
    <cellStyle name="Entrada 12 4 2 2 4" xfId="20315" xr:uid="{B4A4A8A6-17AC-4A33-B834-DDFBFB6CF612}"/>
    <cellStyle name="Entrada 12 4 2 3" xfId="9037" xr:uid="{D02B0E4D-90FA-4A03-8458-92936406864D}"/>
    <cellStyle name="Entrada 12 4 2 3 2" xfId="24145" xr:uid="{B458F0A3-C904-4A0B-BFA0-E449AD6084B6}"/>
    <cellStyle name="Entrada 12 4 2 4" xfId="14754" xr:uid="{1B545CD3-A775-4DCB-AB78-A5385C9149C8}"/>
    <cellStyle name="Entrada 12 4 2 4 2" xfId="29862" xr:uid="{8970E85A-B738-4E13-8223-D51A7F1D256F}"/>
    <cellStyle name="Entrada 12 4 2 5" xfId="14579" xr:uid="{24544B70-0D83-4D00-928E-264399FC6062}"/>
    <cellStyle name="Entrada 12 4 2 5 2" xfId="29687" xr:uid="{2E89F473-F887-48A2-BF3F-DB5A2F6F2B5C}"/>
    <cellStyle name="Entrada 12 4 2 6" xfId="17678" xr:uid="{72E4668E-9B78-4E39-A3DB-89210AFD7A7C}"/>
    <cellStyle name="Entrada 12 4 3" xfId="2840" xr:uid="{216B1170-E4BD-42FC-8AD9-80A32316793C}"/>
    <cellStyle name="Entrada 12 4 3 2" xfId="5477" xr:uid="{9CF57E68-B984-43AE-8FEA-2C7B2A0EFB97}"/>
    <cellStyle name="Entrada 12 4 3 2 2" xfId="13631" xr:uid="{72B2F59D-5EDD-4E48-8C3A-72AC33DD91C0}"/>
    <cellStyle name="Entrada 12 4 3 2 2 2" xfId="28739" xr:uid="{A78807A2-3FB9-40E7-8551-6E69A2834D61}"/>
    <cellStyle name="Entrada 12 4 3 2 3" xfId="20585" xr:uid="{9BE24BB9-B7D6-49DA-B7E6-96ABB4E4699C}"/>
    <cellStyle name="Entrada 12 4 3 3" xfId="14987" xr:uid="{634DD684-610B-46E1-87A7-527EA8E1F621}"/>
    <cellStyle name="Entrada 12 4 3 3 2" xfId="30095" xr:uid="{DFC11A8C-C46C-4F96-B263-46398FC9C86A}"/>
    <cellStyle name="Entrada 12 4 3 4" xfId="17948" xr:uid="{A0CE46D0-C58E-4515-9395-7C8D31E91884}"/>
    <cellStyle name="Entrada 12 4 4" xfId="3143" xr:uid="{83B3C441-79BF-4B41-998E-3F22C5012859}"/>
    <cellStyle name="Entrada 12 4 4 2" xfId="5780" xr:uid="{407FA8E9-60E4-4D2E-B620-658E4CF60B62}"/>
    <cellStyle name="Entrada 12 4 4 2 2" xfId="12091" xr:uid="{C21652C6-A836-461B-816E-9155ED101049}"/>
    <cellStyle name="Entrada 12 4 4 2 2 2" xfId="27199" xr:uid="{C4E6D2BB-B307-4E06-8F59-EF3E9A6B0648}"/>
    <cellStyle name="Entrada 12 4 4 2 3" xfId="8221" xr:uid="{90A1DBD8-BC5F-47BD-B4BD-48CBB21DBB72}"/>
    <cellStyle name="Entrada 12 4 4 2 3 2" xfId="23329" xr:uid="{86187A64-F91F-4ABD-8378-79206F80CCC1}"/>
    <cellStyle name="Entrada 12 4 4 2 4" xfId="20888" xr:uid="{3EC54712-4E37-4CBF-8616-130367AFB1F6}"/>
    <cellStyle name="Entrada 12 4 4 3" xfId="9525" xr:uid="{8AB49E2B-00FF-4BC6-9CE7-1DCFE4606B8B}"/>
    <cellStyle name="Entrada 12 4 4 3 2" xfId="24633" xr:uid="{F163A24A-E796-412F-B844-A197400D1F6E}"/>
    <cellStyle name="Entrada 12 4 4 4" xfId="14096" xr:uid="{0277C4E2-40F4-46D5-BF4E-500CD9DB61CA}"/>
    <cellStyle name="Entrada 12 4 4 4 2" xfId="29204" xr:uid="{26B6DB4F-08C5-4B44-89E5-29CB7EE29BFD}"/>
    <cellStyle name="Entrada 12 4 4 5" xfId="18251" xr:uid="{E2FC0380-60DB-41BB-858B-7134A3D3201C}"/>
    <cellStyle name="Entrada 12 4 5" xfId="3469" xr:uid="{56707751-8754-4FA6-8384-5E13BE880B9C}"/>
    <cellStyle name="Entrada 12 4 5 2" xfId="6106" xr:uid="{5349D253-D25C-493B-BC28-516CD4147188}"/>
    <cellStyle name="Entrada 12 4 5 2 2" xfId="12417" xr:uid="{2F1CC9AF-FFC7-4FFF-97CE-9A18308AA338}"/>
    <cellStyle name="Entrada 12 4 5 2 2 2" xfId="27525" xr:uid="{28B452D2-9E76-4629-BF11-E8C7EE89A163}"/>
    <cellStyle name="Entrada 12 4 5 2 3" xfId="15684" xr:uid="{C3AF8BE7-1D5B-47C3-921D-41E9599A3ADA}"/>
    <cellStyle name="Entrada 12 4 5 2 3 2" xfId="30792" xr:uid="{45829F49-190C-4382-8B1D-699F93CF580A}"/>
    <cellStyle name="Entrada 12 4 5 2 4" xfId="21214" xr:uid="{7E8D382E-7114-4E7E-A257-73C8C2931D7E}"/>
    <cellStyle name="Entrada 12 4 5 3" xfId="9851" xr:uid="{1676DC2F-0D9A-49D4-944D-B220B49A0787}"/>
    <cellStyle name="Entrada 12 4 5 3 2" xfId="24959" xr:uid="{A56EDA2E-8DBD-445E-86A4-1A4C357341B2}"/>
    <cellStyle name="Entrada 12 4 5 4" xfId="16426" xr:uid="{CCA74D19-DCC6-48E9-B2B3-A445B7230305}"/>
    <cellStyle name="Entrada 12 4 5 4 2" xfId="31534" xr:uid="{C2BC576C-CAF8-44D6-A181-B5882D66CBFE}"/>
    <cellStyle name="Entrada 12 4 5 5" xfId="18577" xr:uid="{CA14F049-E8DF-43BC-B40B-EEB278796332}"/>
    <cellStyle name="Entrada 12 4 6" xfId="3775" xr:uid="{DA3270EC-D4AB-4971-8561-041171E4590B}"/>
    <cellStyle name="Entrada 12 4 6 2" xfId="6412" xr:uid="{8D7C29C8-FC31-435A-AB77-B8A05426F787}"/>
    <cellStyle name="Entrada 12 4 6 2 2" xfId="12723" xr:uid="{9CAE4785-10FA-40C2-B3B2-FCD3D8BC36DC}"/>
    <cellStyle name="Entrada 12 4 6 2 2 2" xfId="27831" xr:uid="{27800F5B-4259-42E8-89FC-4A30CF70A63B}"/>
    <cellStyle name="Entrada 12 4 6 2 3" xfId="14089" xr:uid="{10A869D4-BA96-4A5A-ABB6-4EF2CF086D45}"/>
    <cellStyle name="Entrada 12 4 6 2 3 2" xfId="29197" xr:uid="{E2904524-CD2E-40E5-8B02-624867B5DEF6}"/>
    <cellStyle name="Entrada 12 4 6 2 4" xfId="21520" xr:uid="{AC9B328F-F0D8-4269-8239-678BCA68CD4F}"/>
    <cellStyle name="Entrada 12 4 6 3" xfId="10157" xr:uid="{E09C54B8-AAF9-4BD6-8DF7-404789C85515}"/>
    <cellStyle name="Entrada 12 4 6 3 2" xfId="25265" xr:uid="{2B5C6071-80F6-489A-AA26-258CF101C395}"/>
    <cellStyle name="Entrada 12 4 6 4" xfId="15717" xr:uid="{65025648-825D-496A-B216-2ADECD754C50}"/>
    <cellStyle name="Entrada 12 4 6 4 2" xfId="30825" xr:uid="{4586969B-8607-48C3-B129-3AFBEACF5684}"/>
    <cellStyle name="Entrada 12 4 6 5" xfId="18883" xr:uid="{E389AEB2-1551-4DFF-97DF-C79EEDD8EB18}"/>
    <cellStyle name="Entrada 12 4 7" xfId="4152" xr:uid="{FC508715-6F5C-4E10-8D9E-D70DACCDF45A}"/>
    <cellStyle name="Entrada 12 4 7 2" xfId="6789" xr:uid="{E7F394C0-EE91-4466-88E7-4B9BE74A9B2F}"/>
    <cellStyle name="Entrada 12 4 7 2 2" xfId="13100" xr:uid="{8C6D87A8-9BFB-4E74-B641-596694E4D9FB}"/>
    <cellStyle name="Entrada 12 4 7 2 2 2" xfId="28208" xr:uid="{884E6F22-502F-45C5-8879-B9200B10449D}"/>
    <cellStyle name="Entrada 12 4 7 2 3" xfId="16774" xr:uid="{33FE290B-7446-49A6-9E58-CD3A85BB13A3}"/>
    <cellStyle name="Entrada 12 4 7 2 3 2" xfId="31882" xr:uid="{74EF3808-A6B6-4118-98BA-BE4EFB198CE9}"/>
    <cellStyle name="Entrada 12 4 7 2 4" xfId="21897" xr:uid="{95EE836F-8051-46DE-9E2A-EE11F96DA0E1}"/>
    <cellStyle name="Entrada 12 4 7 3" xfId="10534" xr:uid="{66420EB1-0A93-4024-A34A-1B49CB6B71F2}"/>
    <cellStyle name="Entrada 12 4 7 3 2" xfId="25642" xr:uid="{CDFAB284-214A-414A-B1DD-614FE4207938}"/>
    <cellStyle name="Entrada 12 4 7 4" xfId="13939" xr:uid="{7541BCC8-85EE-4FF4-B897-14219F206E75}"/>
    <cellStyle name="Entrada 12 4 7 4 2" xfId="29047" xr:uid="{E254953F-A220-42FF-B24B-B9C1828FA9A5}"/>
    <cellStyle name="Entrada 12 4 7 5" xfId="19260" xr:uid="{303E2608-FEAD-46C8-82B3-1EC425727042}"/>
    <cellStyle name="Entrada 12 4 8" xfId="4717" xr:uid="{4FF33DE0-B918-4DED-8DA6-E7199B5932FC}"/>
    <cellStyle name="Entrada 12 4 8 2" xfId="11099" xr:uid="{3337FAB1-8C6D-4DD8-9274-B09D2A65B44C}"/>
    <cellStyle name="Entrada 12 4 8 2 2" xfId="26207" xr:uid="{C0B6A919-13B5-421C-AAD4-A3C06127CCB4}"/>
    <cellStyle name="Entrada 12 4 8 3" xfId="7587" xr:uid="{02033E4B-1034-48D3-BFB9-251171347AB7}"/>
    <cellStyle name="Entrada 12 4 8 3 2" xfId="22695" xr:uid="{012D0B47-0C28-4143-BCA8-E0DFF435DF01}"/>
    <cellStyle name="Entrada 12 4 8 4" xfId="19825" xr:uid="{11A72102-8F8C-4B8C-96AA-962080582923}"/>
    <cellStyle name="Entrada 12 4 9" xfId="8578" xr:uid="{3E72C041-7BF5-4013-B2E0-94176F3C6B67}"/>
    <cellStyle name="Entrada 12 4 9 2" xfId="23686" xr:uid="{CE59638E-426D-418E-A6B4-D6171B353C29}"/>
    <cellStyle name="Entrada 12 5" xfId="2041" xr:uid="{68D93C8E-3A81-473E-BEC6-37E372E23454}"/>
    <cellStyle name="Entrada 12 5 10" xfId="15623" xr:uid="{69193C23-E819-4269-B762-A4D536B31CB9}"/>
    <cellStyle name="Entrada 12 5 10 2" xfId="30731" xr:uid="{2E75AA87-423C-49E8-A5EA-8F2CCF931C23}"/>
    <cellStyle name="Entrada 12 5 11" xfId="17266" xr:uid="{75619C4B-B9C5-4805-85E4-DBE1E9359A0F}"/>
    <cellStyle name="Entrada 12 5 2" xfId="2801" xr:uid="{05C92044-C659-4926-BEBE-1CED34CF6105}"/>
    <cellStyle name="Entrada 12 5 2 2" xfId="5438" xr:uid="{2FBFB128-A6CE-4495-8222-9E0FA15A69E7}"/>
    <cellStyle name="Entrada 12 5 2 2 2" xfId="7529" xr:uid="{85927E0A-9483-4D4E-8308-D57B82024D0B}"/>
    <cellStyle name="Entrada 12 5 2 2 2 2" xfId="22637" xr:uid="{316CDBA3-9C76-4AD8-970C-D95D078DDD3B}"/>
    <cellStyle name="Entrada 12 5 2 2 3" xfId="20546" xr:uid="{82FC6908-9085-4C73-AC65-8E58585F90EA}"/>
    <cellStyle name="Entrada 12 5 2 3" xfId="16044" xr:uid="{FB24B556-9C76-4781-B06F-AEDBE194F223}"/>
    <cellStyle name="Entrada 12 5 2 3 2" xfId="31152" xr:uid="{2D8C24B8-5695-4AB1-AFB8-6557A424FC70}"/>
    <cellStyle name="Entrada 12 5 2 4" xfId="17909" xr:uid="{E0B135DB-5B4B-4ECA-A25E-93827EDE0056}"/>
    <cellStyle name="Entrada 12 5 3" xfId="3104" xr:uid="{5BC0C5CF-6D6E-410B-B5A2-19360CCC529A}"/>
    <cellStyle name="Entrada 12 5 3 2" xfId="5741" xr:uid="{945D1829-68B3-407B-81E5-A952A587D1D5}"/>
    <cellStyle name="Entrada 12 5 3 2 2" xfId="12052" xr:uid="{57F88B8F-5687-4B72-B3F7-54459C6A9CAB}"/>
    <cellStyle name="Entrada 12 5 3 2 2 2" xfId="27160" xr:uid="{0964F79E-5293-4508-AE77-8511D0E7FC2D}"/>
    <cellStyle name="Entrada 12 5 3 2 3" xfId="7084" xr:uid="{7D3345D2-F1B1-4FED-92C7-57F8494A0A14}"/>
    <cellStyle name="Entrada 12 5 3 2 3 2" xfId="22192" xr:uid="{7539D63D-B03E-4DB9-B22B-DEF9C655E65C}"/>
    <cellStyle name="Entrada 12 5 3 2 4" xfId="20849" xr:uid="{67716CE8-BCB0-42F1-9941-75EECE0F4C38}"/>
    <cellStyle name="Entrada 12 5 3 3" xfId="9486" xr:uid="{53FCE968-7446-4C47-8719-29C9BDC73257}"/>
    <cellStyle name="Entrada 12 5 3 3 2" xfId="24594" xr:uid="{A5D559F9-BF7D-4A7D-AED9-118D581343C4}"/>
    <cellStyle name="Entrada 12 5 3 4" xfId="7087" xr:uid="{806161EB-B001-4048-881D-301A368399C1}"/>
    <cellStyle name="Entrada 12 5 3 4 2" xfId="22195" xr:uid="{76C198E5-6688-483A-BFD2-4418CC9C67DA}"/>
    <cellStyle name="Entrada 12 5 3 5" xfId="18212" xr:uid="{0428BD3C-3DEC-41DE-AE16-98158B53D706}"/>
    <cellStyle name="Entrada 12 5 4" xfId="3430" xr:uid="{169526B7-C09D-4555-A726-216EAFC23B79}"/>
    <cellStyle name="Entrada 12 5 4 2" xfId="6067" xr:uid="{73ECE7D1-2177-48AA-9FC6-8E87BE447F5B}"/>
    <cellStyle name="Entrada 12 5 4 2 2" xfId="12378" xr:uid="{D12BF194-44B5-4BC6-9E85-42B1034A33AB}"/>
    <cellStyle name="Entrada 12 5 4 2 2 2" xfId="27486" xr:uid="{C295A921-DAE9-4D58-A0FF-2E8385062DBA}"/>
    <cellStyle name="Entrada 12 5 4 2 3" xfId="8067" xr:uid="{613831B1-C447-490A-BF1A-2A191DB8936F}"/>
    <cellStyle name="Entrada 12 5 4 2 3 2" xfId="23175" xr:uid="{3290AA0D-386C-44D8-B756-CD8DF5AFD489}"/>
    <cellStyle name="Entrada 12 5 4 2 4" xfId="21175" xr:uid="{C6E3109B-8B74-462F-B7DF-AE7EAE1BBA5B}"/>
    <cellStyle name="Entrada 12 5 4 3" xfId="9812" xr:uid="{200D7DB2-4D49-44D9-A708-89064AF98E41}"/>
    <cellStyle name="Entrada 12 5 4 3 2" xfId="24920" xr:uid="{38E0F30A-F7A9-4034-9950-1E0827FFDCD9}"/>
    <cellStyle name="Entrada 12 5 4 4" xfId="7880" xr:uid="{DF241A17-D370-4218-83D1-CFA6FD6366D1}"/>
    <cellStyle name="Entrada 12 5 4 4 2" xfId="22988" xr:uid="{56BBABAC-0AE5-400E-8E21-1A524C29DA7C}"/>
    <cellStyle name="Entrada 12 5 4 5" xfId="18538" xr:uid="{D7CA5074-1849-486B-8AA4-E3659BADC63B}"/>
    <cellStyle name="Entrada 12 5 5" xfId="3736" xr:uid="{4477B106-93C4-48F3-BEE6-FD576A871876}"/>
    <cellStyle name="Entrada 12 5 5 2" xfId="6373" xr:uid="{E66F2672-A783-4921-B604-10296D3C7095}"/>
    <cellStyle name="Entrada 12 5 5 2 2" xfId="12684" xr:uid="{CFD80C30-1CC5-4675-95D8-789E71FEB167}"/>
    <cellStyle name="Entrada 12 5 5 2 2 2" xfId="27792" xr:uid="{1FA743B9-6CEA-4963-8758-AFCE24E95979}"/>
    <cellStyle name="Entrada 12 5 5 2 3" xfId="7153" xr:uid="{443A275C-3719-460B-B0AA-7DDCB575BC26}"/>
    <cellStyle name="Entrada 12 5 5 2 3 2" xfId="22261" xr:uid="{94407698-D764-4257-A296-9F9EAFF05DD6}"/>
    <cellStyle name="Entrada 12 5 5 2 4" xfId="21481" xr:uid="{589947AF-72C7-4CCA-9CE1-C80769E0C39C}"/>
    <cellStyle name="Entrada 12 5 5 3" xfId="10118" xr:uid="{6550F257-D4AE-4865-915A-37693C3436FF}"/>
    <cellStyle name="Entrada 12 5 5 3 2" xfId="25226" xr:uid="{23DBAE53-E191-4346-8C0C-8962D255B001}"/>
    <cellStyle name="Entrada 12 5 5 4" xfId="7269" xr:uid="{C39E1E6D-07EB-44C2-A17D-8F5F1CAD0FF5}"/>
    <cellStyle name="Entrada 12 5 5 4 2" xfId="22377" xr:uid="{0389089A-810A-4F5A-AC5A-CB2AE43EBD5C}"/>
    <cellStyle name="Entrada 12 5 5 5" xfId="18844" xr:uid="{F1A15B1D-153A-4D48-B1C0-2AF8600FC5C8}"/>
    <cellStyle name="Entrada 12 5 6" xfId="4113" xr:uid="{3E16F1F2-43DC-4D73-A9D5-57BDB136FD3B}"/>
    <cellStyle name="Entrada 12 5 6 2" xfId="6750" xr:uid="{03B0B656-90C3-41AE-A139-1911CE52534C}"/>
    <cellStyle name="Entrada 12 5 6 2 2" xfId="13061" xr:uid="{014F8385-CB26-42A5-BB71-35B88BE1315D}"/>
    <cellStyle name="Entrada 12 5 6 2 2 2" xfId="28169" xr:uid="{E419897F-965D-4C35-8C53-52D7CA8DB983}"/>
    <cellStyle name="Entrada 12 5 6 2 3" xfId="16735" xr:uid="{9C5EC5B5-C71C-41DA-8385-07C76CD11177}"/>
    <cellStyle name="Entrada 12 5 6 2 3 2" xfId="31843" xr:uid="{C840B42A-3790-450A-8187-BA0821F4FC8C}"/>
    <cellStyle name="Entrada 12 5 6 2 4" xfId="21858" xr:uid="{FC504F46-6F82-454F-A596-788401EAF194}"/>
    <cellStyle name="Entrada 12 5 6 3" xfId="10495" xr:uid="{CA0A7170-5900-44C5-AC12-89C7B6DD4E97}"/>
    <cellStyle name="Entrada 12 5 6 3 2" xfId="25603" xr:uid="{9055C29F-5435-478B-949C-B462FD6F4921}"/>
    <cellStyle name="Entrada 12 5 6 4" xfId="11224" xr:uid="{F82FDB30-DE6F-478B-B301-B449D908EAC3}"/>
    <cellStyle name="Entrada 12 5 6 4 2" xfId="26332" xr:uid="{48437620-2A1F-4AF8-818F-2B335AA8D534}"/>
    <cellStyle name="Entrada 12 5 6 5" xfId="19221" xr:uid="{0D8DBDF1-ED2E-4D62-9641-68C4555CDE8A}"/>
    <cellStyle name="Entrada 12 5 7" xfId="4678" xr:uid="{B235B1CC-405E-4147-9B53-7C8AE1DEC9C9}"/>
    <cellStyle name="Entrada 12 5 7 2" xfId="11060" xr:uid="{D1944C76-B6DE-4B25-A09F-77ABB0E50ACD}"/>
    <cellStyle name="Entrada 12 5 7 2 2" xfId="26168" xr:uid="{D1943C75-0AE3-4283-A296-524A38231B20}"/>
    <cellStyle name="Entrada 12 5 7 3" xfId="15250" xr:uid="{E3CDEC69-DFAA-46F7-966B-4D2BA0315325}"/>
    <cellStyle name="Entrada 12 5 7 3 2" xfId="30358" xr:uid="{B5A002F9-0C6E-46CA-9E40-343C302A23FB}"/>
    <cellStyle name="Entrada 12 5 7 4" xfId="19786" xr:uid="{B2C80B87-AA62-4447-9D3D-32CE608DA38B}"/>
    <cellStyle name="Entrada 12 5 8" xfId="8539" xr:uid="{CF75F4F1-E150-4501-B8C7-EEF8E890ACD9}"/>
    <cellStyle name="Entrada 12 5 8 2" xfId="23647" xr:uid="{1A5D4A25-8AD1-4DED-A9E0-754E9A436ADC}"/>
    <cellStyle name="Entrada 12 5 9" xfId="16348" xr:uid="{D8018C54-2148-4066-B411-5482CF1D15C7}"/>
    <cellStyle name="Entrada 12 5 9 2" xfId="31456" xr:uid="{2EAE1462-2221-4F06-8AE9-EB5DC4D1E1DA}"/>
    <cellStyle name="Entrada 13" xfId="1145" xr:uid="{00000000-0005-0000-0000-00007B040000}"/>
    <cellStyle name="Entrada 13 2" xfId="1861" xr:uid="{B7042930-4C57-4830-A3E6-1206534D4811}"/>
    <cellStyle name="Entrada 13 2 10" xfId="8362" xr:uid="{B9C72603-D39C-43CC-9404-C5EB8A75312A}"/>
    <cellStyle name="Entrada 13 2 10 2" xfId="23470" xr:uid="{0CAB2C85-26C5-44F1-A3EC-827B05CF73BE}"/>
    <cellStyle name="Entrada 13 2 11" xfId="8066" xr:uid="{DC945489-A64C-4AF3-9D49-A6D33ABE8CBC}"/>
    <cellStyle name="Entrada 13 2 11 2" xfId="23174" xr:uid="{5C529A6C-A5F8-4852-A442-EE81D02E2A0D}"/>
    <cellStyle name="Entrada 13 2 12" xfId="7236" xr:uid="{EC26C953-CF3C-4967-86D3-6CE7A458C20F}"/>
    <cellStyle name="Entrada 13 2 12 2" xfId="22344" xr:uid="{281A061B-0011-46B5-9046-0BE812BF67FA}"/>
    <cellStyle name="Entrada 13 2 13" xfId="17086" xr:uid="{5E7D8D90-DAE0-40C2-8772-540C2E5DC3FE}"/>
    <cellStyle name="Entrada 13 2 2" xfId="2421" xr:uid="{83C2260E-8015-440B-8AE0-CC66DFD39776}"/>
    <cellStyle name="Entrada 13 2 2 2" xfId="5058" xr:uid="{DE5DA639-17CD-4596-912C-881D6E069778}"/>
    <cellStyle name="Entrada 13 2 2 2 2" xfId="11422" xr:uid="{899B7054-AB9C-43B6-8195-29922D320186}"/>
    <cellStyle name="Entrada 13 2 2 2 2 2" xfId="26530" xr:uid="{55333AF3-8FA4-4DD9-B5E8-7127EEBE9E55}"/>
    <cellStyle name="Entrada 13 2 2 2 3" xfId="13977" xr:uid="{F3A27550-A1BC-4887-8314-0534CFFCE909}"/>
    <cellStyle name="Entrada 13 2 2 2 3 2" xfId="29085" xr:uid="{DD37BF87-63B6-4519-B955-92EE057A797D}"/>
    <cellStyle name="Entrada 13 2 2 2 4" xfId="20166" xr:uid="{FFD4A395-4ED8-49B3-B11A-0AB88C18BC98}"/>
    <cellStyle name="Entrada 13 2 2 3" xfId="8888" xr:uid="{FD2E977C-EDF8-43F8-86BE-38E6FDB6EFD3}"/>
    <cellStyle name="Entrada 13 2 2 3 2" xfId="23996" xr:uid="{60E6D4A8-7F42-4F90-BDC5-8E96F92FD744}"/>
    <cellStyle name="Entrada 13 2 3" xfId="2199" xr:uid="{ECE73CF1-142F-4F6B-BF66-FE64255EC9A0}"/>
    <cellStyle name="Entrada 13 2 3 2" xfId="4836" xr:uid="{071B5494-EFC3-4DF2-92DB-EBC0119A133A}"/>
    <cellStyle name="Entrada 13 2 3 2 2" xfId="15016" xr:uid="{FA89D44A-8C82-4B02-BC4D-93C3E89844BD}"/>
    <cellStyle name="Entrada 13 2 3 2 2 2" xfId="30124" xr:uid="{0245B620-5A0E-44D7-8A3A-AE98ECA57DD1}"/>
    <cellStyle name="Entrada 13 2 3 2 3" xfId="19944" xr:uid="{92340D18-931E-41FB-AF72-C224823602CE}"/>
    <cellStyle name="Entrada 13 2 3 3" xfId="8464" xr:uid="{89723161-0EF5-4440-9596-DD898CD3903E}"/>
    <cellStyle name="Entrada 13 2 3 3 2" xfId="23572" xr:uid="{B3F613FD-FDB7-440F-8EE9-E21F7DF4BE33}"/>
    <cellStyle name="Entrada 13 2 3 4" xfId="17424" xr:uid="{1121D32E-CED8-493F-8116-1C2E49D7F627}"/>
    <cellStyle name="Entrada 13 2 4" xfId="2955" xr:uid="{98350BB4-71CD-4403-A0A7-484049FED2C6}"/>
    <cellStyle name="Entrada 13 2 4 2" xfId="5592" xr:uid="{5AB8620F-4C39-44AC-A64E-FB3C05F16D0F}"/>
    <cellStyle name="Entrada 13 2 4 2 2" xfId="11903" xr:uid="{6B438DC8-CFBB-4DB9-8A1E-55620E067D6D}"/>
    <cellStyle name="Entrada 13 2 4 2 2 2" xfId="27011" xr:uid="{3FE3F1DB-75DF-4AD1-AE74-4EC90A6B9821}"/>
    <cellStyle name="Entrada 13 2 4 2 3" xfId="14267" xr:uid="{A9D9131E-B39A-4C0D-9DB0-7281DE3BE917}"/>
    <cellStyle name="Entrada 13 2 4 2 3 2" xfId="29375" xr:uid="{1CA9A926-E40B-4E43-836D-3455274BBBE8}"/>
    <cellStyle name="Entrada 13 2 4 2 4" xfId="20700" xr:uid="{BC0EC596-7770-4AE1-9983-71E1780FB714}"/>
    <cellStyle name="Entrada 13 2 4 3" xfId="9337" xr:uid="{D8F6F727-AB73-4AC8-9165-2D35986FB8C0}"/>
    <cellStyle name="Entrada 13 2 4 3 2" xfId="24445" xr:uid="{87DC98FE-8BA0-4792-8DDE-827A8CADAB43}"/>
    <cellStyle name="Entrada 13 2 4 4" xfId="16148" xr:uid="{59103207-104C-4789-B2E5-D10479FE2468}"/>
    <cellStyle name="Entrada 13 2 4 4 2" xfId="31256" xr:uid="{A64BBAAE-B2BF-43BE-9F76-54EFB9BBF163}"/>
    <cellStyle name="Entrada 13 2 4 5" xfId="18063" xr:uid="{52A9CE0A-F0A9-4F71-8166-D760A02DEC7F}"/>
    <cellStyle name="Entrada 13 2 5" xfId="3281" xr:uid="{3D4D903B-AACE-4A49-9CDF-F638B36089BC}"/>
    <cellStyle name="Entrada 13 2 5 2" xfId="5918" xr:uid="{9099818E-F729-4D6D-AA0C-E0F05BD38766}"/>
    <cellStyle name="Entrada 13 2 5 2 2" xfId="12229" xr:uid="{E81E4AD5-88BA-4576-B6BF-F79E826E1AAD}"/>
    <cellStyle name="Entrada 13 2 5 2 2 2" xfId="27337" xr:uid="{3D6F579C-794A-411E-B776-86FCCD4E9ED0}"/>
    <cellStyle name="Entrada 13 2 5 2 3" xfId="7487" xr:uid="{7F594CD6-3CFA-451D-92C4-A44CC7F715B4}"/>
    <cellStyle name="Entrada 13 2 5 2 3 2" xfId="22595" xr:uid="{907B8809-6BE0-4963-B735-5ADB54FAFBF8}"/>
    <cellStyle name="Entrada 13 2 5 2 4" xfId="21026" xr:uid="{27BFFFAB-465F-40EE-8201-892A701FE9FA}"/>
    <cellStyle name="Entrada 13 2 5 3" xfId="9663" xr:uid="{03B46076-8CA3-475C-A90A-B287D261872B}"/>
    <cellStyle name="Entrada 13 2 5 3 2" xfId="24771" xr:uid="{6D98396B-F011-4B9F-9AEC-37C3523D9310}"/>
    <cellStyle name="Entrada 13 2 5 4" xfId="13684" xr:uid="{D71BA4EB-0159-4C8D-AF10-6A135DA05BB4}"/>
    <cellStyle name="Entrada 13 2 5 4 2" xfId="28792" xr:uid="{87130C45-D29D-4C8C-B7C0-16F54B0C0C85}"/>
    <cellStyle name="Entrada 13 2 5 5" xfId="18389" xr:uid="{319B7E1B-84DD-4DC5-83DA-8840EDD43741}"/>
    <cellStyle name="Entrada 13 2 6" xfId="3587" xr:uid="{F6B867E2-9D41-46CB-8DEA-EA0A004980CD}"/>
    <cellStyle name="Entrada 13 2 6 2" xfId="6224" xr:uid="{3A61F7A1-B1A2-458E-A719-8940E51BD363}"/>
    <cellStyle name="Entrada 13 2 6 2 2" xfId="12535" xr:uid="{7742DA68-A9A7-4CB0-A990-BFDD445A07D8}"/>
    <cellStyle name="Entrada 13 2 6 2 2 2" xfId="27643" xr:uid="{74F253EE-7D61-4137-9C2E-9EE9CF28D867}"/>
    <cellStyle name="Entrada 13 2 6 2 3" xfId="16387" xr:uid="{EDB050B1-B4DF-4E46-B6F5-515E726AA83A}"/>
    <cellStyle name="Entrada 13 2 6 2 3 2" xfId="31495" xr:uid="{3801D5BC-5F6E-4768-8C12-2FC472586439}"/>
    <cellStyle name="Entrada 13 2 6 2 4" xfId="21332" xr:uid="{056BBE28-C413-4F33-B634-02ADCD0F6355}"/>
    <cellStyle name="Entrada 13 2 6 3" xfId="9969" xr:uid="{A24E3CEF-4927-419A-9EE9-2628FFD6DDBF}"/>
    <cellStyle name="Entrada 13 2 6 3 2" xfId="25077" xr:uid="{672E6578-D845-4F2C-B8A8-CB277178CF04}"/>
    <cellStyle name="Entrada 13 2 6 4" xfId="14835" xr:uid="{10E79091-F1F6-403A-A5D0-6B768EA5AC94}"/>
    <cellStyle name="Entrada 13 2 6 4 2" xfId="29943" xr:uid="{6CC7D674-57BA-478C-9B7C-CBB21DE6240A}"/>
    <cellStyle name="Entrada 13 2 6 5" xfId="18695" xr:uid="{44670444-2FE1-4684-9E9A-9B1A4F91F645}"/>
    <cellStyle name="Entrada 13 2 7" xfId="3933" xr:uid="{70646C25-9D23-4815-B504-9B08485C96A4}"/>
    <cellStyle name="Entrada 13 2 7 2" xfId="6570" xr:uid="{AB036685-DA81-447B-B57E-D28A2B301450}"/>
    <cellStyle name="Entrada 13 2 7 2 2" xfId="12881" xr:uid="{C2B8C200-544C-4023-B5FA-C950D52B7BC3}"/>
    <cellStyle name="Entrada 13 2 7 2 2 2" xfId="27989" xr:uid="{A96F14BF-7A29-45F8-94A6-88C706801454}"/>
    <cellStyle name="Entrada 13 2 7 2 3" xfId="16586" xr:uid="{ACA994AB-DB93-4C21-AC93-E6C7556F27A7}"/>
    <cellStyle name="Entrada 13 2 7 2 3 2" xfId="31694" xr:uid="{303B4F2F-2E59-43CB-BCF5-B821A795B338}"/>
    <cellStyle name="Entrada 13 2 7 2 4" xfId="21678" xr:uid="{A62FCE43-3832-49C5-AC11-6861BAEE1ACE}"/>
    <cellStyle name="Entrada 13 2 7 3" xfId="10315" xr:uid="{36EECD97-D697-4DE7-A978-C9A19B4878AC}"/>
    <cellStyle name="Entrada 13 2 7 3 2" xfId="25423" xr:uid="{609F838E-5A04-4FC2-AEB4-F8A3E7DBB52A}"/>
    <cellStyle name="Entrada 13 2 7 4" xfId="7505" xr:uid="{777917D5-50D1-4466-91F7-652AE88E1D24}"/>
    <cellStyle name="Entrada 13 2 7 4 2" xfId="22613" xr:uid="{6AC945B5-DE85-4731-B32B-936784D07661}"/>
    <cellStyle name="Entrada 13 2 7 5" xfId="19041" xr:uid="{B68B377E-D862-4531-882D-C1687E7B885C}"/>
    <cellStyle name="Entrada 13 2 8" xfId="4280" xr:uid="{C7B87BE6-2F7C-44B3-A8AF-EE0D92C0E900}"/>
    <cellStyle name="Entrada 13 2 8 2" xfId="6917" xr:uid="{9FC14D9A-A5ED-4D56-8F11-71276667B01F}"/>
    <cellStyle name="Entrada 13 2 8 2 2" xfId="13228" xr:uid="{4B078D58-4CBD-4EE3-A59C-324E259DEDD4}"/>
    <cellStyle name="Entrada 13 2 8 2 2 2" xfId="28336" xr:uid="{4D016009-F545-49D8-B8C9-B0A08D7B3BA4}"/>
    <cellStyle name="Entrada 13 2 8 2 3" xfId="16892" xr:uid="{BBAE5773-BA10-4DA1-AD46-024D4D6F3FCD}"/>
    <cellStyle name="Entrada 13 2 8 2 3 2" xfId="32000" xr:uid="{1FF20D73-792C-4B91-AB07-33261B5913DA}"/>
    <cellStyle name="Entrada 13 2 8 2 4" xfId="22025" xr:uid="{924DA8BC-8AA8-443B-A715-16DCA916CD3B}"/>
    <cellStyle name="Entrada 13 2 8 3" xfId="10662" xr:uid="{6E808677-AF3F-494B-8372-90678A306CBA}"/>
    <cellStyle name="Entrada 13 2 8 3 2" xfId="25770" xr:uid="{2EAF129E-56B3-4C83-B9ED-76CC4D69106A}"/>
    <cellStyle name="Entrada 13 2 8 4" xfId="14926" xr:uid="{71536822-C58A-4872-AAF9-F6B405E50D21}"/>
    <cellStyle name="Entrada 13 2 8 4 2" xfId="30034" xr:uid="{0EC9FD9B-894B-4AD6-A53A-AA6B6D9BDB1D}"/>
    <cellStyle name="Entrada 13 2 8 5" xfId="19388" xr:uid="{C43B38FE-BBDE-4F73-A8BB-600631E1225E}"/>
    <cellStyle name="Entrada 13 2 9" xfId="4498" xr:uid="{D1553009-3B6F-4499-A005-A16D39974132}"/>
    <cellStyle name="Entrada 13 2 9 2" xfId="10880" xr:uid="{35F47321-6FB5-4572-B602-959A0F32A01F}"/>
    <cellStyle name="Entrada 13 2 9 2 2" xfId="25988" xr:uid="{0782B7A1-8C67-40E2-AEA1-82B5B48FB6D3}"/>
    <cellStyle name="Entrada 13 2 9 3" xfId="13571" xr:uid="{2AA8C8CC-8F83-4A8A-96E3-22C1B5E6CE5B}"/>
    <cellStyle name="Entrada 13 2 9 3 2" xfId="28679" xr:uid="{1A4175A4-2B36-41EC-B17E-278B0731EC19}"/>
    <cellStyle name="Entrada 13 2 9 4" xfId="19606" xr:uid="{F969D1EB-F139-4478-A5E4-22F312DAB5DE}"/>
    <cellStyle name="Entrada 13 3" xfId="1844" xr:uid="{2BACA2FB-7E25-4681-95D3-60C7A1E767C6}"/>
    <cellStyle name="Entrada 13 3 10" xfId="16050" xr:uid="{5EED898C-85D8-44B6-8FCA-10A90C0728A5}"/>
    <cellStyle name="Entrada 13 3 10 2" xfId="31158" xr:uid="{FB334CB1-81F7-4DF1-B3B4-65E165CC4BDA}"/>
    <cellStyle name="Entrada 13 3 11" xfId="14473" xr:uid="{17BCE244-8167-4A57-8FE5-D11C44DE7678}"/>
    <cellStyle name="Entrada 13 3 11 2" xfId="29581" xr:uid="{B6EACAAC-9968-414D-95BC-5183B8CD7723}"/>
    <cellStyle name="Entrada 13 3 12" xfId="17069" xr:uid="{66522F6E-19DD-4A26-AC73-2BF7065D344C}"/>
    <cellStyle name="Entrada 13 3 2" xfId="2404" xr:uid="{989ECF00-ED4D-490B-881F-A1A788548549}"/>
    <cellStyle name="Entrada 13 3 2 2" xfId="5041" xr:uid="{C1E6ADBA-37F1-4109-B35B-35250F3B00E3}"/>
    <cellStyle name="Entrada 13 3 2 2 2" xfId="11405" xr:uid="{40EED692-80AA-42FB-8574-38BC49D7E58B}"/>
    <cellStyle name="Entrada 13 3 2 2 2 2" xfId="26513" xr:uid="{8BFC15AD-4EDE-47E0-80AA-7725B4662128}"/>
    <cellStyle name="Entrada 13 3 2 2 3" xfId="7854" xr:uid="{312A990D-09E0-4E10-BB49-FFAF8507D798}"/>
    <cellStyle name="Entrada 13 3 2 2 3 2" xfId="22962" xr:uid="{D20AA012-1DE0-43BA-AF27-1B8883B74F91}"/>
    <cellStyle name="Entrada 13 3 2 2 4" xfId="20149" xr:uid="{B55680C7-F688-436F-B19E-D44AD8969920}"/>
    <cellStyle name="Entrada 13 3 2 3" xfId="8871" xr:uid="{D73825CC-222F-453F-923C-7B86593246FD}"/>
    <cellStyle name="Entrada 13 3 2 3 2" xfId="23979" xr:uid="{86129F02-EE55-4FC0-A81A-0757D06F6DF9}"/>
    <cellStyle name="Entrada 13 3 2 4" xfId="7507" xr:uid="{85572BBC-94B8-42B4-9F52-F6CBAD7FC643}"/>
    <cellStyle name="Entrada 13 3 2 4 2" xfId="22615" xr:uid="{E9746190-CE40-4927-9FF0-1F2EADBD61E8}"/>
    <cellStyle name="Entrada 13 3 2 5" xfId="15132" xr:uid="{54635709-CEC6-44C1-B556-F5B325DA46E3}"/>
    <cellStyle name="Entrada 13 3 2 5 2" xfId="30240" xr:uid="{1CFD3A71-96CE-4775-85CB-7653494000AD}"/>
    <cellStyle name="Entrada 13 3 2 6" xfId="17595" xr:uid="{EA7BF254-4E95-425F-81BA-5405F832660B}"/>
    <cellStyle name="Entrada 13 3 3" xfId="2216" xr:uid="{8A8483FB-8A3F-49A8-9936-FDFA6FEAB356}"/>
    <cellStyle name="Entrada 13 3 3 2" xfId="4853" xr:uid="{BC4DD938-3681-49FA-883C-A2B226DDED1D}"/>
    <cellStyle name="Entrada 13 3 3 2 2" xfId="15109" xr:uid="{8D67E432-FE94-419C-A776-5AF15BBE36FA}"/>
    <cellStyle name="Entrada 13 3 3 2 2 2" xfId="30217" xr:uid="{FFADB6A8-2A97-424F-BF06-59B7886FFEE6}"/>
    <cellStyle name="Entrada 13 3 3 2 3" xfId="19961" xr:uid="{808F9FEB-6FFB-49E3-A096-3F2B76547F7B}"/>
    <cellStyle name="Entrada 13 3 3 3" xfId="7771" xr:uid="{898A010D-AD1A-48F1-A5C1-E7E91B49E90C}"/>
    <cellStyle name="Entrada 13 3 3 3 2" xfId="22879" xr:uid="{CAEBBDEC-02D4-46FB-8E03-008A87EE1B9F}"/>
    <cellStyle name="Entrada 13 3 3 4" xfId="17441" xr:uid="{09016586-C8FF-47E2-B3DE-B9577B677A2E}"/>
    <cellStyle name="Entrada 13 3 4" xfId="2938" xr:uid="{B99782AC-A7D2-42C7-B2DF-246CB5A67E6D}"/>
    <cellStyle name="Entrada 13 3 4 2" xfId="5575" xr:uid="{3AA40EBD-0B9C-433A-9EA8-EFA1E93BA892}"/>
    <cellStyle name="Entrada 13 3 4 2 2" xfId="11886" xr:uid="{A58001EF-3241-4501-8FD4-3FF82676D4AC}"/>
    <cellStyle name="Entrada 13 3 4 2 2 2" xfId="26994" xr:uid="{B0BE0D95-D867-44E6-A3D3-E3A454C6FEA1}"/>
    <cellStyle name="Entrada 13 3 4 2 3" xfId="14972" xr:uid="{7DA3CA52-4077-4F75-A76D-E54E121FC029}"/>
    <cellStyle name="Entrada 13 3 4 2 3 2" xfId="30080" xr:uid="{B440937B-9092-4BD2-B3B8-5CD3A1BF69BB}"/>
    <cellStyle name="Entrada 13 3 4 2 4" xfId="20683" xr:uid="{AC52AA26-AE4D-49C4-B71F-EA41408B1EF5}"/>
    <cellStyle name="Entrada 13 3 4 3" xfId="9320" xr:uid="{9744A1BA-377F-4D15-8050-05AFC85D960D}"/>
    <cellStyle name="Entrada 13 3 4 3 2" xfId="24428" xr:uid="{B69F40BE-C382-4A75-A1EC-E4981D5511F9}"/>
    <cellStyle name="Entrada 13 3 4 4" xfId="13678" xr:uid="{CF8B7D27-205B-49CE-8E3D-468E713CC9E0}"/>
    <cellStyle name="Entrada 13 3 4 4 2" xfId="28786" xr:uid="{6301187B-CA41-4DD5-B264-7D93FD543D88}"/>
    <cellStyle name="Entrada 13 3 4 5" xfId="18046" xr:uid="{63084BD4-1E43-488B-A60A-A982E919E2A2}"/>
    <cellStyle name="Entrada 13 3 5" xfId="3264" xr:uid="{AFED76EF-76D9-43D4-A28A-6B6F7D44E751}"/>
    <cellStyle name="Entrada 13 3 5 2" xfId="5901" xr:uid="{0CE47DD7-3E14-45E8-8852-12B4070249F5}"/>
    <cellStyle name="Entrada 13 3 5 2 2" xfId="12212" xr:uid="{5D28ED81-E67E-40CD-8D9C-F54DC4E74D2C}"/>
    <cellStyle name="Entrada 13 3 5 2 2 2" xfId="27320" xr:uid="{21801B23-BFBC-46B4-AB42-F9C64FB39D9B}"/>
    <cellStyle name="Entrada 13 3 5 2 3" xfId="15749" xr:uid="{DCB36F26-84BE-4941-AAC3-B4D40B4BD7BF}"/>
    <cellStyle name="Entrada 13 3 5 2 3 2" xfId="30857" xr:uid="{5751FA7F-44F5-47A5-9509-57489F999A49}"/>
    <cellStyle name="Entrada 13 3 5 2 4" xfId="21009" xr:uid="{8CE35F6E-2EE3-4375-9A79-23A23BBD4ADD}"/>
    <cellStyle name="Entrada 13 3 5 3" xfId="9646" xr:uid="{1113DFB7-FBE3-43AA-A726-DEADF1F46166}"/>
    <cellStyle name="Entrada 13 3 5 3 2" xfId="24754" xr:uid="{7FBFBBBE-0060-441F-86E6-774C0F850F3B}"/>
    <cellStyle name="Entrada 13 3 5 4" xfId="15593" xr:uid="{FB6AEE4D-B85A-47E0-A3DF-922E21DF7A14}"/>
    <cellStyle name="Entrada 13 3 5 4 2" xfId="30701" xr:uid="{17EE295C-9325-4C5E-9DDF-BB0E5651D37A}"/>
    <cellStyle name="Entrada 13 3 5 5" xfId="18372" xr:uid="{3D6E9440-4AF0-49C2-9DB3-C96D3AAC94FC}"/>
    <cellStyle name="Entrada 13 3 6" xfId="3570" xr:uid="{079C03E7-2CED-4688-962A-7F9F3223A798}"/>
    <cellStyle name="Entrada 13 3 6 2" xfId="6207" xr:uid="{52737405-1B03-4C5D-8AF5-3C45EC0870CA}"/>
    <cellStyle name="Entrada 13 3 6 2 2" xfId="12518" xr:uid="{43333E19-D17B-4D5F-9784-A99B055D77CE}"/>
    <cellStyle name="Entrada 13 3 6 2 2 2" xfId="27626" xr:uid="{01A3D321-DBA2-4C64-B480-6A300D827856}"/>
    <cellStyle name="Entrada 13 3 6 2 3" xfId="11757" xr:uid="{BBDBF980-75F2-4BDD-83CE-098880A42077}"/>
    <cellStyle name="Entrada 13 3 6 2 3 2" xfId="26865" xr:uid="{31BDB542-380A-4988-91A6-207E1098618B}"/>
    <cellStyle name="Entrada 13 3 6 2 4" xfId="21315" xr:uid="{5EA7B2AD-B8F3-4D2A-B206-A9AF0D9A954C}"/>
    <cellStyle name="Entrada 13 3 6 3" xfId="9952" xr:uid="{0CA0FC8D-246C-49AD-9198-97F631A4ED1A}"/>
    <cellStyle name="Entrada 13 3 6 3 2" xfId="25060" xr:uid="{86C8C7C6-10D0-42F1-8D07-18236A102BC7}"/>
    <cellStyle name="Entrada 13 3 6 4" xfId="14651" xr:uid="{6ECAD0A2-4C40-4DC8-9B0B-3E81D63498B3}"/>
    <cellStyle name="Entrada 13 3 6 4 2" xfId="29759" xr:uid="{A5C048D0-8451-4A85-995D-B044BCF95FB4}"/>
    <cellStyle name="Entrada 13 3 6 5" xfId="18678" xr:uid="{BA384B89-C7B2-4E3B-A0A2-408CBC845D94}"/>
    <cellStyle name="Entrada 13 3 7" xfId="3916" xr:uid="{3B1280D1-4E5B-4A3E-A9DB-A6C7DC130D70}"/>
    <cellStyle name="Entrada 13 3 7 2" xfId="6553" xr:uid="{66D60A1C-9C32-4AB1-A3D8-40EA24F2E164}"/>
    <cellStyle name="Entrada 13 3 7 2 2" xfId="12864" xr:uid="{72A36E80-E8FB-4200-AE9A-ABA1EBD76E93}"/>
    <cellStyle name="Entrada 13 3 7 2 2 2" xfId="27972" xr:uid="{0884B734-BED5-49D1-ADB6-73A3C48D12C0}"/>
    <cellStyle name="Entrada 13 3 7 2 3" xfId="16417" xr:uid="{C019F2D5-F5D8-45AD-9759-9908620EA7A2}"/>
    <cellStyle name="Entrada 13 3 7 2 3 2" xfId="31525" xr:uid="{5C971E9D-26AA-4824-9A11-12AE32B6FF49}"/>
    <cellStyle name="Entrada 13 3 7 2 4" xfId="21661" xr:uid="{E10E4573-C7E6-41DB-B99D-B7962627B2A3}"/>
    <cellStyle name="Entrada 13 3 7 3" xfId="10298" xr:uid="{64303363-F381-43E5-BE56-9426633B8D48}"/>
    <cellStyle name="Entrada 13 3 7 3 2" xfId="25406" xr:uid="{91222383-8BF2-4DCD-9ADE-C4BA9AE613CF}"/>
    <cellStyle name="Entrada 13 3 7 4" xfId="7128" xr:uid="{E5DD05F9-3126-4219-8302-C2AD362DE841}"/>
    <cellStyle name="Entrada 13 3 7 4 2" xfId="22236" xr:uid="{2D79DFEA-C871-4EEE-91F4-02807879F338}"/>
    <cellStyle name="Entrada 13 3 7 5" xfId="19024" xr:uid="{D661CB99-1E18-48C0-A6FB-1CB1ED1B6E1C}"/>
    <cellStyle name="Entrada 13 3 8" xfId="4481" xr:uid="{0873831C-7806-433E-A6E6-A77E3B61444C}"/>
    <cellStyle name="Entrada 13 3 8 2" xfId="10863" xr:uid="{BEA7D6F6-D60F-45BD-9498-6E4BA622AEA8}"/>
    <cellStyle name="Entrada 13 3 8 2 2" xfId="25971" xr:uid="{4D593FDB-BBAB-473A-A95E-A5F414BEA771}"/>
    <cellStyle name="Entrada 13 3 8 3" xfId="13836" xr:uid="{A0DAB574-E89B-442F-BDF9-0655561550E6}"/>
    <cellStyle name="Entrada 13 3 8 3 2" xfId="28944" xr:uid="{83A7FDE7-8BAE-477D-89FD-C5B434A3EB1E}"/>
    <cellStyle name="Entrada 13 3 8 4" xfId="19589" xr:uid="{5F477E40-14F9-446B-97EE-9C5312030310}"/>
    <cellStyle name="Entrada 13 3 9" xfId="8345" xr:uid="{9F6D0C35-5E81-4B5F-923C-CC05E44CC6D0}"/>
    <cellStyle name="Entrada 13 3 9 2" xfId="23453" xr:uid="{66B63787-E8C4-4D11-B379-9196A6B04E73}"/>
    <cellStyle name="Entrada 13 4" xfId="2081" xr:uid="{B1D5D89B-8E4A-475B-BBD2-14CD1DD2BA98}"/>
    <cellStyle name="Entrada 13 4 10" xfId="14910" xr:uid="{7F53D3F4-492A-4858-9C51-FE8C12F9816F}"/>
    <cellStyle name="Entrada 13 4 10 2" xfId="30018" xr:uid="{F359E509-C64F-4BDE-9140-2D09733B039A}"/>
    <cellStyle name="Entrada 13 4 11" xfId="13908" xr:uid="{BFEB9256-B320-4422-87AD-770BA59C3EE5}"/>
    <cellStyle name="Entrada 13 4 11 2" xfId="29016" xr:uid="{52EE9653-1A78-4B3E-8CCA-A6FA5F2FF72B}"/>
    <cellStyle name="Entrada 13 4 12" xfId="17306" xr:uid="{2020506C-90A9-4790-8624-4AFAE8B82C4F}"/>
    <cellStyle name="Entrada 13 4 2" xfId="2571" xr:uid="{38EC328D-B1BC-4B83-9675-0654515C3EE6}"/>
    <cellStyle name="Entrada 13 4 2 2" xfId="5208" xr:uid="{4F4143B2-7E93-4818-A4A3-A15FE14F4147}"/>
    <cellStyle name="Entrada 13 4 2 2 2" xfId="11572" xr:uid="{219B9309-EF3D-48E4-92A8-B8C6BD9BAE18}"/>
    <cellStyle name="Entrada 13 4 2 2 2 2" xfId="26680" xr:uid="{6CFC2D41-1967-402E-929B-D80AF6A5B4AF}"/>
    <cellStyle name="Entrada 13 4 2 2 3" xfId="14173" xr:uid="{00AD7442-E9F9-4972-B8A6-79855F7730E1}"/>
    <cellStyle name="Entrada 13 4 2 2 3 2" xfId="29281" xr:uid="{55B11CBB-6713-45E3-8EF3-0F3535E2B783}"/>
    <cellStyle name="Entrada 13 4 2 2 4" xfId="20316" xr:uid="{18B974D8-AA0B-4BD2-89AB-D1CF4A5E747D}"/>
    <cellStyle name="Entrada 13 4 2 3" xfId="9038" xr:uid="{C1C5A8F7-593E-41E9-A901-AA0BB00BE1D8}"/>
    <cellStyle name="Entrada 13 4 2 3 2" xfId="24146" xr:uid="{C56C879E-1B06-41DB-B22D-D491D59A8FE3}"/>
    <cellStyle name="Entrada 13 4 2 4" xfId="15777" xr:uid="{2DF3EE5D-2031-421A-8300-CF6979848984}"/>
    <cellStyle name="Entrada 13 4 2 4 2" xfId="30885" xr:uid="{87637F08-2AEB-46E2-9BFD-30E547D2AE92}"/>
    <cellStyle name="Entrada 13 4 2 5" xfId="8130" xr:uid="{F358C658-C157-4916-990C-4D87A8F9B7E7}"/>
    <cellStyle name="Entrada 13 4 2 5 2" xfId="23238" xr:uid="{71DA0024-C388-435A-80D0-C7C25C7A5C1D}"/>
    <cellStyle name="Entrada 13 4 2 6" xfId="17679" xr:uid="{6EE3AEDD-C80B-45B2-8A3A-AE8CFDED7D89}"/>
    <cellStyle name="Entrada 13 4 3" xfId="2841" xr:uid="{26305831-2413-4293-AFAA-74C71135DF6D}"/>
    <cellStyle name="Entrada 13 4 3 2" xfId="5478" xr:uid="{38793212-3B29-4242-8F35-B65769195F2A}"/>
    <cellStyle name="Entrada 13 4 3 2 2" xfId="9284" xr:uid="{61620E21-57DB-4654-B908-64EAF457D7C7}"/>
    <cellStyle name="Entrada 13 4 3 2 2 2" xfId="24392" xr:uid="{3CB8B226-C415-485A-A820-F8E9C716735C}"/>
    <cellStyle name="Entrada 13 4 3 2 3" xfId="20586" xr:uid="{167887C3-68A1-4AF9-BB47-9E14D6EB9E4F}"/>
    <cellStyle name="Entrada 13 4 3 3" xfId="7173" xr:uid="{A9DBE5E4-D7A8-40C3-9D41-A9F4BEB25EA9}"/>
    <cellStyle name="Entrada 13 4 3 3 2" xfId="22281" xr:uid="{A65E3968-F0EC-4D55-B8EF-A5086E64FAD7}"/>
    <cellStyle name="Entrada 13 4 3 4" xfId="17949" xr:uid="{807EB447-9FEA-405C-AE23-02943E2F00F5}"/>
    <cellStyle name="Entrada 13 4 4" xfId="3144" xr:uid="{E4E7E9C0-D290-4CC2-A0E9-DE925FF50655}"/>
    <cellStyle name="Entrada 13 4 4 2" xfId="5781" xr:uid="{6FCED3E2-72DC-4EA0-A50A-07DCF2551DE0}"/>
    <cellStyle name="Entrada 13 4 4 2 2" xfId="12092" xr:uid="{6594589C-1549-4E7F-85CA-FA35062FC93D}"/>
    <cellStyle name="Entrada 13 4 4 2 2 2" xfId="27200" xr:uid="{4883338D-BD9C-49F5-A848-A737145502B0}"/>
    <cellStyle name="Entrada 13 4 4 2 3" xfId="16372" xr:uid="{175F6477-A625-4ABD-9D65-84E1DE3C2FD0}"/>
    <cellStyle name="Entrada 13 4 4 2 3 2" xfId="31480" xr:uid="{B0D148B6-1050-48DF-9B75-4C119028E1AC}"/>
    <cellStyle name="Entrada 13 4 4 2 4" xfId="20889" xr:uid="{1710C735-B65F-4B91-B182-673A786A3286}"/>
    <cellStyle name="Entrada 13 4 4 3" xfId="9526" xr:uid="{11615369-1FB5-4459-BCCF-47551E1379A0}"/>
    <cellStyle name="Entrada 13 4 4 3 2" xfId="24634" xr:uid="{F5B538EE-5E2E-4198-AE64-6162D842667A}"/>
    <cellStyle name="Entrada 13 4 4 4" xfId="14762" xr:uid="{87C8D497-BCE8-4D23-A719-D6ED1CCF6929}"/>
    <cellStyle name="Entrada 13 4 4 4 2" xfId="29870" xr:uid="{6C895E07-76B0-4468-82B7-502C3C22961F}"/>
    <cellStyle name="Entrada 13 4 4 5" xfId="18252" xr:uid="{F7FD855B-C69C-4714-9CAE-784BB337182A}"/>
    <cellStyle name="Entrada 13 4 5" xfId="3470" xr:uid="{50DC8B70-FF28-4585-8819-CF62C15B19A3}"/>
    <cellStyle name="Entrada 13 4 5 2" xfId="6107" xr:uid="{007883D1-2519-4D64-8176-11A22B849A9D}"/>
    <cellStyle name="Entrada 13 4 5 2 2" xfId="12418" xr:uid="{F53CA2C3-598E-4877-A0DE-96EAF608F176}"/>
    <cellStyle name="Entrada 13 4 5 2 2 2" xfId="27526" xr:uid="{23531892-1E12-4557-8C91-1E7101F445A8}"/>
    <cellStyle name="Entrada 13 4 5 2 3" xfId="7151" xr:uid="{86001AB4-3255-488B-A18B-1D6ED1E7B57D}"/>
    <cellStyle name="Entrada 13 4 5 2 3 2" xfId="22259" xr:uid="{A9C1B6A9-E1D4-40E2-9A7E-C35A9CDB658A}"/>
    <cellStyle name="Entrada 13 4 5 2 4" xfId="21215" xr:uid="{D7FF6085-8503-469B-8BCF-C9FEF414A77A}"/>
    <cellStyle name="Entrada 13 4 5 3" xfId="9852" xr:uid="{D5DEB639-3A6A-4835-8267-CBFCDF83E244}"/>
    <cellStyle name="Entrada 13 4 5 3 2" xfId="24960" xr:uid="{19B6981C-CF12-4406-ADF4-08C73C80D0EA}"/>
    <cellStyle name="Entrada 13 4 5 4" xfId="7680" xr:uid="{255A78F8-525C-4CA2-ACBD-1A8350C2D36A}"/>
    <cellStyle name="Entrada 13 4 5 4 2" xfId="22788" xr:uid="{AB331F05-0BBE-40D7-990B-E8FF05C33B0A}"/>
    <cellStyle name="Entrada 13 4 5 5" xfId="18578" xr:uid="{6BF30210-00D9-4C8E-B7ED-FA570EA3FFDA}"/>
    <cellStyle name="Entrada 13 4 6" xfId="3776" xr:uid="{F297D80B-0F63-4186-9DBB-2571AB5A662A}"/>
    <cellStyle name="Entrada 13 4 6 2" xfId="6413" xr:uid="{E7712EB7-2FA0-4714-B3F1-CD50E5110707}"/>
    <cellStyle name="Entrada 13 4 6 2 2" xfId="12724" xr:uid="{0A47AA28-0B5B-40BB-8240-55D2B8EC7798}"/>
    <cellStyle name="Entrada 13 4 6 2 2 2" xfId="27832" xr:uid="{D9B9FA34-E623-42F7-B291-67897C913500}"/>
    <cellStyle name="Entrada 13 4 6 2 3" xfId="13407" xr:uid="{4F4617BD-541E-4F2B-A3B8-5141A92FA333}"/>
    <cellStyle name="Entrada 13 4 6 2 3 2" xfId="28515" xr:uid="{8D899DEA-31DB-46BB-8531-739362AD1960}"/>
    <cellStyle name="Entrada 13 4 6 2 4" xfId="21521" xr:uid="{C83EE9E2-E1A2-4D0A-A117-C6046EB5B74C}"/>
    <cellStyle name="Entrada 13 4 6 3" xfId="10158" xr:uid="{B34E66A1-8B4A-4FA0-A425-5E427D85DDEA}"/>
    <cellStyle name="Entrada 13 4 6 3 2" xfId="25266" xr:uid="{6579F770-EAD2-4208-837B-50A756333131}"/>
    <cellStyle name="Entrada 13 4 6 4" xfId="7941" xr:uid="{EBEE7857-AFFD-407F-A616-700D2FD1BC72}"/>
    <cellStyle name="Entrada 13 4 6 4 2" xfId="23049" xr:uid="{1019FBC2-0246-40AE-8E80-5600B26F44B9}"/>
    <cellStyle name="Entrada 13 4 6 5" xfId="18884" xr:uid="{4CB99EDC-3DAD-4BB7-94D6-A69A053A3980}"/>
    <cellStyle name="Entrada 13 4 7" xfId="4153" xr:uid="{034E6677-B78C-493F-BBD7-F0119316FDD2}"/>
    <cellStyle name="Entrada 13 4 7 2" xfId="6790" xr:uid="{D98A9D1A-E519-4E2F-A746-860B230C5F36}"/>
    <cellStyle name="Entrada 13 4 7 2 2" xfId="13101" xr:uid="{6CEA5A31-F348-4428-BC41-44A4E74B5F10}"/>
    <cellStyle name="Entrada 13 4 7 2 2 2" xfId="28209" xr:uid="{77D02162-A76E-4FDA-8D19-7D335BDED49F}"/>
    <cellStyle name="Entrada 13 4 7 2 3" xfId="16775" xr:uid="{FFC3842E-3DD7-4ED6-827D-193DE0588B79}"/>
    <cellStyle name="Entrada 13 4 7 2 3 2" xfId="31883" xr:uid="{80D9D89F-B8DD-4ABE-A4C7-A1053EBC6A19}"/>
    <cellStyle name="Entrada 13 4 7 2 4" xfId="21898" xr:uid="{AB5B2504-80F0-4F05-9526-94689DA907CF}"/>
    <cellStyle name="Entrada 13 4 7 3" xfId="10535" xr:uid="{D2CABB6E-472E-476B-BFF2-2A25CF1B228A}"/>
    <cellStyle name="Entrada 13 4 7 3 2" xfId="25643" xr:uid="{28898747-09FA-4568-A2AE-22CC00D84DA7}"/>
    <cellStyle name="Entrada 13 4 7 4" xfId="14402" xr:uid="{384AD9B3-8194-413B-BAB9-F1349D0CB437}"/>
    <cellStyle name="Entrada 13 4 7 4 2" xfId="29510" xr:uid="{1142862E-C0A2-4B40-A597-7C88B3BAB318}"/>
    <cellStyle name="Entrada 13 4 7 5" xfId="19261" xr:uid="{256B0331-8506-43A1-BFF6-E242E9D9017D}"/>
    <cellStyle name="Entrada 13 4 8" xfId="4718" xr:uid="{7D76EB99-6055-4F85-A67A-93DE791786B9}"/>
    <cellStyle name="Entrada 13 4 8 2" xfId="11100" xr:uid="{C1EAAD6F-A8F8-481E-BC8B-810700900566}"/>
    <cellStyle name="Entrada 13 4 8 2 2" xfId="26208" xr:uid="{F43CDD7E-F9F1-4CF2-8F9C-5F8409C78BE4}"/>
    <cellStyle name="Entrada 13 4 8 3" xfId="13389" xr:uid="{0EFAE407-374C-4CB8-A969-5F5EE081D2D1}"/>
    <cellStyle name="Entrada 13 4 8 3 2" xfId="28497" xr:uid="{E77053DC-79BA-4208-83A9-5EBFD905B46A}"/>
    <cellStyle name="Entrada 13 4 8 4" xfId="19826" xr:uid="{ACE83D09-DE6C-4FED-9329-C4A235D385AE}"/>
    <cellStyle name="Entrada 13 4 9" xfId="8579" xr:uid="{17A4C31A-6487-4C37-A32B-3F7C9278AA3A}"/>
    <cellStyle name="Entrada 13 4 9 2" xfId="23687" xr:uid="{D7A5D958-AD8A-4C81-929E-CF3C9F891384}"/>
    <cellStyle name="Entrada 13 5" xfId="2040" xr:uid="{94E8F2BE-6FCE-414E-8744-D89AB101EE05}"/>
    <cellStyle name="Entrada 13 5 10" xfId="15303" xr:uid="{0A0EAAF1-AAF2-42CB-B676-F89D54EB4793}"/>
    <cellStyle name="Entrada 13 5 10 2" xfId="30411" xr:uid="{6801EF87-48F5-44E6-A33C-43A9F150E340}"/>
    <cellStyle name="Entrada 13 5 11" xfId="17265" xr:uid="{EDA21FBB-432F-4C5C-A058-5AC6699A537E}"/>
    <cellStyle name="Entrada 13 5 2" xfId="2800" xr:uid="{D95DD0E7-912A-4A7B-B4CE-60F333F13959}"/>
    <cellStyle name="Entrada 13 5 2 2" xfId="5437" xr:uid="{8BB25A04-31F4-4805-9CB7-12264FAD9300}"/>
    <cellStyle name="Entrada 13 5 2 2 2" xfId="7989" xr:uid="{4992A02B-06AB-458B-AA7B-CB6525709FC9}"/>
    <cellStyle name="Entrada 13 5 2 2 2 2" xfId="23097" xr:uid="{A96351E8-976E-47E1-A12A-9F2947B65C2D}"/>
    <cellStyle name="Entrada 13 5 2 2 3" xfId="20545" xr:uid="{E0F0A4D1-1670-4E29-A2C2-00A97F0FDA96}"/>
    <cellStyle name="Entrada 13 5 2 3" xfId="15707" xr:uid="{611209E7-EEEC-4C3D-9C4B-B9BACF8A8BE0}"/>
    <cellStyle name="Entrada 13 5 2 3 2" xfId="30815" xr:uid="{ABBF5513-AACC-45D2-8BD1-80E5780038E4}"/>
    <cellStyle name="Entrada 13 5 2 4" xfId="17908" xr:uid="{C5080B19-8704-4B00-A11A-9A51B995CB20}"/>
    <cellStyle name="Entrada 13 5 3" xfId="3103" xr:uid="{FF850C79-8651-4A11-864D-35D29BDC2D14}"/>
    <cellStyle name="Entrada 13 5 3 2" xfId="5740" xr:uid="{44EB9776-E311-4A0A-A438-1C7DFC8AEDD9}"/>
    <cellStyle name="Entrada 13 5 3 2 2" xfId="12051" xr:uid="{93A0CA05-7BCC-4A76-8E28-FDA4C93826EE}"/>
    <cellStyle name="Entrada 13 5 3 2 2 2" xfId="27159" xr:uid="{A5D541B4-533C-4FE2-A103-731F7810317D}"/>
    <cellStyle name="Entrada 13 5 3 2 3" xfId="14827" xr:uid="{9B6F2243-1EC2-4089-921D-B492F9EBB583}"/>
    <cellStyle name="Entrada 13 5 3 2 3 2" xfId="29935" xr:uid="{EF9D4224-E2FE-4ED7-8BF9-D00C3FAABFE5}"/>
    <cellStyle name="Entrada 13 5 3 2 4" xfId="20848" xr:uid="{C1C59D4B-7F46-441D-8A4C-313F03359E81}"/>
    <cellStyle name="Entrada 13 5 3 3" xfId="9485" xr:uid="{F8EFAF93-1711-4B76-8628-FE5CF92010AC}"/>
    <cellStyle name="Entrada 13 5 3 3 2" xfId="24593" xr:uid="{6F769747-91A9-4486-B833-F6EEE83C4E90}"/>
    <cellStyle name="Entrada 13 5 3 4" xfId="9282" xr:uid="{0E8A7A21-31CA-4506-9230-472B173CFFF3}"/>
    <cellStyle name="Entrada 13 5 3 4 2" xfId="24390" xr:uid="{CBF89147-380C-44BF-A1FD-A57DEE8873A5}"/>
    <cellStyle name="Entrada 13 5 3 5" xfId="18211" xr:uid="{380267CD-73BD-4079-8C10-6AB8C7FEF832}"/>
    <cellStyle name="Entrada 13 5 4" xfId="3429" xr:uid="{8A2203D1-5C05-4A52-9F32-3AC03A7EFE8A}"/>
    <cellStyle name="Entrada 13 5 4 2" xfId="6066" xr:uid="{FE043E75-6E5C-4A2B-AA42-71DDC4F8CA7A}"/>
    <cellStyle name="Entrada 13 5 4 2 2" xfId="12377" xr:uid="{149A53CD-7681-4691-9D01-7902B57FA2F6}"/>
    <cellStyle name="Entrada 13 5 4 2 2 2" xfId="27485" xr:uid="{2E66DB59-CAF0-44D5-891F-12F661BB74E6}"/>
    <cellStyle name="Entrada 13 5 4 2 3" xfId="9181" xr:uid="{CBCD0F16-2B62-4B00-AECE-8F85BD6902D6}"/>
    <cellStyle name="Entrada 13 5 4 2 3 2" xfId="24289" xr:uid="{390074A1-F868-4B1F-89DE-F0D9D61E9A59}"/>
    <cellStyle name="Entrada 13 5 4 2 4" xfId="21174" xr:uid="{ADA63785-00B2-4CAC-AA8C-431EF11CEB19}"/>
    <cellStyle name="Entrada 13 5 4 3" xfId="9811" xr:uid="{D885C5F7-8B56-4418-83EF-7DB4DE84A0AE}"/>
    <cellStyle name="Entrada 13 5 4 3 2" xfId="24919" xr:uid="{D9E04317-2A27-479A-AF3C-D80B077CB817}"/>
    <cellStyle name="Entrada 13 5 4 4" xfId="13351" xr:uid="{6728C57B-3DFA-4B34-8979-FE0284FA577F}"/>
    <cellStyle name="Entrada 13 5 4 4 2" xfId="28459" xr:uid="{3972DE15-A3E2-4FB2-ABDA-D05BDA2B369E}"/>
    <cellStyle name="Entrada 13 5 4 5" xfId="18537" xr:uid="{10F5B573-FB5A-48E2-AAFF-2EBAA24AD667}"/>
    <cellStyle name="Entrada 13 5 5" xfId="3735" xr:uid="{CCDCA227-333B-4DEA-9215-14303414B0C5}"/>
    <cellStyle name="Entrada 13 5 5 2" xfId="6372" xr:uid="{2DEB29CE-B8EB-4BD8-AD5F-E0BB6BA90B7A}"/>
    <cellStyle name="Entrada 13 5 5 2 2" xfId="12683" xr:uid="{5B2A3578-0F67-4876-81F6-396CAD48835E}"/>
    <cellStyle name="Entrada 13 5 5 2 2 2" xfId="27791" xr:uid="{DADABC21-6666-4B98-854B-599BFBE2EE5F}"/>
    <cellStyle name="Entrada 13 5 5 2 3" xfId="11766" xr:uid="{B5B7DC8D-70C0-4D16-A41B-5201E550DD8C}"/>
    <cellStyle name="Entrada 13 5 5 2 3 2" xfId="26874" xr:uid="{42117323-3146-488A-9EF7-813513FC8AEC}"/>
    <cellStyle name="Entrada 13 5 5 2 4" xfId="21480" xr:uid="{F93330CB-8175-4A6A-B748-A65CFDCBC98C}"/>
    <cellStyle name="Entrada 13 5 5 3" xfId="10117" xr:uid="{90F9DBF8-2806-4005-9C16-1E85EE19E66A}"/>
    <cellStyle name="Entrada 13 5 5 3 2" xfId="25225" xr:uid="{462D8AB2-AB9E-4EB0-AB9E-413559F7A571}"/>
    <cellStyle name="Entrada 13 5 5 4" xfId="13689" xr:uid="{99F7C033-5B3E-49AA-AC48-622844473E48}"/>
    <cellStyle name="Entrada 13 5 5 4 2" xfId="28797" xr:uid="{6BFFC943-9266-419B-A280-46F744C0D6BE}"/>
    <cellStyle name="Entrada 13 5 5 5" xfId="18843" xr:uid="{0090FA72-783B-4F6C-BBF4-BBDC8AE7BAD1}"/>
    <cellStyle name="Entrada 13 5 6" xfId="4112" xr:uid="{BA1BD18C-CEB5-4281-961A-EAC807022B06}"/>
    <cellStyle name="Entrada 13 5 6 2" xfId="6749" xr:uid="{8F83575B-CBF4-45E4-BA46-9D335B66B299}"/>
    <cellStyle name="Entrada 13 5 6 2 2" xfId="13060" xr:uid="{2E2AE05D-1610-4AF1-A732-77F8A55D2978}"/>
    <cellStyle name="Entrada 13 5 6 2 2 2" xfId="28168" xr:uid="{D6F4BDCB-4466-4842-BC11-F2DD93D90AAF}"/>
    <cellStyle name="Entrada 13 5 6 2 3" xfId="16734" xr:uid="{8A255351-70DF-4AEF-BA61-888A813AE0BC}"/>
    <cellStyle name="Entrada 13 5 6 2 3 2" xfId="31842" xr:uid="{62FB2C97-E029-406C-8D82-E681B2A061DE}"/>
    <cellStyle name="Entrada 13 5 6 2 4" xfId="21857" xr:uid="{12DC0E89-CD2D-46A0-B156-8C1B597979BE}"/>
    <cellStyle name="Entrada 13 5 6 3" xfId="10494" xr:uid="{A61483C0-0DED-4A79-89E9-673419E5ECE8}"/>
    <cellStyle name="Entrada 13 5 6 3 2" xfId="25602" xr:uid="{3D98722F-8187-4BFD-A9A9-3FF1DBC7AED7}"/>
    <cellStyle name="Entrada 13 5 6 4" xfId="7871" xr:uid="{1A566120-83FF-4668-98F8-B1E396D14CD5}"/>
    <cellStyle name="Entrada 13 5 6 4 2" xfId="22979" xr:uid="{4A04033D-2A70-4990-8A25-AC71B8A79473}"/>
    <cellStyle name="Entrada 13 5 6 5" xfId="19220" xr:uid="{270DE544-6006-4DA8-AD50-41F722D68173}"/>
    <cellStyle name="Entrada 13 5 7" xfId="4677" xr:uid="{5C670FA9-A805-4FB1-B4E9-D6D24C40E222}"/>
    <cellStyle name="Entrada 13 5 7 2" xfId="11059" xr:uid="{8518BE1E-DEC2-4089-AD67-AA8DC08B6EA7}"/>
    <cellStyle name="Entrada 13 5 7 2 2" xfId="26167" xr:uid="{FE0EA626-C50C-4FCA-98FF-05557782D6DD}"/>
    <cellStyle name="Entrada 13 5 7 3" xfId="13443" xr:uid="{5060609D-FB85-468A-B77E-9A38A18DEA3C}"/>
    <cellStyle name="Entrada 13 5 7 3 2" xfId="28551" xr:uid="{580F6DF4-F3DF-45CE-9F2D-44B09ED2D8D7}"/>
    <cellStyle name="Entrada 13 5 7 4" xfId="19785" xr:uid="{9F04FC20-17D0-425A-BE92-85E7CC6B5D34}"/>
    <cellStyle name="Entrada 13 5 8" xfId="8538" xr:uid="{ED4D18BB-E047-4634-873C-72CEEB7805CA}"/>
    <cellStyle name="Entrada 13 5 8 2" xfId="23646" xr:uid="{A9519C4B-2085-466F-A76E-76D12E6DD163}"/>
    <cellStyle name="Entrada 13 5 9" xfId="15689" xr:uid="{64AC27AD-CE21-4265-B39B-DD682D45B311}"/>
    <cellStyle name="Entrada 13 5 9 2" xfId="30797" xr:uid="{A2B32483-EEF4-46A8-8873-5C72414B9F83}"/>
    <cellStyle name="Entrada 14" xfId="1146" xr:uid="{00000000-0005-0000-0000-00007C040000}"/>
    <cellStyle name="Entrada 14 2" xfId="1862" xr:uid="{3AE3CD63-71A0-4DB5-ABD3-041295CEF6B7}"/>
    <cellStyle name="Entrada 14 2 10" xfId="8363" xr:uid="{758FEDC4-88BD-4FC2-B0C8-5B43E31AA365}"/>
    <cellStyle name="Entrada 14 2 10 2" xfId="23471" xr:uid="{22FE5264-7CF1-42FE-AB7A-F353AFECFDE4}"/>
    <cellStyle name="Entrada 14 2 11" xfId="14368" xr:uid="{E682446D-4890-4E30-9754-2A4BB96794A4}"/>
    <cellStyle name="Entrada 14 2 11 2" xfId="29476" xr:uid="{49EA94F7-1CDC-4EDF-8250-057BEFF8E1B8}"/>
    <cellStyle name="Entrada 14 2 12" xfId="15919" xr:uid="{67DAD71A-8D6B-4962-BDC2-925FD8F3FC93}"/>
    <cellStyle name="Entrada 14 2 12 2" xfId="31027" xr:uid="{D2983F37-8148-430E-957A-B0D832B85D1E}"/>
    <cellStyle name="Entrada 14 2 13" xfId="17087" xr:uid="{767184AF-B9C9-4657-9FEA-55164B81A67B}"/>
    <cellStyle name="Entrada 14 2 2" xfId="2422" xr:uid="{FBD7892D-FC15-4CE0-B1EF-44266A46436C}"/>
    <cellStyle name="Entrada 14 2 2 2" xfId="5059" xr:uid="{1EDEEF5B-FFB8-4CF2-89D0-4EE5C909BD61}"/>
    <cellStyle name="Entrada 14 2 2 2 2" xfId="11423" xr:uid="{217783E9-B8A8-48E4-B631-8AA460DBD5FE}"/>
    <cellStyle name="Entrada 14 2 2 2 2 2" xfId="26531" xr:uid="{ADB6C7A8-B6C3-4858-9B07-4A1AFE8A49F9}"/>
    <cellStyle name="Entrada 14 2 2 2 3" xfId="7237" xr:uid="{ED165BDB-05DA-41D9-B2D9-5E6077C361F4}"/>
    <cellStyle name="Entrada 14 2 2 2 3 2" xfId="22345" xr:uid="{A92021D6-EB4F-4B54-9C0C-0D270C5E1594}"/>
    <cellStyle name="Entrada 14 2 2 2 4" xfId="20167" xr:uid="{1BF3078A-B5C1-4FA1-88AC-2222B2E310E2}"/>
    <cellStyle name="Entrada 14 2 2 3" xfId="8889" xr:uid="{354337E7-1CD3-4152-8442-818DEE4529AC}"/>
    <cellStyle name="Entrada 14 2 2 3 2" xfId="23997" xr:uid="{C8FFB259-E5CD-471E-BB69-475443169313}"/>
    <cellStyle name="Entrada 14 2 3" xfId="2198" xr:uid="{804D9F29-0D68-4E74-8731-FFCBFD23695C}"/>
    <cellStyle name="Entrada 14 2 3 2" xfId="4835" xr:uid="{9520C5A2-E31F-495A-9055-F0BD4056E02E}"/>
    <cellStyle name="Entrada 14 2 3 2 2" xfId="14748" xr:uid="{D5C69FA8-078F-472B-BE36-C9B964E7D3F4}"/>
    <cellStyle name="Entrada 14 2 3 2 2 2" xfId="29856" xr:uid="{E6EB373A-15EB-4A7D-973C-07773F99D6D1}"/>
    <cellStyle name="Entrada 14 2 3 2 3" xfId="19943" xr:uid="{14A13682-713A-43A0-BC68-05FE4417C6F0}"/>
    <cellStyle name="Entrada 14 2 3 3" xfId="9179" xr:uid="{6B1D235C-16FE-4F03-8457-37AA4DEE5DC6}"/>
    <cellStyle name="Entrada 14 2 3 3 2" xfId="24287" xr:uid="{F1BA5B1E-3F75-4306-8D16-A89B151D35EF}"/>
    <cellStyle name="Entrada 14 2 3 4" xfId="17423" xr:uid="{80F688AA-1366-416F-B727-1418D419B150}"/>
    <cellStyle name="Entrada 14 2 4" xfId="2956" xr:uid="{ECAB36C1-D8B8-4EEC-B975-6A2EDAE7CE0C}"/>
    <cellStyle name="Entrada 14 2 4 2" xfId="5593" xr:uid="{8058A402-1425-4633-8C3E-73A9B28B7E08}"/>
    <cellStyle name="Entrada 14 2 4 2 2" xfId="11904" xr:uid="{C5F57F2F-4848-4388-B200-55785A2E498D}"/>
    <cellStyle name="Entrada 14 2 4 2 2 2" xfId="27012" xr:uid="{F90D9820-63CF-4207-A1E7-5752AE6A9FCF}"/>
    <cellStyle name="Entrada 14 2 4 2 3" xfId="13890" xr:uid="{4458F54F-BC06-4614-9EB9-EDB75857F187}"/>
    <cellStyle name="Entrada 14 2 4 2 3 2" xfId="28998" xr:uid="{B6A3D53F-8E19-4AC8-B957-464E0606DC07}"/>
    <cellStyle name="Entrada 14 2 4 2 4" xfId="20701" xr:uid="{F1E6AAE5-6F4D-460D-9D5D-BA845F6B1446}"/>
    <cellStyle name="Entrada 14 2 4 3" xfId="9338" xr:uid="{D940680A-1698-4C16-8F3F-3D762166B7C4}"/>
    <cellStyle name="Entrada 14 2 4 3 2" xfId="24446" xr:uid="{81F90791-3C81-4ADE-AC6E-91BA7737D01B}"/>
    <cellStyle name="Entrada 14 2 4 4" xfId="7328" xr:uid="{AD55B126-3605-4A3E-A04F-7BA8EB3BCFFB}"/>
    <cellStyle name="Entrada 14 2 4 4 2" xfId="22436" xr:uid="{72D60498-1081-4CCC-8128-1F940A1FC4DA}"/>
    <cellStyle name="Entrada 14 2 4 5" xfId="18064" xr:uid="{95EB1C30-AC76-4CFD-87D7-5812448004AD}"/>
    <cellStyle name="Entrada 14 2 5" xfId="3282" xr:uid="{C18D73F2-9B53-4A84-A4B3-6DF7765C6082}"/>
    <cellStyle name="Entrada 14 2 5 2" xfId="5919" xr:uid="{8102C77C-26CD-4A1A-85A1-512B5D2CE4A0}"/>
    <cellStyle name="Entrada 14 2 5 2 2" xfId="12230" xr:uid="{DD3ED8C7-4169-4BF6-BCF8-5F0D042FB56C}"/>
    <cellStyle name="Entrada 14 2 5 2 2 2" xfId="27338" xr:uid="{2F694966-1728-4902-A826-FF3CF9EC495C}"/>
    <cellStyle name="Entrada 14 2 5 2 3" xfId="16495" xr:uid="{3C617402-72CD-4266-B21D-FE7462D11BDC}"/>
    <cellStyle name="Entrada 14 2 5 2 3 2" xfId="31603" xr:uid="{A2B66492-FBB0-4856-A30F-11117047A9D2}"/>
    <cellStyle name="Entrada 14 2 5 2 4" xfId="21027" xr:uid="{A2651358-5955-466A-B447-E9ED7D481264}"/>
    <cellStyle name="Entrada 14 2 5 3" xfId="9664" xr:uid="{32327544-79A1-4ACF-85C8-19CF54E16D28}"/>
    <cellStyle name="Entrada 14 2 5 3 2" xfId="24772" xr:uid="{7742D910-74D9-420E-8E43-423CFD6AA293}"/>
    <cellStyle name="Entrada 14 2 5 4" xfId="14542" xr:uid="{F35D9224-0EA9-4659-BB1D-208173EBE7CC}"/>
    <cellStyle name="Entrada 14 2 5 4 2" xfId="29650" xr:uid="{DED0BF80-9A62-4F34-8DE4-D22D335E235F}"/>
    <cellStyle name="Entrada 14 2 5 5" xfId="18390" xr:uid="{43B7B404-A4A2-4548-B345-2702D6816754}"/>
    <cellStyle name="Entrada 14 2 6" xfId="3588" xr:uid="{87FDEB68-F3A2-4D87-B8C7-2E603F44644A}"/>
    <cellStyle name="Entrada 14 2 6 2" xfId="6225" xr:uid="{BB09E965-E955-4F42-9961-3197CC50F4E7}"/>
    <cellStyle name="Entrada 14 2 6 2 2" xfId="12536" xr:uid="{1C68201C-D303-4CE8-9EAF-AB94F93300C5}"/>
    <cellStyle name="Entrada 14 2 6 2 2 2" xfId="27644" xr:uid="{7B726D49-A49D-49A6-981F-AC0393904864}"/>
    <cellStyle name="Entrada 14 2 6 2 3" xfId="15554" xr:uid="{BFC46C78-B313-4531-B04D-5050D0172719}"/>
    <cellStyle name="Entrada 14 2 6 2 3 2" xfId="30662" xr:uid="{ADFE2341-E436-42DF-9EB3-CE394F8A41DD}"/>
    <cellStyle name="Entrada 14 2 6 2 4" xfId="21333" xr:uid="{311F8440-E619-48D2-98A6-ED80F550B66D}"/>
    <cellStyle name="Entrada 14 2 6 3" xfId="9970" xr:uid="{A684585C-0BE4-482A-8F16-5E59FEB0B084}"/>
    <cellStyle name="Entrada 14 2 6 3 2" xfId="25078" xr:uid="{598D8606-F3A2-439C-89C3-7FC64F4CCFCC}"/>
    <cellStyle name="Entrada 14 2 6 4" xfId="7072" xr:uid="{54AF5B28-EB53-4613-BB27-5882B34A4F53}"/>
    <cellStyle name="Entrada 14 2 6 4 2" xfId="22180" xr:uid="{2FF2EB09-9B0D-4C57-B695-89F3779D62CF}"/>
    <cellStyle name="Entrada 14 2 6 5" xfId="18696" xr:uid="{0DD2DCC7-1A06-465D-9943-6527CCAE8C29}"/>
    <cellStyle name="Entrada 14 2 7" xfId="3934" xr:uid="{56BDE851-EA9E-4E00-8329-0C51EDDB2428}"/>
    <cellStyle name="Entrada 14 2 7 2" xfId="6571" xr:uid="{13FA1BD1-D96B-4BC5-9316-46F0CB51E272}"/>
    <cellStyle name="Entrada 14 2 7 2 2" xfId="12882" xr:uid="{34589BFB-B0DF-4F25-8D41-41911A3D2717}"/>
    <cellStyle name="Entrada 14 2 7 2 2 2" xfId="27990" xr:uid="{73746295-3633-419C-BD13-ECF1E13ED2EB}"/>
    <cellStyle name="Entrada 14 2 7 2 3" xfId="16587" xr:uid="{48C07AD5-832C-4D67-BBC4-DCE370C3A03C}"/>
    <cellStyle name="Entrada 14 2 7 2 3 2" xfId="31695" xr:uid="{54DD771B-AB8B-4541-9033-DE9EACB7EFEB}"/>
    <cellStyle name="Entrada 14 2 7 2 4" xfId="21679" xr:uid="{9EFD86F0-AB74-4F0D-B3A6-FA4C1DEFCEEC}"/>
    <cellStyle name="Entrada 14 2 7 3" xfId="10316" xr:uid="{6F066F55-7720-4AFF-A648-7B1126131DA4}"/>
    <cellStyle name="Entrada 14 2 7 3 2" xfId="25424" xr:uid="{E0BB1398-2952-4FD7-A1A6-0118E3DD14B1}"/>
    <cellStyle name="Entrada 14 2 7 4" xfId="15650" xr:uid="{F6BAD6AA-DA5E-44BA-9E3B-9CF41B95F3AB}"/>
    <cellStyle name="Entrada 14 2 7 4 2" xfId="30758" xr:uid="{037EDD30-C067-4637-AD26-2E69E4389670}"/>
    <cellStyle name="Entrada 14 2 7 5" xfId="19042" xr:uid="{3200450F-6188-41BD-BCC8-90DB61444B9C}"/>
    <cellStyle name="Entrada 14 2 8" xfId="4281" xr:uid="{4A7F59AC-1537-4E59-AE7E-9A9304EF8168}"/>
    <cellStyle name="Entrada 14 2 8 2" xfId="6918" xr:uid="{425F87F3-D1B9-4ED0-B5E4-F615ECC63DE6}"/>
    <cellStyle name="Entrada 14 2 8 2 2" xfId="13229" xr:uid="{B45A80D4-935F-4726-B668-633CF4693B8E}"/>
    <cellStyle name="Entrada 14 2 8 2 2 2" xfId="28337" xr:uid="{C6996E75-AC06-4D98-96DD-743F6675BAC4}"/>
    <cellStyle name="Entrada 14 2 8 2 3" xfId="16893" xr:uid="{9EE421DF-50F3-414D-801A-B7095E292468}"/>
    <cellStyle name="Entrada 14 2 8 2 3 2" xfId="32001" xr:uid="{28380630-9B84-4685-9EF4-EB12B4E99260}"/>
    <cellStyle name="Entrada 14 2 8 2 4" xfId="22026" xr:uid="{1982B116-D308-40A6-AA92-7A301179E920}"/>
    <cellStyle name="Entrada 14 2 8 3" xfId="10663" xr:uid="{5AF7DBB1-93A9-41D7-A9D0-D26673E5F90E}"/>
    <cellStyle name="Entrada 14 2 8 3 2" xfId="25771" xr:uid="{862C711E-1078-4ACC-8182-41810482ABA2}"/>
    <cellStyle name="Entrada 14 2 8 4" xfId="15668" xr:uid="{19FBBBC9-693F-4A67-8850-21C8CD689885}"/>
    <cellStyle name="Entrada 14 2 8 4 2" xfId="30776" xr:uid="{20857FAD-5FB9-498F-9702-1D51DDD6EA5A}"/>
    <cellStyle name="Entrada 14 2 8 5" xfId="19389" xr:uid="{9883DB8A-2974-4969-BF07-78F3A91F512D}"/>
    <cellStyle name="Entrada 14 2 9" xfId="4499" xr:uid="{E871F455-DF48-4BD8-A2FE-9A0CA93ACB2A}"/>
    <cellStyle name="Entrada 14 2 9 2" xfId="10881" xr:uid="{331F3DA8-CDF5-4ACC-B1FA-D8EA0E2CFDAC}"/>
    <cellStyle name="Entrada 14 2 9 2 2" xfId="25989" xr:uid="{BB02F310-D2F4-48C5-9695-E901C8C5A203}"/>
    <cellStyle name="Entrada 14 2 9 3" xfId="14791" xr:uid="{451C8E29-3111-48F9-A4CA-A565430F5CDE}"/>
    <cellStyle name="Entrada 14 2 9 3 2" xfId="29899" xr:uid="{B846F41F-F36A-472F-865C-C19BE71F9204}"/>
    <cellStyle name="Entrada 14 2 9 4" xfId="19607" xr:uid="{13FBBF63-AEAE-465A-BC82-2E8F5DA7653B}"/>
    <cellStyle name="Entrada 14 3" xfId="1845" xr:uid="{93A224D3-7FA9-4B86-A317-A7E485932B08}"/>
    <cellStyle name="Entrada 14 3 10" xfId="14277" xr:uid="{107A0281-D5A8-497C-83F2-5B6314AC8EF9}"/>
    <cellStyle name="Entrada 14 3 10 2" xfId="29385" xr:uid="{A7AC9E3F-C97F-48AD-B27E-C281E5AD8671}"/>
    <cellStyle name="Entrada 14 3 11" xfId="7346" xr:uid="{2E5C4320-ED83-4A9D-A5DC-A619F49178C5}"/>
    <cellStyle name="Entrada 14 3 11 2" xfId="22454" xr:uid="{5AD3015A-6D8B-41A5-B274-62D98372980E}"/>
    <cellStyle name="Entrada 14 3 12" xfId="17070" xr:uid="{4BF4EC60-C11A-40DA-99BB-E98ADC519756}"/>
    <cellStyle name="Entrada 14 3 2" xfId="2405" xr:uid="{072E775C-D2BB-4B65-A04F-2C6DF6EA870D}"/>
    <cellStyle name="Entrada 14 3 2 2" xfId="5042" xr:uid="{861F7847-BAC7-490E-A9F6-E395D8C82124}"/>
    <cellStyle name="Entrada 14 3 2 2 2" xfId="11406" xr:uid="{77939B3C-DC00-448B-9FD5-B66BB1752C4F}"/>
    <cellStyle name="Entrada 14 3 2 2 2 2" xfId="26514" xr:uid="{D5D1972F-6F7D-40B9-9D0D-4C88314215A4}"/>
    <cellStyle name="Entrada 14 3 2 2 3" xfId="13823" xr:uid="{EA93508D-6BD5-4381-81AC-3DA8A657CD27}"/>
    <cellStyle name="Entrada 14 3 2 2 3 2" xfId="28931" xr:uid="{4C51FCBA-5497-4B1B-8BAF-7FB522326379}"/>
    <cellStyle name="Entrada 14 3 2 2 4" xfId="20150" xr:uid="{EF8A262F-869C-4654-B49F-1EF082BD9674}"/>
    <cellStyle name="Entrada 14 3 2 3" xfId="8872" xr:uid="{37ADE0D1-4E70-4CB0-832F-E003467EB404}"/>
    <cellStyle name="Entrada 14 3 2 3 2" xfId="23980" xr:uid="{216E22FB-1A03-459D-B324-90AB5756CD1C}"/>
    <cellStyle name="Entrada 14 3 2 4" xfId="7398" xr:uid="{8BDF65E1-D810-4BFD-9B2A-C7ED15FD9B79}"/>
    <cellStyle name="Entrada 14 3 2 4 2" xfId="22506" xr:uid="{6DE48F61-E9E4-45CF-9AAF-9B28D763BAD5}"/>
    <cellStyle name="Entrada 14 3 2 5" xfId="15590" xr:uid="{29FAF2DE-4B7D-486B-89CD-1BA5FEEA4C62}"/>
    <cellStyle name="Entrada 14 3 2 5 2" xfId="30698" xr:uid="{52171B19-7639-4271-993F-5A5E3131973C}"/>
    <cellStyle name="Entrada 14 3 2 6" xfId="17596" xr:uid="{896F34E9-BE12-43A7-9320-2D5872499BC3}"/>
    <cellStyle name="Entrada 14 3 3" xfId="2215" xr:uid="{C2651632-F4B9-4929-A473-D1DBD192F780}"/>
    <cellStyle name="Entrada 14 3 3 2" xfId="4852" xr:uid="{F8CB9C37-8F08-411F-B251-61465D9D2120}"/>
    <cellStyle name="Entrada 14 3 3 2 2" xfId="16251" xr:uid="{A71C5B89-80EF-4472-A2B3-F698D87117FF}"/>
    <cellStyle name="Entrada 14 3 3 2 2 2" xfId="31359" xr:uid="{F15060AC-CD34-477F-8779-BC926C6C1D79}"/>
    <cellStyle name="Entrada 14 3 3 2 3" xfId="19960" xr:uid="{D2A68225-E695-45BC-BB9B-8786729AF429}"/>
    <cellStyle name="Entrada 14 3 3 3" xfId="15097" xr:uid="{7886F1AE-BEF3-4D42-B0F2-BDD946E100F5}"/>
    <cellStyle name="Entrada 14 3 3 3 2" xfId="30205" xr:uid="{AE081D7D-0C36-4631-A521-41B8CFA4BCFC}"/>
    <cellStyle name="Entrada 14 3 3 4" xfId="17440" xr:uid="{B76AFF1B-790B-4B54-8413-ACF47FCDE3FB}"/>
    <cellStyle name="Entrada 14 3 4" xfId="2939" xr:uid="{0888C19C-7779-4180-A7CD-2F5966520F16}"/>
    <cellStyle name="Entrada 14 3 4 2" xfId="5576" xr:uid="{FA05020D-05A1-4C2E-BB8F-0F2E3FF6E9E7}"/>
    <cellStyle name="Entrada 14 3 4 2 2" xfId="11887" xr:uid="{E868CFD3-8F51-44A6-AD98-94062B16A9A4}"/>
    <cellStyle name="Entrada 14 3 4 2 2 2" xfId="26995" xr:uid="{243552EF-01BC-4275-ADFD-6EC27A2292D4}"/>
    <cellStyle name="Entrada 14 3 4 2 3" xfId="7547" xr:uid="{A0C2D2AB-6B63-4810-9530-94E71C657C70}"/>
    <cellStyle name="Entrada 14 3 4 2 3 2" xfId="22655" xr:uid="{391FB2A6-5A75-427D-A4EC-23FD8E4C41CF}"/>
    <cellStyle name="Entrada 14 3 4 2 4" xfId="20684" xr:uid="{8EF99EB0-94A3-4670-A5F1-707F81FD153D}"/>
    <cellStyle name="Entrada 14 3 4 3" xfId="9321" xr:uid="{39D67B4E-B963-4AF2-A9A4-F9B697567659}"/>
    <cellStyle name="Entrada 14 3 4 3 2" xfId="24429" xr:uid="{1B2C18FC-D6EB-42FF-8E2A-C1D2A48866A8}"/>
    <cellStyle name="Entrada 14 3 4 4" xfId="7527" xr:uid="{A3888BDB-A5EB-47D6-A116-D1A32F50186A}"/>
    <cellStyle name="Entrada 14 3 4 4 2" xfId="22635" xr:uid="{7E0443AC-A089-4AFB-96B1-C37F62188169}"/>
    <cellStyle name="Entrada 14 3 4 5" xfId="18047" xr:uid="{835C2588-5B6A-4663-B342-DC2FC0DB2B23}"/>
    <cellStyle name="Entrada 14 3 5" xfId="3265" xr:uid="{8C41113E-9AFF-4258-B30B-68C97A0BF5E5}"/>
    <cellStyle name="Entrada 14 3 5 2" xfId="5902" xr:uid="{3F1C8BD8-4C6A-40D9-B0F2-782B861B93B6}"/>
    <cellStyle name="Entrada 14 3 5 2 2" xfId="12213" xr:uid="{A7BA3C8A-3A43-4E6B-8FB9-CD67FA180620}"/>
    <cellStyle name="Entrada 14 3 5 2 2 2" xfId="27321" xr:uid="{0DE25363-A986-4E80-A44E-8549AA3712D0}"/>
    <cellStyle name="Entrada 14 3 5 2 3" xfId="14205" xr:uid="{0F65BDD2-05D5-4C7C-9290-7FAD81483BD0}"/>
    <cellStyle name="Entrada 14 3 5 2 3 2" xfId="29313" xr:uid="{1AAACB21-3465-4E31-9391-1186F973470D}"/>
    <cellStyle name="Entrada 14 3 5 2 4" xfId="21010" xr:uid="{D7E053A3-04AC-463B-9426-B6395D7BB07B}"/>
    <cellStyle name="Entrada 14 3 5 3" xfId="9647" xr:uid="{69E9AD5F-30D4-46FB-ABE3-69EF64F0ECE1}"/>
    <cellStyle name="Entrada 14 3 5 3 2" xfId="24755" xr:uid="{CCC9E94A-CEE9-4563-86E9-C9702FF4C652}"/>
    <cellStyle name="Entrada 14 3 5 4" xfId="13618" xr:uid="{4A820A0D-26E9-42DD-AA77-D106883EBA39}"/>
    <cellStyle name="Entrada 14 3 5 4 2" xfId="28726" xr:uid="{A92C092E-6A56-402D-8252-04B38A915C48}"/>
    <cellStyle name="Entrada 14 3 5 5" xfId="18373" xr:uid="{75E78CB6-6270-4B32-93D6-EB9EFC3856BA}"/>
    <cellStyle name="Entrada 14 3 6" xfId="3571" xr:uid="{5FAB373B-C346-4A89-B08F-087964FC2E9B}"/>
    <cellStyle name="Entrada 14 3 6 2" xfId="6208" xr:uid="{D6964EA9-B48A-4945-929A-D7003F04A045}"/>
    <cellStyle name="Entrada 14 3 6 2 2" xfId="12519" xr:uid="{DD8AFB1C-24C0-4863-8149-B33A252EA4E9}"/>
    <cellStyle name="Entrada 14 3 6 2 2 2" xfId="27627" xr:uid="{D7C01F3B-D1A9-4CDA-B45A-F106EC6D46D8}"/>
    <cellStyle name="Entrada 14 3 6 2 3" xfId="7430" xr:uid="{B7E05623-7EF4-4185-BD19-303ECC9716D3}"/>
    <cellStyle name="Entrada 14 3 6 2 3 2" xfId="22538" xr:uid="{5AC30172-E5FE-4357-8F99-EE8C9E9266C5}"/>
    <cellStyle name="Entrada 14 3 6 2 4" xfId="21316" xr:uid="{7582F413-BCCA-460E-84EA-322680273657}"/>
    <cellStyle name="Entrada 14 3 6 3" xfId="9953" xr:uid="{646BBD6F-23B1-4D0C-A9C7-9A6B39D87FA1}"/>
    <cellStyle name="Entrada 14 3 6 3 2" xfId="25061" xr:uid="{5CE2ABCF-885D-451E-934F-3AEAFA90F3ED}"/>
    <cellStyle name="Entrada 14 3 6 4" xfId="7746" xr:uid="{887E2211-D6D6-40F5-A192-03321451031A}"/>
    <cellStyle name="Entrada 14 3 6 4 2" xfId="22854" xr:uid="{52500372-9888-4A59-B271-6374A0E2CE92}"/>
    <cellStyle name="Entrada 14 3 6 5" xfId="18679" xr:uid="{48953969-8403-47A5-883A-E51552B65C7A}"/>
    <cellStyle name="Entrada 14 3 7" xfId="3917" xr:uid="{F91E7A23-C267-4083-8889-139348D23312}"/>
    <cellStyle name="Entrada 14 3 7 2" xfId="6554" xr:uid="{75FA66B8-420A-46D4-86AF-0521C63F5CE3}"/>
    <cellStyle name="Entrada 14 3 7 2 2" xfId="12865" xr:uid="{00DC55B9-582C-40D4-92AB-DE6EC70D7869}"/>
    <cellStyle name="Entrada 14 3 7 2 2 2" xfId="27973" xr:uid="{DC8E9836-314F-49B6-8E57-9AB71BA1017D}"/>
    <cellStyle name="Entrada 14 3 7 2 3" xfId="16570" xr:uid="{B3646DE5-029E-4BA6-BD1C-87F5A56839FE}"/>
    <cellStyle name="Entrada 14 3 7 2 3 2" xfId="31678" xr:uid="{940154F8-E26E-4463-B78C-E9D430A51FFD}"/>
    <cellStyle name="Entrada 14 3 7 2 4" xfId="21662" xr:uid="{4CF2C1AE-AC04-4581-A917-1F32F5035180}"/>
    <cellStyle name="Entrada 14 3 7 3" xfId="10299" xr:uid="{FFD17A31-B96B-4171-8AD7-18D03CCDC70C}"/>
    <cellStyle name="Entrada 14 3 7 3 2" xfId="25407" xr:uid="{0B8CC81B-B9C5-42CD-9364-D3A0C1236130}"/>
    <cellStyle name="Entrada 14 3 7 4" xfId="7815" xr:uid="{23DAEF6E-63C3-4931-AB1C-7E747492429F}"/>
    <cellStyle name="Entrada 14 3 7 4 2" xfId="22923" xr:uid="{531A463D-7B68-4A73-ABFA-CEA6E4D8D54B}"/>
    <cellStyle name="Entrada 14 3 7 5" xfId="19025" xr:uid="{0BF89BD5-C0D2-49C6-88A9-E1A480624840}"/>
    <cellStyle name="Entrada 14 3 8" xfId="4482" xr:uid="{824BEB58-5907-4766-A96C-367FA09A89A2}"/>
    <cellStyle name="Entrada 14 3 8 2" xfId="10864" xr:uid="{0753A6D3-2473-4077-AD8E-D8E010AA4B32}"/>
    <cellStyle name="Entrada 14 3 8 2 2" xfId="25972" xr:uid="{EFF20917-F052-43EC-B7B7-A0AF85E3B446}"/>
    <cellStyle name="Entrada 14 3 8 3" xfId="15169" xr:uid="{0F98D06A-0144-42FE-A126-8171D39997B5}"/>
    <cellStyle name="Entrada 14 3 8 3 2" xfId="30277" xr:uid="{3281BF3F-2FAA-440D-BE44-016A0DB68486}"/>
    <cellStyle name="Entrada 14 3 8 4" xfId="19590" xr:uid="{045A1A43-717C-42DA-BF5A-63433613114A}"/>
    <cellStyle name="Entrada 14 3 9" xfId="8346" xr:uid="{84D4673B-F994-44C2-83FD-D00EB70A3519}"/>
    <cellStyle name="Entrada 14 3 9 2" xfId="23454" xr:uid="{0594680A-8F3E-4F6E-80A1-A3D3E8B5124F}"/>
    <cellStyle name="Entrada 14 4" xfId="2082" xr:uid="{14C59255-66CD-4AEC-BCF1-7C22048A8369}"/>
    <cellStyle name="Entrada 14 4 10" xfId="15121" xr:uid="{EFD29F04-979D-405F-9BA2-6A7E908C9AAB}"/>
    <cellStyle name="Entrada 14 4 10 2" xfId="30229" xr:uid="{AF2D5956-BD06-48A6-8AD7-E954F3F1551A}"/>
    <cellStyle name="Entrada 14 4 11" xfId="13358" xr:uid="{EA2380ED-3865-4B90-AD9E-80D715546684}"/>
    <cellStyle name="Entrada 14 4 11 2" xfId="28466" xr:uid="{13F72A6F-0C03-40DB-BF79-F92720A9461E}"/>
    <cellStyle name="Entrada 14 4 12" xfId="17307" xr:uid="{46EE377B-6E2E-4C46-BA67-D60431557653}"/>
    <cellStyle name="Entrada 14 4 2" xfId="2572" xr:uid="{94E01AF0-75DA-42F1-AD07-A16800AA3253}"/>
    <cellStyle name="Entrada 14 4 2 2" xfId="5209" xr:uid="{37FC9475-DB07-40E4-8A5B-0A459E27F1FD}"/>
    <cellStyle name="Entrada 14 4 2 2 2" xfId="11573" xr:uid="{DFB91D35-5C72-4828-B241-81DC07D5C3D9}"/>
    <cellStyle name="Entrada 14 4 2 2 2 2" xfId="26681" xr:uid="{6714E3DC-D878-4FCB-9170-D2B3A24227AB}"/>
    <cellStyle name="Entrada 14 4 2 2 3" xfId="16548" xr:uid="{CDB712EF-54D0-41AF-B68E-A447CF17E6F5}"/>
    <cellStyle name="Entrada 14 4 2 2 3 2" xfId="31656" xr:uid="{16A3E074-A5BD-44F9-B65A-E54B3CA0BD53}"/>
    <cellStyle name="Entrada 14 4 2 2 4" xfId="20317" xr:uid="{459377E4-EEBD-422A-A27C-D3B9929782DD}"/>
    <cellStyle name="Entrada 14 4 2 3" xfId="9039" xr:uid="{BB646338-4402-40F0-B9F9-423D89F9F19C}"/>
    <cellStyle name="Entrada 14 4 2 3 2" xfId="24147" xr:uid="{94DCEBA1-B2B7-402B-B1B0-82C52AF7EA4B}"/>
    <cellStyle name="Entrada 14 4 2 4" xfId="13785" xr:uid="{4D0C01F6-BF12-4CF4-A9F3-7A7319DC54D7}"/>
    <cellStyle name="Entrada 14 4 2 4 2" xfId="28893" xr:uid="{D1B9F717-3D8D-4DB0-966C-DF8EAAA8E7E4}"/>
    <cellStyle name="Entrada 14 4 2 5" xfId="14665" xr:uid="{EB381798-A697-4244-9437-9ECFB33AD8B6}"/>
    <cellStyle name="Entrada 14 4 2 5 2" xfId="29773" xr:uid="{FB330674-3B9A-4A67-9257-794450DCB963}"/>
    <cellStyle name="Entrada 14 4 2 6" xfId="17680" xr:uid="{536D9D8E-8B19-419D-A84B-A1E5880D963B}"/>
    <cellStyle name="Entrada 14 4 3" xfId="2842" xr:uid="{C31F7FAF-8A41-4196-983E-FFAA2B7A5006}"/>
    <cellStyle name="Entrada 14 4 3 2" xfId="5479" xr:uid="{75E75FAE-37E8-4F88-9C36-462C4956B765}"/>
    <cellStyle name="Entrada 14 4 3 2 2" xfId="16504" xr:uid="{6E2EFEBB-E5F4-4E95-8BF6-FC9129491D49}"/>
    <cellStyle name="Entrada 14 4 3 2 2 2" xfId="31612" xr:uid="{9762F27F-8A34-4B69-8152-7A4DE24B600F}"/>
    <cellStyle name="Entrada 14 4 3 2 3" xfId="20587" xr:uid="{430763C8-ADA3-4B87-BED0-C852BC0FE2A5}"/>
    <cellStyle name="Entrada 14 4 3 3" xfId="8257" xr:uid="{C54E19C0-EFAF-4719-A35D-31C49136CAEA}"/>
    <cellStyle name="Entrada 14 4 3 3 2" xfId="23365" xr:uid="{5DB75A39-D388-4EE0-9E09-C938866BB7FE}"/>
    <cellStyle name="Entrada 14 4 3 4" xfId="17950" xr:uid="{74BFBD16-2C0C-4FE2-8445-29A5D8E4CA54}"/>
    <cellStyle name="Entrada 14 4 4" xfId="3145" xr:uid="{28F5752E-9ADE-4932-A399-C446CB7C3D43}"/>
    <cellStyle name="Entrada 14 4 4 2" xfId="5782" xr:uid="{7555502C-B7BE-433F-A5B9-8FF629E69067}"/>
    <cellStyle name="Entrada 14 4 4 2 2" xfId="12093" xr:uid="{175B2B61-DDDB-46F7-B5BA-752718558618}"/>
    <cellStyle name="Entrada 14 4 4 2 2 2" xfId="27201" xr:uid="{FCB5A9BB-3134-4049-B89F-17EFE325498A}"/>
    <cellStyle name="Entrada 14 4 4 2 3" xfId="14957" xr:uid="{86C0360C-1FA3-46A9-B943-4818CF0C0ED5}"/>
    <cellStyle name="Entrada 14 4 4 2 3 2" xfId="30065" xr:uid="{7832CFCB-E602-4345-A625-331F91B8D548}"/>
    <cellStyle name="Entrada 14 4 4 2 4" xfId="20890" xr:uid="{BE28372F-3937-43DD-AC5F-ACB5C0147A0C}"/>
    <cellStyle name="Entrada 14 4 4 3" xfId="9527" xr:uid="{3F966E5C-0C58-4F9C-9FAF-7C4B50977C40}"/>
    <cellStyle name="Entrada 14 4 4 3 2" xfId="24635" xr:uid="{DDCE2AFB-97EA-401C-AFDA-BA04D12A4358}"/>
    <cellStyle name="Entrada 14 4 4 4" xfId="16560" xr:uid="{B97B6EFA-6E18-4356-8B88-1A2E72A9394C}"/>
    <cellStyle name="Entrada 14 4 4 4 2" xfId="31668" xr:uid="{3C6A3169-6591-4CE8-B4A5-52F775A9E653}"/>
    <cellStyle name="Entrada 14 4 4 5" xfId="18253" xr:uid="{F34E7537-F883-40DE-90E0-D1FA4EA8024F}"/>
    <cellStyle name="Entrada 14 4 5" xfId="3471" xr:uid="{DA9F57AC-5964-4372-97DF-97B2356BE546}"/>
    <cellStyle name="Entrada 14 4 5 2" xfId="6108" xr:uid="{190ED50F-D362-4096-9A25-73A7F52BF2F1}"/>
    <cellStyle name="Entrada 14 4 5 2 2" xfId="12419" xr:uid="{EA70D94B-6B12-4584-B7DF-38EA0CDA5552}"/>
    <cellStyle name="Entrada 14 4 5 2 2 2" xfId="27527" xr:uid="{3AC7AE0C-CF22-410A-82F3-6392786D4F1E}"/>
    <cellStyle name="Entrada 14 4 5 2 3" xfId="9157" xr:uid="{B96678EA-97E1-4728-8C33-A92A7762B8FB}"/>
    <cellStyle name="Entrada 14 4 5 2 3 2" xfId="24265" xr:uid="{CE328D7B-38DC-400D-870F-C99BF7339408}"/>
    <cellStyle name="Entrada 14 4 5 2 4" xfId="21216" xr:uid="{12D77B3D-188F-45CF-8A13-0FC41644341C}"/>
    <cellStyle name="Entrada 14 4 5 3" xfId="9853" xr:uid="{8DC6849F-59BB-4157-BED3-9B5B8DF92ED5}"/>
    <cellStyle name="Entrada 14 4 5 3 2" xfId="24961" xr:uid="{A1F51F08-A29E-4881-985B-94455FB54B0B}"/>
    <cellStyle name="Entrada 14 4 5 4" xfId="14533" xr:uid="{15F9D754-F781-4409-99FA-A1F516820D65}"/>
    <cellStyle name="Entrada 14 4 5 4 2" xfId="29641" xr:uid="{29176DC9-BB2E-4452-B6CE-6BC72266AA5D}"/>
    <cellStyle name="Entrada 14 4 5 5" xfId="18579" xr:uid="{1076FD3B-3413-42FE-9925-6C118D00628B}"/>
    <cellStyle name="Entrada 14 4 6" xfId="3777" xr:uid="{4A5F06FB-3C46-430D-824A-E840D6FF29B6}"/>
    <cellStyle name="Entrada 14 4 6 2" xfId="6414" xr:uid="{0846E13F-EFD8-4713-B77B-F05E3FC14E76}"/>
    <cellStyle name="Entrada 14 4 6 2 2" xfId="12725" xr:uid="{A6967E34-2FA0-4084-AF66-C39A30B377EA}"/>
    <cellStyle name="Entrada 14 4 6 2 2 2" xfId="27833" xr:uid="{F52AFBEC-539F-42C7-8B72-12DAFA665452}"/>
    <cellStyle name="Entrada 14 4 6 2 3" xfId="14370" xr:uid="{1AA06859-9AD5-4C1D-98FD-D7BB8680960D}"/>
    <cellStyle name="Entrada 14 4 6 2 3 2" xfId="29478" xr:uid="{3B393735-F27F-40AC-97EB-82B224955E73}"/>
    <cellStyle name="Entrada 14 4 6 2 4" xfId="21522" xr:uid="{4B2D4453-5377-469D-BF40-02451F53B42C}"/>
    <cellStyle name="Entrada 14 4 6 3" xfId="10159" xr:uid="{06BBF3B9-4AFC-4EE2-AED4-D6FD74860763}"/>
    <cellStyle name="Entrada 14 4 6 3 2" xfId="25267" xr:uid="{AC68AF40-589B-42C8-8373-BD1E6AA21D28}"/>
    <cellStyle name="Entrada 14 4 6 4" xfId="13929" xr:uid="{77CD32DC-B3A5-4390-B81F-9F392506452A}"/>
    <cellStyle name="Entrada 14 4 6 4 2" xfId="29037" xr:uid="{4C0D2B94-C669-455E-B86C-07A6B11990D2}"/>
    <cellStyle name="Entrada 14 4 6 5" xfId="18885" xr:uid="{D3266E35-F21A-40A2-870A-1BF3FD3D665B}"/>
    <cellStyle name="Entrada 14 4 7" xfId="4154" xr:uid="{D531A618-F2F6-4739-A5D2-3356A11EECA0}"/>
    <cellStyle name="Entrada 14 4 7 2" xfId="6791" xr:uid="{390FD198-674B-4C1E-948D-B39CCC863FE4}"/>
    <cellStyle name="Entrada 14 4 7 2 2" xfId="13102" xr:uid="{D3FCB239-F747-43F3-BFF8-AE8AACB5A9D6}"/>
    <cellStyle name="Entrada 14 4 7 2 2 2" xfId="28210" xr:uid="{47361EDB-ACB7-40F3-A311-BFA7332C804B}"/>
    <cellStyle name="Entrada 14 4 7 2 3" xfId="16776" xr:uid="{093D0BE4-4C5C-4016-8E51-0914FC61C3F4}"/>
    <cellStyle name="Entrada 14 4 7 2 3 2" xfId="31884" xr:uid="{FEC42090-F3C4-46AE-94C6-C1C1D78F21DB}"/>
    <cellStyle name="Entrada 14 4 7 2 4" xfId="21899" xr:uid="{6E7D31DA-F8CF-48E0-8DC7-AE176B9A2EEF}"/>
    <cellStyle name="Entrada 14 4 7 3" xfId="10536" xr:uid="{29959251-C484-432E-A3EC-C472476A44A3}"/>
    <cellStyle name="Entrada 14 4 7 3 2" xfId="25644" xr:uid="{8490216B-E56D-400C-83EB-CC39ABE02338}"/>
    <cellStyle name="Entrada 14 4 7 4" xfId="15775" xr:uid="{DDDF27CB-29B0-4CD3-86BD-A30E59B42834}"/>
    <cellStyle name="Entrada 14 4 7 4 2" xfId="30883" xr:uid="{1064AB31-E66E-496A-8F63-65E94034338F}"/>
    <cellStyle name="Entrada 14 4 7 5" xfId="19262" xr:uid="{58E5FB4A-9BF0-448E-8141-EE328A1FAAFC}"/>
    <cellStyle name="Entrada 14 4 8" xfId="4719" xr:uid="{F9315EA2-2BC2-4A1F-9B5B-669F0CB0A136}"/>
    <cellStyle name="Entrada 14 4 8 2" xfId="11101" xr:uid="{92390E61-71D7-42B1-BBB6-54E6E424FE14}"/>
    <cellStyle name="Entrada 14 4 8 2 2" xfId="26209" xr:uid="{2116027C-984F-4D97-B91F-9744695CB5AF}"/>
    <cellStyle name="Entrada 14 4 8 3" xfId="15899" xr:uid="{9E77125E-0BD3-4BC5-8DFB-AB58435AA662}"/>
    <cellStyle name="Entrada 14 4 8 3 2" xfId="31007" xr:uid="{820D098A-4AA8-4709-897E-0D9F60458EA6}"/>
    <cellStyle name="Entrada 14 4 8 4" xfId="19827" xr:uid="{FAF1A23E-A04C-4083-8E6F-52E13DE1CB61}"/>
    <cellStyle name="Entrada 14 4 9" xfId="8580" xr:uid="{44026EDE-9472-4736-A25F-5738CB5B6471}"/>
    <cellStyle name="Entrada 14 4 9 2" xfId="23688" xr:uid="{2BE8FA79-F4BC-441F-9793-E32D552815D3}"/>
    <cellStyle name="Entrada 14 5" xfId="2039" xr:uid="{883924C5-2117-43F9-B35B-C7D653BE85E2}"/>
    <cellStyle name="Entrada 14 5 10" xfId="14942" xr:uid="{4A34ED67-BBF4-4F2A-81A2-D7FC5380EC1A}"/>
    <cellStyle name="Entrada 14 5 10 2" xfId="30050" xr:uid="{77AA2D7B-DEDB-498D-AF8C-87B72EA91B34}"/>
    <cellStyle name="Entrada 14 5 11" xfId="17264" xr:uid="{661A124D-8063-40FA-AC7D-23993B35651C}"/>
    <cellStyle name="Entrada 14 5 2" xfId="2799" xr:uid="{1FEA49AA-F862-4D29-9697-DA6705A6DA2A}"/>
    <cellStyle name="Entrada 14 5 2 2" xfId="5436" xr:uid="{9079D36C-0DAD-4783-822C-29ED06F5156C}"/>
    <cellStyle name="Entrada 14 5 2 2 2" xfId="7185" xr:uid="{F36972D2-2917-42D1-9BAD-E580E217BD0D}"/>
    <cellStyle name="Entrada 14 5 2 2 2 2" xfId="22293" xr:uid="{E43C6FF3-122E-4B89-A5F2-5730C8F3B4C9}"/>
    <cellStyle name="Entrada 14 5 2 2 3" xfId="20544" xr:uid="{28D5CCB6-21ED-4B95-927F-113BF4E9375D}"/>
    <cellStyle name="Entrada 14 5 2 3" xfId="13775" xr:uid="{BBB8D4E3-CBB6-4127-8411-0319DE23B036}"/>
    <cellStyle name="Entrada 14 5 2 3 2" xfId="28883" xr:uid="{B6EFA650-6FD6-43AB-9804-977172574597}"/>
    <cellStyle name="Entrada 14 5 2 4" xfId="17907" xr:uid="{D25730A7-5204-49A9-AC57-7D9A0F270DF9}"/>
    <cellStyle name="Entrada 14 5 3" xfId="3102" xr:uid="{E3291A96-4BF5-4141-A59A-5CA2682654E4}"/>
    <cellStyle name="Entrada 14 5 3 2" xfId="5739" xr:uid="{4869969E-EAB9-4FB4-A186-6B4C495269A2}"/>
    <cellStyle name="Entrada 14 5 3 2 2" xfId="12050" xr:uid="{4EC98015-F903-4086-A749-C7C09C8D7279}"/>
    <cellStyle name="Entrada 14 5 3 2 2 2" xfId="27158" xr:uid="{53EFD459-5AAB-4FE9-AFF1-154F6D6724A9}"/>
    <cellStyle name="Entrada 14 5 3 2 3" xfId="7968" xr:uid="{27DD87F9-B1E5-4DD8-BAB3-3CCA2045BDD9}"/>
    <cellStyle name="Entrada 14 5 3 2 3 2" xfId="23076" xr:uid="{B5D92F82-1BFE-46A2-9DC9-5D837EEDA204}"/>
    <cellStyle name="Entrada 14 5 3 2 4" xfId="20847" xr:uid="{EB7A0100-BBDF-46BA-97B0-6C5BC792A895}"/>
    <cellStyle name="Entrada 14 5 3 3" xfId="9484" xr:uid="{875FE9C7-EC1A-4898-95D8-F7C3C36A0167}"/>
    <cellStyle name="Entrada 14 5 3 3 2" xfId="24592" xr:uid="{B10901DB-E4DD-4B54-928B-77784346BF4A}"/>
    <cellStyle name="Entrada 14 5 3 4" xfId="9227" xr:uid="{A006336A-6FFF-4F52-9968-982BF3D526DE}"/>
    <cellStyle name="Entrada 14 5 3 4 2" xfId="24335" xr:uid="{71B4DD9D-DD91-4520-923C-F5D44FC01CEF}"/>
    <cellStyle name="Entrada 14 5 3 5" xfId="18210" xr:uid="{A3C48FA9-848C-4A0D-9291-9C4BE6BF8813}"/>
    <cellStyle name="Entrada 14 5 4" xfId="3428" xr:uid="{AA2A74BC-5630-4B45-A577-E0393DFEE00C}"/>
    <cellStyle name="Entrada 14 5 4 2" xfId="6065" xr:uid="{B7C29A1E-0678-472D-BA19-0294BAA27925}"/>
    <cellStyle name="Entrada 14 5 4 2 2" xfId="12376" xr:uid="{D889D5E3-F7F0-4BD6-AC0F-CA7AFBA4E390}"/>
    <cellStyle name="Entrada 14 5 4 2 2 2" xfId="27484" xr:uid="{701AD0D3-9D06-4A12-8024-CA9D749A1787}"/>
    <cellStyle name="Entrada 14 5 4 2 3" xfId="16151" xr:uid="{AEA52339-98F1-499B-8E16-74313ADD8DA9}"/>
    <cellStyle name="Entrada 14 5 4 2 3 2" xfId="31259" xr:uid="{C24661DC-45FF-47F1-B969-ED00CCE8A1F0}"/>
    <cellStyle name="Entrada 14 5 4 2 4" xfId="21173" xr:uid="{1FE5D747-8928-403D-B374-B6E81471E823}"/>
    <cellStyle name="Entrada 14 5 4 3" xfId="9810" xr:uid="{5499245E-B4F5-484C-A44E-2C48C28DC42F}"/>
    <cellStyle name="Entrada 14 5 4 3 2" xfId="24918" xr:uid="{8AEE5C05-5D23-4D6F-AB7A-36368156BC4A}"/>
    <cellStyle name="Entrada 14 5 4 4" xfId="15149" xr:uid="{A8058922-1DD4-479B-B6A5-4F5A7470F250}"/>
    <cellStyle name="Entrada 14 5 4 4 2" xfId="30257" xr:uid="{0AEC825F-270A-41E0-9F28-52F20B7D741A}"/>
    <cellStyle name="Entrada 14 5 4 5" xfId="18536" xr:uid="{058F21D9-D853-400F-8862-ADA6163528C1}"/>
    <cellStyle name="Entrada 14 5 5" xfId="3734" xr:uid="{40637972-B68A-4566-A616-C0A70EC27060}"/>
    <cellStyle name="Entrada 14 5 5 2" xfId="6371" xr:uid="{606250F3-0E3A-4DE0-9B3C-A2B05AF8B894}"/>
    <cellStyle name="Entrada 14 5 5 2 2" xfId="12682" xr:uid="{97B2FD54-2B5E-44D7-8C3B-3109DB4F88BB}"/>
    <cellStyle name="Entrada 14 5 5 2 2 2" xfId="27790" xr:uid="{7B02722C-7EB0-4F19-A999-726F241FBDB2}"/>
    <cellStyle name="Entrada 14 5 5 2 3" xfId="15285" xr:uid="{2D9509D0-02C2-446A-81D4-97D38FDB336A}"/>
    <cellStyle name="Entrada 14 5 5 2 3 2" xfId="30393" xr:uid="{CC741F55-A12A-4684-AA96-8D2EFB45550E}"/>
    <cellStyle name="Entrada 14 5 5 2 4" xfId="21479" xr:uid="{06A5E7C5-E1B3-43E6-85B5-5B21A60C37E5}"/>
    <cellStyle name="Entrada 14 5 5 3" xfId="10116" xr:uid="{C56F42DA-720A-4D0F-9EA4-FB5C9D31063D}"/>
    <cellStyle name="Entrada 14 5 5 3 2" xfId="25224" xr:uid="{CB10F6AC-FFBD-407A-B00D-8608770EF2AB}"/>
    <cellStyle name="Entrada 14 5 5 4" xfId="15566" xr:uid="{5EF99580-ACF4-4E8A-B70C-CB6CCE1060DF}"/>
    <cellStyle name="Entrada 14 5 5 4 2" xfId="30674" xr:uid="{1272063E-29E1-43F1-982F-423BB0E27A1F}"/>
    <cellStyle name="Entrada 14 5 5 5" xfId="18842" xr:uid="{C128236D-23F9-4300-9103-B0E38DC1F2BB}"/>
    <cellStyle name="Entrada 14 5 6" xfId="4111" xr:uid="{E3E93CA2-D4DF-414D-9644-6849859CE54A}"/>
    <cellStyle name="Entrada 14 5 6 2" xfId="6748" xr:uid="{33FD216D-3327-48F8-8732-CBF0A50CA93D}"/>
    <cellStyle name="Entrada 14 5 6 2 2" xfId="13059" xr:uid="{8E90D2CB-61C2-4F51-A5A9-42DFAFC4F909}"/>
    <cellStyle name="Entrada 14 5 6 2 2 2" xfId="28167" xr:uid="{93994C91-FA86-4786-A6DA-3E64C72E6E0B}"/>
    <cellStyle name="Entrada 14 5 6 2 3" xfId="16733" xr:uid="{DAE065F0-55D0-49E2-A12E-722C871AAD6E}"/>
    <cellStyle name="Entrada 14 5 6 2 3 2" xfId="31841" xr:uid="{67BFE33C-D8F1-4B96-BD05-84C985C0F6E6}"/>
    <cellStyle name="Entrada 14 5 6 2 4" xfId="21856" xr:uid="{2C4AB291-3162-4443-9629-F8501FA9DFAB}"/>
    <cellStyle name="Entrada 14 5 6 3" xfId="10493" xr:uid="{E6394349-C3B8-4F33-966C-725090B9D57D}"/>
    <cellStyle name="Entrada 14 5 6 3 2" xfId="25601" xr:uid="{A830A778-92F1-449F-AA6D-24EC10C8D0E1}"/>
    <cellStyle name="Entrada 14 5 6 4" xfId="15300" xr:uid="{DBA3C3C1-D2AB-4D63-8F28-1B11ABD488E5}"/>
    <cellStyle name="Entrada 14 5 6 4 2" xfId="30408" xr:uid="{3F3A6FEA-F966-45EA-9F7D-0761C3C63B02}"/>
    <cellStyle name="Entrada 14 5 6 5" xfId="19219" xr:uid="{272DDC82-21DB-4503-9C34-1D3788B18DBE}"/>
    <cellStyle name="Entrada 14 5 7" xfId="4676" xr:uid="{8EFD22D8-AD73-4F6D-B475-F22134686501}"/>
    <cellStyle name="Entrada 14 5 7 2" xfId="11058" xr:uid="{5FFFD9AD-B209-477F-ADDF-02B45D7430AA}"/>
    <cellStyle name="Entrada 14 5 7 2 2" xfId="26166" xr:uid="{43FE9434-D918-4F7E-A2B0-EAC1DB04094B}"/>
    <cellStyle name="Entrada 14 5 7 3" xfId="14796" xr:uid="{6B5A3E64-6E41-48CC-A908-3C8E69DCBED8}"/>
    <cellStyle name="Entrada 14 5 7 3 2" xfId="29904" xr:uid="{8505445A-D07E-469E-AB02-4BB81B7680B5}"/>
    <cellStyle name="Entrada 14 5 7 4" xfId="19784" xr:uid="{2877E474-D64E-4FB1-8F41-5C2DB5661CAF}"/>
    <cellStyle name="Entrada 14 5 8" xfId="8537" xr:uid="{5B114436-D8E7-4B60-A4C4-1F917413F81B}"/>
    <cellStyle name="Entrada 14 5 8 2" xfId="23645" xr:uid="{D1987C3E-3178-40E3-9F7A-9F8BD8474A17}"/>
    <cellStyle name="Entrada 14 5 9" xfId="15739" xr:uid="{04963B84-2B1F-4475-8519-FF290745E011}"/>
    <cellStyle name="Entrada 14 5 9 2" xfId="30847" xr:uid="{DF46E391-94A6-4DE4-AD21-5244782D0F50}"/>
    <cellStyle name="Entrada 15" xfId="1147" xr:uid="{00000000-0005-0000-0000-00007D040000}"/>
    <cellStyle name="Entrada 15 2" xfId="1863" xr:uid="{37360AE0-6297-4400-955B-432EEFD785BF}"/>
    <cellStyle name="Entrada 15 2 10" xfId="8364" xr:uid="{B8AEADF6-BCCC-4DCE-973E-44F2D81BDC76}"/>
    <cellStyle name="Entrada 15 2 10 2" xfId="23472" xr:uid="{6809880C-1E8A-4D3F-AC35-993784093A94}"/>
    <cellStyle name="Entrada 15 2 11" xfId="14147" xr:uid="{37AE383D-9752-43CE-8670-D4082C2B7AC0}"/>
    <cellStyle name="Entrada 15 2 11 2" xfId="29255" xr:uid="{D9F4E47D-8E7D-4639-A2A4-17256F98FBFD}"/>
    <cellStyle name="Entrada 15 2 12" xfId="14634" xr:uid="{D2788B26-0769-45D7-A37E-4A0728572515}"/>
    <cellStyle name="Entrada 15 2 12 2" xfId="29742" xr:uid="{05685EE0-90CA-47FE-9904-5B801C02B073}"/>
    <cellStyle name="Entrada 15 2 13" xfId="17088" xr:uid="{ED3B33A1-17C0-4D7B-A5C0-7DDE292D1A7A}"/>
    <cellStyle name="Entrada 15 2 2" xfId="2423" xr:uid="{BBD1F720-3D05-488F-B732-5B4080E8EF6C}"/>
    <cellStyle name="Entrada 15 2 2 2" xfId="5060" xr:uid="{9AA31108-0D8E-44F0-B0FF-86F66A359396}"/>
    <cellStyle name="Entrada 15 2 2 2 2" xfId="11424" xr:uid="{36AE7754-24FC-4011-9564-8DA234F89B19}"/>
    <cellStyle name="Entrada 15 2 2 2 2 2" xfId="26532" xr:uid="{2BA5AA08-91A8-437E-B235-20C3DB5727FC}"/>
    <cellStyle name="Entrada 15 2 2 2 3" xfId="14433" xr:uid="{41C4BE1C-7EAB-497E-AFB2-9F8D67A2A5E7}"/>
    <cellStyle name="Entrada 15 2 2 2 3 2" xfId="29541" xr:uid="{F2680646-1416-4C7A-A1F8-930088876BF3}"/>
    <cellStyle name="Entrada 15 2 2 2 4" xfId="20168" xr:uid="{B7A67081-0E44-4EF4-A3FE-2FE2B422AC81}"/>
    <cellStyle name="Entrada 15 2 2 3" xfId="8890" xr:uid="{B28D53DC-5128-49F3-8D16-175B97EADF5C}"/>
    <cellStyle name="Entrada 15 2 2 3 2" xfId="23998" xr:uid="{6FC50562-9561-47F1-897D-EBE537CB37D7}"/>
    <cellStyle name="Entrada 15 2 3" xfId="2197" xr:uid="{6F88A366-276C-44EA-BA9E-3BA81518AACB}"/>
    <cellStyle name="Entrada 15 2 3 2" xfId="4834" xr:uid="{60783A64-1481-4F24-999D-03D54FE79B07}"/>
    <cellStyle name="Entrada 15 2 3 2 2" xfId="13862" xr:uid="{9E4F130C-EABB-4594-82B7-85521A17747B}"/>
    <cellStyle name="Entrada 15 2 3 2 2 2" xfId="28970" xr:uid="{AFFD4E1A-3948-4963-9970-75B277816684}"/>
    <cellStyle name="Entrada 15 2 3 2 3" xfId="19942" xr:uid="{2F43EF0F-935A-47AD-BD69-DA67CAAA8A25}"/>
    <cellStyle name="Entrada 15 2 3 3" xfId="16138" xr:uid="{F97BDA4F-86B4-4C00-909E-4BDA8E72DBD8}"/>
    <cellStyle name="Entrada 15 2 3 3 2" xfId="31246" xr:uid="{DFC2E83B-352C-481A-A504-506CB286E162}"/>
    <cellStyle name="Entrada 15 2 3 4" xfId="17422" xr:uid="{DB66F309-BB16-425A-9EBA-08CC1C913DEC}"/>
    <cellStyle name="Entrada 15 2 4" xfId="2957" xr:uid="{ED9B6FB5-E9B5-4C59-AA8C-30BA05BC8DC3}"/>
    <cellStyle name="Entrada 15 2 4 2" xfId="5594" xr:uid="{02EDF74A-EF71-4B4C-973D-C46E6DB38156}"/>
    <cellStyle name="Entrada 15 2 4 2 2" xfId="11905" xr:uid="{956367DC-0553-458A-B843-58417C2C1F9C}"/>
    <cellStyle name="Entrada 15 2 4 2 2 2" xfId="27013" xr:uid="{3C55FCFE-A783-46BE-9A64-4EBE417F0433}"/>
    <cellStyle name="Entrada 15 2 4 2 3" xfId="14192" xr:uid="{869D0434-BF7C-4D5F-B388-7BFA19285827}"/>
    <cellStyle name="Entrada 15 2 4 2 3 2" xfId="29300" xr:uid="{9926EE32-B10F-4DEE-BC7B-7EED2ADC284C}"/>
    <cellStyle name="Entrada 15 2 4 2 4" xfId="20702" xr:uid="{61283CB1-6AB3-4A2F-A5D6-74292ED3F538}"/>
    <cellStyle name="Entrada 15 2 4 3" xfId="9339" xr:uid="{A7C30310-3A0B-4C59-81D8-B07A4AD8EC77}"/>
    <cellStyle name="Entrada 15 2 4 3 2" xfId="24447" xr:uid="{3461B23A-3105-4799-B54F-32A4DC52266B}"/>
    <cellStyle name="Entrada 15 2 4 4" xfId="7997" xr:uid="{B1DADBDB-58B5-4031-99EF-D76F76164613}"/>
    <cellStyle name="Entrada 15 2 4 4 2" xfId="23105" xr:uid="{ED979FD4-C3E0-403C-BAF0-1B1F989F24F6}"/>
    <cellStyle name="Entrada 15 2 4 5" xfId="18065" xr:uid="{0C209B7C-9EDF-4C9B-A1F9-BA15A7FDA837}"/>
    <cellStyle name="Entrada 15 2 5" xfId="3283" xr:uid="{2C98EEFA-3D92-4AED-8CE7-5371D504E00A}"/>
    <cellStyle name="Entrada 15 2 5 2" xfId="5920" xr:uid="{3811C560-5B80-4533-9A0C-1FD2A0C9B1A3}"/>
    <cellStyle name="Entrada 15 2 5 2 2" xfId="12231" xr:uid="{163C8C44-1D1A-41B8-9C54-2BDABF31FABB}"/>
    <cellStyle name="Entrada 15 2 5 2 2 2" xfId="27339" xr:uid="{C4A73DE7-D9C5-4BE1-83F3-C2147612E86D}"/>
    <cellStyle name="Entrada 15 2 5 2 3" xfId="15740" xr:uid="{A6C98D46-4235-4DC9-8EFB-1235802853DE}"/>
    <cellStyle name="Entrada 15 2 5 2 3 2" xfId="30848" xr:uid="{3B909029-5BA0-410C-84E6-D2757C678CC9}"/>
    <cellStyle name="Entrada 15 2 5 2 4" xfId="21028" xr:uid="{9EA52D27-AA81-463F-8FC4-D4B8E6C802B4}"/>
    <cellStyle name="Entrada 15 2 5 3" xfId="9665" xr:uid="{9F3DB881-D35C-4EC9-9D64-5314822E5D12}"/>
    <cellStyle name="Entrada 15 2 5 3 2" xfId="24773" xr:uid="{47F03BB8-5D9E-4C3A-B3A9-59AC37CA62A8}"/>
    <cellStyle name="Entrada 15 2 5 4" xfId="14870" xr:uid="{372E6E63-F401-4532-A2D2-207841E10B8C}"/>
    <cellStyle name="Entrada 15 2 5 4 2" xfId="29978" xr:uid="{232A754B-BB6D-4B92-A6FD-02F56D5E9F78}"/>
    <cellStyle name="Entrada 15 2 5 5" xfId="18391" xr:uid="{95F6AAFD-1322-4930-A29B-EA42A14BACE2}"/>
    <cellStyle name="Entrada 15 2 6" xfId="3589" xr:uid="{FCE10C67-35F6-4CC0-97E4-45D834AE4D63}"/>
    <cellStyle name="Entrada 15 2 6 2" xfId="6226" xr:uid="{A00C77D2-9AB4-4617-B69C-25CC2F571260}"/>
    <cellStyle name="Entrada 15 2 6 2 2" xfId="12537" xr:uid="{745E02E4-6E6E-448F-9CDE-816928B6C90F}"/>
    <cellStyle name="Entrada 15 2 6 2 2 2" xfId="27645" xr:uid="{861A8F35-5B28-4318-9B96-C9797A8246D2}"/>
    <cellStyle name="Entrada 15 2 6 2 3" xfId="14584" xr:uid="{456C53F6-B492-4902-A9E9-F923B7FFB5D6}"/>
    <cellStyle name="Entrada 15 2 6 2 3 2" xfId="29692" xr:uid="{10EA3DC1-5832-476A-857F-75F099484D96}"/>
    <cellStyle name="Entrada 15 2 6 2 4" xfId="21334" xr:uid="{43B676CE-D8B1-44E6-9313-E470DF9F3155}"/>
    <cellStyle name="Entrada 15 2 6 3" xfId="9971" xr:uid="{AD6EA610-030C-41F4-80BA-7D5E4D53F1B9}"/>
    <cellStyle name="Entrada 15 2 6 3 2" xfId="25079" xr:uid="{BFBD6074-E0D3-43CE-84EF-F27A514312D1}"/>
    <cellStyle name="Entrada 15 2 6 4" xfId="15113" xr:uid="{4ED5F48F-DD9C-4033-9C8B-EA52773F00AE}"/>
    <cellStyle name="Entrada 15 2 6 4 2" xfId="30221" xr:uid="{D645621C-7F54-40FA-84A5-1CA5274CE91C}"/>
    <cellStyle name="Entrada 15 2 6 5" xfId="18697" xr:uid="{AB7C7CB7-968E-460C-826B-1A4A437D7027}"/>
    <cellStyle name="Entrada 15 2 7" xfId="3935" xr:uid="{DB6F592F-5437-4B13-93F5-97E4300DD5EB}"/>
    <cellStyle name="Entrada 15 2 7 2" xfId="6572" xr:uid="{32524158-F93D-4286-8762-395308955851}"/>
    <cellStyle name="Entrada 15 2 7 2 2" xfId="12883" xr:uid="{AA7BA24A-F104-44CD-99CE-4FC3A9A9BA0C}"/>
    <cellStyle name="Entrada 15 2 7 2 2 2" xfId="27991" xr:uid="{9C14A71D-6D47-425C-B2EB-AA6B32511D49}"/>
    <cellStyle name="Entrada 15 2 7 2 3" xfId="16588" xr:uid="{89A735AC-7B69-483E-B6AD-4D8347140C9C}"/>
    <cellStyle name="Entrada 15 2 7 2 3 2" xfId="31696" xr:uid="{8A7B9CFF-2743-4A81-84DD-B980B28DE678}"/>
    <cellStyle name="Entrada 15 2 7 2 4" xfId="21680" xr:uid="{C3B22B31-070A-4026-90A7-C7555DAA87BF}"/>
    <cellStyle name="Entrada 15 2 7 3" xfId="10317" xr:uid="{086F3B68-752C-434C-AAB3-615259E0AA8E}"/>
    <cellStyle name="Entrada 15 2 7 3 2" xfId="25425" xr:uid="{A395B7E9-26F4-4C15-893B-456F8710F653}"/>
    <cellStyle name="Entrada 15 2 7 4" xfId="14379" xr:uid="{E3CD2FEF-713F-4309-9F3E-4A1FC7210DDC}"/>
    <cellStyle name="Entrada 15 2 7 4 2" xfId="29487" xr:uid="{E537EF8C-1810-4E19-8AAD-1711EF44E5A7}"/>
    <cellStyle name="Entrada 15 2 7 5" xfId="19043" xr:uid="{16A8D638-0BE3-451C-A2E7-85B6573CF672}"/>
    <cellStyle name="Entrada 15 2 8" xfId="4282" xr:uid="{283DE247-0069-4DF3-9D3F-C7DFDC73D732}"/>
    <cellStyle name="Entrada 15 2 8 2" xfId="6919" xr:uid="{7E031CAC-1578-496E-9049-1FD5CC8AC043}"/>
    <cellStyle name="Entrada 15 2 8 2 2" xfId="13230" xr:uid="{BDC53996-F379-44EB-B8A3-5FE4BA4C4D0F}"/>
    <cellStyle name="Entrada 15 2 8 2 2 2" xfId="28338" xr:uid="{287F65F4-4D5F-4431-A515-2B8B84BC49FB}"/>
    <cellStyle name="Entrada 15 2 8 2 3" xfId="16894" xr:uid="{64F7F98E-BC62-4C03-AE96-7FBEB24A038B}"/>
    <cellStyle name="Entrada 15 2 8 2 3 2" xfId="32002" xr:uid="{38607D26-BE88-4018-B415-2975FA7D8C80}"/>
    <cellStyle name="Entrada 15 2 8 2 4" xfId="22027" xr:uid="{9F281C86-0D1D-4235-85FE-0BACF4F5221F}"/>
    <cellStyle name="Entrada 15 2 8 3" xfId="10664" xr:uid="{031B5AC2-A3D8-452B-A60F-338417958E16}"/>
    <cellStyle name="Entrada 15 2 8 3 2" xfId="25772" xr:uid="{CE96A416-BB47-4C68-B691-B4035356DEB9}"/>
    <cellStyle name="Entrada 15 2 8 4" xfId="14563" xr:uid="{1CED471A-978C-4439-BEF9-348659F75E9F}"/>
    <cellStyle name="Entrada 15 2 8 4 2" xfId="29671" xr:uid="{ACEAD5A0-56E4-4077-9587-EECEBD7B8F99}"/>
    <cellStyle name="Entrada 15 2 8 5" xfId="19390" xr:uid="{D59B75E6-6409-4094-8FA8-9F6329A783B9}"/>
    <cellStyle name="Entrada 15 2 9" xfId="4500" xr:uid="{D42F05C1-5A25-4937-ACA8-22DD79C63527}"/>
    <cellStyle name="Entrada 15 2 9 2" xfId="10882" xr:uid="{EFCADC94-AB4A-4F19-A715-863BCEDE3AF8}"/>
    <cellStyle name="Entrada 15 2 9 2 2" xfId="25990" xr:uid="{6E287BF7-2546-4C00-B5CE-77428F6A3F34}"/>
    <cellStyle name="Entrada 15 2 9 3" xfId="8177" xr:uid="{3374F4E2-1242-440D-8676-364ACDEDFF3B}"/>
    <cellStyle name="Entrada 15 2 9 3 2" xfId="23285" xr:uid="{3CFAAC10-793C-4CE3-A8FA-2D2B7E1AAB25}"/>
    <cellStyle name="Entrada 15 2 9 4" xfId="19608" xr:uid="{ED8268A1-E12C-4286-B3C6-55DB7C25D946}"/>
    <cellStyle name="Entrada 15 3" xfId="1846" xr:uid="{431F5F88-55C7-4160-877D-DDA260E4A3F1}"/>
    <cellStyle name="Entrada 15 3 10" xfId="8219" xr:uid="{F991FFBE-29F0-4389-A42D-07C5F654F1B0}"/>
    <cellStyle name="Entrada 15 3 10 2" xfId="23327" xr:uid="{9BDB976C-F101-4CCD-ADF3-DD6FD72FFFC1}"/>
    <cellStyle name="Entrada 15 3 11" xfId="15470" xr:uid="{83557BE2-549B-4F1C-81F7-5D0135A328C7}"/>
    <cellStyle name="Entrada 15 3 11 2" xfId="30578" xr:uid="{18D214D3-946B-4C81-883A-57D35C591D17}"/>
    <cellStyle name="Entrada 15 3 12" xfId="17071" xr:uid="{53F49CFB-BA44-4D7A-93E2-977090A8F526}"/>
    <cellStyle name="Entrada 15 3 2" xfId="2406" xr:uid="{EE8E5334-8978-4663-862B-386A1916A854}"/>
    <cellStyle name="Entrada 15 3 2 2" xfId="5043" xr:uid="{926F83AE-3FDF-495D-9A96-B5B24B4E53AE}"/>
    <cellStyle name="Entrada 15 3 2 2 2" xfId="11407" xr:uid="{684EABE2-4822-4208-8B24-3D33E666B2EF}"/>
    <cellStyle name="Entrada 15 3 2 2 2 2" xfId="26515" xr:uid="{B26C0010-FE39-41AE-886E-19726660AC3D}"/>
    <cellStyle name="Entrada 15 3 2 2 3" xfId="11670" xr:uid="{8185BD48-3387-4281-8FF0-C5594EC300E9}"/>
    <cellStyle name="Entrada 15 3 2 2 3 2" xfId="26778" xr:uid="{AE242D60-9826-46FB-8F85-1E0BC919E50A}"/>
    <cellStyle name="Entrada 15 3 2 2 4" xfId="20151" xr:uid="{48A91CEB-170F-4F2D-8580-AA40F665903F}"/>
    <cellStyle name="Entrada 15 3 2 3" xfId="8873" xr:uid="{93EBBCB3-878C-4DDB-AD33-04A32144CFEE}"/>
    <cellStyle name="Entrada 15 3 2 3 2" xfId="23981" xr:uid="{4AC94EE4-52C7-41D2-901F-9C5293AC955B}"/>
    <cellStyle name="Entrada 15 3 2 4" xfId="14922" xr:uid="{C73DF63B-C00E-41F6-93BA-02CECAA26C91}"/>
    <cellStyle name="Entrada 15 3 2 4 2" xfId="30030" xr:uid="{D30B8E66-361B-4AAF-B2A4-A4536A55CF67}"/>
    <cellStyle name="Entrada 15 3 2 5" xfId="11682" xr:uid="{AF640BEC-EC2E-4A4F-98F7-7A1780B23DF9}"/>
    <cellStyle name="Entrada 15 3 2 5 2" xfId="26790" xr:uid="{40A8768C-BB0A-4CF0-9B82-5D041260F43A}"/>
    <cellStyle name="Entrada 15 3 2 6" xfId="17597" xr:uid="{E51F3351-C0F1-4D09-B919-62FA96CDBE9B}"/>
    <cellStyle name="Entrada 15 3 3" xfId="2214" xr:uid="{3A71B751-AD78-43C0-9A87-17E89504EF15}"/>
    <cellStyle name="Entrada 15 3 3 2" xfId="4851" xr:uid="{47900A11-EAE2-4BFE-860A-9B7A6F757CA7}"/>
    <cellStyle name="Entrada 15 3 3 2 2" xfId="14955" xr:uid="{6E1BD712-0FD2-48B9-8298-FBDB799FDE0B}"/>
    <cellStyle name="Entrada 15 3 3 2 2 2" xfId="30063" xr:uid="{62658689-6634-45D7-B7C0-86F9C6CD9FE3}"/>
    <cellStyle name="Entrada 15 3 3 2 3" xfId="19959" xr:uid="{F8C90FF3-E91F-4FBF-962C-1229A9CB5E86}"/>
    <cellStyle name="Entrada 15 3 3 3" xfId="15577" xr:uid="{E518CA8C-8201-48E5-BFD2-43F0A64B994B}"/>
    <cellStyle name="Entrada 15 3 3 3 2" xfId="30685" xr:uid="{A4C89DFB-D419-4069-85F7-2FA80F74D580}"/>
    <cellStyle name="Entrada 15 3 3 4" xfId="17439" xr:uid="{B040FC70-547C-4F02-9124-4867675D456B}"/>
    <cellStyle name="Entrada 15 3 4" xfId="2940" xr:uid="{2E4E01EB-E99C-4F1D-BB83-4DAB786EF26D}"/>
    <cellStyle name="Entrada 15 3 4 2" xfId="5577" xr:uid="{4E3B4D4E-E2F4-4F1E-8519-FE0BE2757C6D}"/>
    <cellStyle name="Entrada 15 3 4 2 2" xfId="11888" xr:uid="{D5A101DB-A8AC-4F13-993E-EE3E8D50F6CC}"/>
    <cellStyle name="Entrada 15 3 4 2 2 2" xfId="26996" xr:uid="{EDA40567-E443-4ED2-99C7-182743736053}"/>
    <cellStyle name="Entrada 15 3 4 2 3" xfId="15341" xr:uid="{D38FC3CC-8924-452E-A03E-458619C94F2D}"/>
    <cellStyle name="Entrada 15 3 4 2 3 2" xfId="30449" xr:uid="{DFBE62D8-3B84-4004-9976-4024DD186197}"/>
    <cellStyle name="Entrada 15 3 4 2 4" xfId="20685" xr:uid="{6553B6E9-D3F6-40B7-B4C9-E11B4540D3B0}"/>
    <cellStyle name="Entrada 15 3 4 3" xfId="9322" xr:uid="{FC873614-7BC4-4E4C-A1A5-D39F8C25088A}"/>
    <cellStyle name="Entrada 15 3 4 3 2" xfId="24430" xr:uid="{4C45C9DC-21FA-4B86-B18E-3A433FC0CCC3}"/>
    <cellStyle name="Entrada 15 3 4 4" xfId="15700" xr:uid="{49835104-3651-46F7-8E12-78280A60F9E5}"/>
    <cellStyle name="Entrada 15 3 4 4 2" xfId="30808" xr:uid="{3FFC8753-5DC3-49AD-8E7B-732151123DD2}"/>
    <cellStyle name="Entrada 15 3 4 5" xfId="18048" xr:uid="{50F1F6BE-E92E-41B3-92F8-BB5260C94776}"/>
    <cellStyle name="Entrada 15 3 5" xfId="3266" xr:uid="{586B0B4C-0178-47D7-9C2D-97F405146C08}"/>
    <cellStyle name="Entrada 15 3 5 2" xfId="5903" xr:uid="{F5ACED03-FEBE-4594-A2EF-EF1B6C56EB97}"/>
    <cellStyle name="Entrada 15 3 5 2 2" xfId="12214" xr:uid="{CDA1CC90-BB2B-4F4C-8698-BC05FEBACF35}"/>
    <cellStyle name="Entrada 15 3 5 2 2 2" xfId="27322" xr:uid="{8553A69E-1B38-4796-AE2F-0496DCC7BA7B}"/>
    <cellStyle name="Entrada 15 3 5 2 3" xfId="15886" xr:uid="{D67B80EF-F114-4D24-B0CA-F1C664EF03A3}"/>
    <cellStyle name="Entrada 15 3 5 2 3 2" xfId="30994" xr:uid="{FA471D43-7D0E-4E95-B075-FA15860FDF21}"/>
    <cellStyle name="Entrada 15 3 5 2 4" xfId="21011" xr:uid="{4B4DD19E-A275-4064-84E6-E0373BDB9705}"/>
    <cellStyle name="Entrada 15 3 5 3" xfId="9648" xr:uid="{B5FB8EF3-CD08-445E-9A13-265E27CF90FD}"/>
    <cellStyle name="Entrada 15 3 5 3 2" xfId="24756" xr:uid="{1738A5EC-D965-4C8E-9317-343836ADB4F8}"/>
    <cellStyle name="Entrada 15 3 5 4" xfId="15155" xr:uid="{5F01E1D2-588B-4ABD-ACDC-750C27DD48DA}"/>
    <cellStyle name="Entrada 15 3 5 4 2" xfId="30263" xr:uid="{A2951964-E2AB-4193-A9CF-57CF0C2A5394}"/>
    <cellStyle name="Entrada 15 3 5 5" xfId="18374" xr:uid="{6A923C6F-FA00-423D-862B-6E04DBB70F7B}"/>
    <cellStyle name="Entrada 15 3 6" xfId="3572" xr:uid="{E40CBD74-8F66-4181-9379-0A2DBC7241FE}"/>
    <cellStyle name="Entrada 15 3 6 2" xfId="6209" xr:uid="{54EA24C4-B4AC-4359-898C-68A174A83C4A}"/>
    <cellStyle name="Entrada 15 3 6 2 2" xfId="12520" xr:uid="{45DE1C98-9CC6-4532-B0A2-508C014C2872}"/>
    <cellStyle name="Entrada 15 3 6 2 2 2" xfId="27628" xr:uid="{35939E72-0360-4047-8A73-35A26F7E2531}"/>
    <cellStyle name="Entrada 15 3 6 2 3" xfId="16555" xr:uid="{A4805151-629D-4E44-8A0E-EEB717564288}"/>
    <cellStyle name="Entrada 15 3 6 2 3 2" xfId="31663" xr:uid="{12C265EB-E6B0-4B9A-B886-3878146F1CDA}"/>
    <cellStyle name="Entrada 15 3 6 2 4" xfId="21317" xr:uid="{D4EA722A-07ED-4461-BEC2-3F08324D6F74}"/>
    <cellStyle name="Entrada 15 3 6 3" xfId="9954" xr:uid="{675AD6D5-C88D-423B-BD2D-906436024F2F}"/>
    <cellStyle name="Entrada 15 3 6 3 2" xfId="25062" xr:uid="{FE654DC1-514B-409C-AC18-2834DE9B65CC}"/>
    <cellStyle name="Entrada 15 3 6 4" xfId="14772" xr:uid="{E6516A01-0FEE-4D78-B2E0-355911328BEA}"/>
    <cellStyle name="Entrada 15 3 6 4 2" xfId="29880" xr:uid="{EB7B8F4E-43E6-40DD-93AE-262D42307CDB}"/>
    <cellStyle name="Entrada 15 3 6 5" xfId="18680" xr:uid="{53D434F0-EAA3-4481-8D67-DD76221DADE0}"/>
    <cellStyle name="Entrada 15 3 7" xfId="3918" xr:uid="{3E3064E1-ADE5-4537-93AC-2E9F3B7AC162}"/>
    <cellStyle name="Entrada 15 3 7 2" xfId="6555" xr:uid="{DA44D35C-2CE1-4110-879E-1D8FFC68AFE0}"/>
    <cellStyle name="Entrada 15 3 7 2 2" xfId="12866" xr:uid="{E3F92F1A-B9E4-4C74-9D23-EDC5DCAF76DC}"/>
    <cellStyle name="Entrada 15 3 7 2 2 2" xfId="27974" xr:uid="{AA2C817E-5298-4CCE-B78A-49368E20F4CB}"/>
    <cellStyle name="Entrada 15 3 7 2 3" xfId="16571" xr:uid="{22759EAE-FCDA-4519-BA4A-595C9CA08BDD}"/>
    <cellStyle name="Entrada 15 3 7 2 3 2" xfId="31679" xr:uid="{7BFD4183-B594-48FA-B6BB-B69709813575}"/>
    <cellStyle name="Entrada 15 3 7 2 4" xfId="21663" xr:uid="{409C8B31-E84F-4809-99A0-F6189B92C3CE}"/>
    <cellStyle name="Entrada 15 3 7 3" xfId="10300" xr:uid="{CF54E2BA-481A-4562-88AF-00D8235827D2}"/>
    <cellStyle name="Entrada 15 3 7 3 2" xfId="25408" xr:uid="{41324021-A849-4C02-913E-ACFB03E7EF54}"/>
    <cellStyle name="Entrada 15 3 7 4" xfId="14083" xr:uid="{BB4DF59E-F908-4384-AC60-28264158C745}"/>
    <cellStyle name="Entrada 15 3 7 4 2" xfId="29191" xr:uid="{93B6D598-5F70-487E-8D9A-4DA4D762A5E9}"/>
    <cellStyle name="Entrada 15 3 7 5" xfId="19026" xr:uid="{155A3CE0-109B-4E5C-A320-6410C094948C}"/>
    <cellStyle name="Entrada 15 3 8" xfId="4483" xr:uid="{66BFA52F-AA26-4F2C-9655-94C01B221994}"/>
    <cellStyle name="Entrada 15 3 8 2" xfId="10865" xr:uid="{91320666-1C83-41CE-B188-07D69D4B9CB0}"/>
    <cellStyle name="Entrada 15 3 8 2 2" xfId="25973" xr:uid="{4D403C8E-6F9C-46DB-A22D-236A60E6C336}"/>
    <cellStyle name="Entrada 15 3 8 3" xfId="16293" xr:uid="{D9D829CF-22FC-49AB-9A7B-DAA08C0D7A01}"/>
    <cellStyle name="Entrada 15 3 8 3 2" xfId="31401" xr:uid="{86E66702-A401-4724-8DAA-5A6DCB41B684}"/>
    <cellStyle name="Entrada 15 3 8 4" xfId="19591" xr:uid="{C40430F5-E536-4B4C-8908-3FE4712493E0}"/>
    <cellStyle name="Entrada 15 3 9" xfId="8347" xr:uid="{A7D3241D-19A9-4D95-9386-59BCE89A137E}"/>
    <cellStyle name="Entrada 15 3 9 2" xfId="23455" xr:uid="{E0DA538A-4243-49F0-82B3-9F28C4EF8B81}"/>
    <cellStyle name="Entrada 15 4" xfId="2083" xr:uid="{7379017A-EBF8-419B-85CB-BE2179424088}"/>
    <cellStyle name="Entrada 15 4 10" xfId="15229" xr:uid="{9E622727-799B-4748-B46F-BD0F98AD623B}"/>
    <cellStyle name="Entrada 15 4 10 2" xfId="30337" xr:uid="{A2EF7A3B-72D4-4565-9D56-17238DEABF71}"/>
    <cellStyle name="Entrada 15 4 11" xfId="16488" xr:uid="{109D6995-FC74-4732-9355-10A359CA3719}"/>
    <cellStyle name="Entrada 15 4 11 2" xfId="31596" xr:uid="{58F4EDAA-6A00-4089-B299-ED2542A35C8E}"/>
    <cellStyle name="Entrada 15 4 12" xfId="17308" xr:uid="{E1382293-68B8-4F9F-A912-74859A00993A}"/>
    <cellStyle name="Entrada 15 4 2" xfId="2573" xr:uid="{AA0F9EBF-8856-4543-9AAD-50C2C4B14A74}"/>
    <cellStyle name="Entrada 15 4 2 2" xfId="5210" xr:uid="{E8FFD785-EC56-458B-8209-F8B6DFE105B8}"/>
    <cellStyle name="Entrada 15 4 2 2 2" xfId="11574" xr:uid="{A350EC36-ABDE-48C6-98BA-890425955066}"/>
    <cellStyle name="Entrada 15 4 2 2 2 2" xfId="26682" xr:uid="{F2119DD9-D00C-4B67-A07E-211B8C3A3564}"/>
    <cellStyle name="Entrada 15 4 2 2 3" xfId="15673" xr:uid="{AF48B563-D719-4E03-8131-28D350AE6CFD}"/>
    <cellStyle name="Entrada 15 4 2 2 3 2" xfId="30781" xr:uid="{313AB6E4-D339-4EEB-A0EB-7CFC1E3195E2}"/>
    <cellStyle name="Entrada 15 4 2 2 4" xfId="20318" xr:uid="{4B3176BD-66E5-4085-AE0A-AD9B6971FE3C}"/>
    <cellStyle name="Entrada 15 4 2 3" xfId="9040" xr:uid="{C2090288-996A-4983-AE13-55866F5FFF5C}"/>
    <cellStyle name="Entrada 15 4 2 3 2" xfId="24148" xr:uid="{6D033D70-FB98-4EEE-8EC8-0BA9D95F2491}"/>
    <cellStyle name="Entrada 15 4 2 4" xfId="7519" xr:uid="{C94C49A5-ECFA-407B-B5CD-C03DB746BA3F}"/>
    <cellStyle name="Entrada 15 4 2 4 2" xfId="22627" xr:uid="{987C5432-833C-4231-88CD-6DBD895B4BCA}"/>
    <cellStyle name="Entrada 15 4 2 5" xfId="15877" xr:uid="{80383E8E-A0F5-4FB7-95EF-0A25777F8777}"/>
    <cellStyle name="Entrada 15 4 2 5 2" xfId="30985" xr:uid="{A28DCDA3-E4D9-4EE5-A188-EE4B8CC7B786}"/>
    <cellStyle name="Entrada 15 4 2 6" xfId="17681" xr:uid="{D2EF7739-12EE-46B4-AA16-AA60B48ADA5E}"/>
    <cellStyle name="Entrada 15 4 3" xfId="2843" xr:uid="{360530CB-8C56-4822-8850-83EC65794E7B}"/>
    <cellStyle name="Entrada 15 4 3 2" xfId="5480" xr:uid="{3472EAB8-8F25-4E4B-9735-CEC8845EE462}"/>
    <cellStyle name="Entrada 15 4 3 2 2" xfId="13640" xr:uid="{15A408AF-9D83-429B-8BD9-8DD77DDDF16A}"/>
    <cellStyle name="Entrada 15 4 3 2 2 2" xfId="28748" xr:uid="{FE6609B8-FF15-4735-9BDB-8B3F20D1797C}"/>
    <cellStyle name="Entrada 15 4 3 2 3" xfId="20588" xr:uid="{AA603904-6DB5-4FC5-9940-C823942A4391}"/>
    <cellStyle name="Entrada 15 4 3 3" xfId="14966" xr:uid="{2F4B98E1-816E-4057-89A5-04DAE9EE75BA}"/>
    <cellStyle name="Entrada 15 4 3 3 2" xfId="30074" xr:uid="{095C6EF7-B9B0-4E67-AA93-8EE78AEE7BF6}"/>
    <cellStyle name="Entrada 15 4 3 4" xfId="17951" xr:uid="{497F1EDD-DCFB-4C5A-9BE7-20170E71D326}"/>
    <cellStyle name="Entrada 15 4 4" xfId="3146" xr:uid="{2B3EA19B-7F37-40FC-8271-26C4E7BE3257}"/>
    <cellStyle name="Entrada 15 4 4 2" xfId="5783" xr:uid="{9F0F2BCB-C00E-49DF-B383-A9C00A091D6E}"/>
    <cellStyle name="Entrada 15 4 4 2 2" xfId="12094" xr:uid="{F3B6044E-B721-4438-980A-B76F3154A1DF}"/>
    <cellStyle name="Entrada 15 4 4 2 2 2" xfId="27202" xr:uid="{C212B990-2666-40E2-ADFE-E67982209123}"/>
    <cellStyle name="Entrada 15 4 4 2 3" xfId="15035" xr:uid="{5310740C-BF8F-48A0-BA00-67BC050A2F8C}"/>
    <cellStyle name="Entrada 15 4 4 2 3 2" xfId="30143" xr:uid="{2A8C0E4E-54C0-486F-9AF1-3EC140F5E913}"/>
    <cellStyle name="Entrada 15 4 4 2 4" xfId="20891" xr:uid="{5C6BB266-A491-4A55-B536-A1BC29AF7770}"/>
    <cellStyle name="Entrada 15 4 4 3" xfId="9528" xr:uid="{0C321A29-774E-4778-8F4B-7A8C03760C6B}"/>
    <cellStyle name="Entrada 15 4 4 3 2" xfId="24636" xr:uid="{9FF7E96A-935D-4F19-A67B-E4EB441C61BE}"/>
    <cellStyle name="Entrada 15 4 4 4" xfId="14038" xr:uid="{007386C2-D54C-47A2-AA2F-64DD5F06C6E1}"/>
    <cellStyle name="Entrada 15 4 4 4 2" xfId="29146" xr:uid="{E30A714B-8D40-47EA-A03F-19CCA1F5FAE4}"/>
    <cellStyle name="Entrada 15 4 4 5" xfId="18254" xr:uid="{D926DF64-9F21-4930-9543-5DCD20012DAC}"/>
    <cellStyle name="Entrada 15 4 5" xfId="3472" xr:uid="{BBC27A83-48B6-47A1-920A-A76469E4A2A8}"/>
    <cellStyle name="Entrada 15 4 5 2" xfId="6109" xr:uid="{4953925F-BF82-472F-94E8-5CFB9984C4A6}"/>
    <cellStyle name="Entrada 15 4 5 2 2" xfId="12420" xr:uid="{8DCA6D80-FBC2-474F-A352-0C8CF38B1D05}"/>
    <cellStyle name="Entrada 15 4 5 2 2 2" xfId="27528" xr:uid="{CF769E7B-B9F0-4F6B-8A48-4D2D4141731E}"/>
    <cellStyle name="Entrada 15 4 5 2 3" xfId="15074" xr:uid="{87F5F3DB-C17F-4078-B7DB-B2812F3BA151}"/>
    <cellStyle name="Entrada 15 4 5 2 3 2" xfId="30182" xr:uid="{CA4C2E64-9A49-4425-8626-B4A1583B54F9}"/>
    <cellStyle name="Entrada 15 4 5 2 4" xfId="21217" xr:uid="{8820CD1A-350A-43FE-8F49-A355E29D18A0}"/>
    <cellStyle name="Entrada 15 4 5 3" xfId="9854" xr:uid="{686B646B-1AAA-413B-9711-6297E70C1C98}"/>
    <cellStyle name="Entrada 15 4 5 3 2" xfId="24962" xr:uid="{2C1B1BF5-619D-473C-B3F2-A4AD9014BFC5}"/>
    <cellStyle name="Entrada 15 4 5 4" xfId="7392" xr:uid="{942607FE-DD08-4D85-8B18-9B6A96E77441}"/>
    <cellStyle name="Entrada 15 4 5 4 2" xfId="22500" xr:uid="{B0F2A50C-7F5D-4410-A143-0F2E862FCC7B}"/>
    <cellStyle name="Entrada 15 4 5 5" xfId="18580" xr:uid="{A6AF1486-3F59-4C61-BB74-A4E3023DDEFC}"/>
    <cellStyle name="Entrada 15 4 6" xfId="3778" xr:uid="{ED4B7511-41A9-4AF4-9DE5-64E7298D21D3}"/>
    <cellStyle name="Entrada 15 4 6 2" xfId="6415" xr:uid="{99724F7B-8D3D-4078-910A-838A3562852A}"/>
    <cellStyle name="Entrada 15 4 6 2 2" xfId="12726" xr:uid="{536B2275-A906-47BA-A34E-3288307FDC21}"/>
    <cellStyle name="Entrada 15 4 6 2 2 2" xfId="27834" xr:uid="{645488C9-2153-4289-968B-D19C625FCECA}"/>
    <cellStyle name="Entrada 15 4 6 2 3" xfId="15766" xr:uid="{E64AD8B8-4F74-4D39-8F1E-1FB7A199F1E2}"/>
    <cellStyle name="Entrada 15 4 6 2 3 2" xfId="30874" xr:uid="{E571B941-4D28-4802-B819-0CECB82EDF93}"/>
    <cellStyle name="Entrada 15 4 6 2 4" xfId="21523" xr:uid="{6275B1CF-C997-42CD-8319-027D0DE1C1DC}"/>
    <cellStyle name="Entrada 15 4 6 3" xfId="10160" xr:uid="{694FDD50-10CB-4511-9D5B-0285A2177A00}"/>
    <cellStyle name="Entrada 15 4 6 3 2" xfId="25268" xr:uid="{0006D88D-6A31-4B68-8150-86EFC80E6329}"/>
    <cellStyle name="Entrada 15 4 6 4" xfId="16508" xr:uid="{016DD193-391F-4FE5-A741-003B40993EC7}"/>
    <cellStyle name="Entrada 15 4 6 4 2" xfId="31616" xr:uid="{F3A04EF3-F0C8-4029-8594-8A3AC6A4406F}"/>
    <cellStyle name="Entrada 15 4 6 5" xfId="18886" xr:uid="{1A787796-065C-4F26-BEEC-7AA78D79E041}"/>
    <cellStyle name="Entrada 15 4 7" xfId="4155" xr:uid="{9A1F52F7-9F2D-4780-AD47-EDE4CC7342E1}"/>
    <cellStyle name="Entrada 15 4 7 2" xfId="6792" xr:uid="{652BD47F-0552-457B-8C4D-B6B428A9ECE7}"/>
    <cellStyle name="Entrada 15 4 7 2 2" xfId="13103" xr:uid="{2F0A5FF2-790B-44B0-A9D4-F43F6273048B}"/>
    <cellStyle name="Entrada 15 4 7 2 2 2" xfId="28211" xr:uid="{8F32C9DC-512E-449F-BC75-F4D66D38278D}"/>
    <cellStyle name="Entrada 15 4 7 2 3" xfId="16777" xr:uid="{B40231BE-7B88-411E-BCE9-B25B9D12540C}"/>
    <cellStyle name="Entrada 15 4 7 2 3 2" xfId="31885" xr:uid="{52501249-D456-4009-8293-C46361DEC255}"/>
    <cellStyle name="Entrada 15 4 7 2 4" xfId="21900" xr:uid="{C388C4B0-AAAA-47C5-8A21-414CAF6004DA}"/>
    <cellStyle name="Entrada 15 4 7 3" xfId="10537" xr:uid="{CE5FA9DE-0894-41F6-B872-45E822AED738}"/>
    <cellStyle name="Entrada 15 4 7 3 2" xfId="25645" xr:uid="{3052BE64-1471-4160-94B3-672C38A4DB7B}"/>
    <cellStyle name="Entrada 15 4 7 4" xfId="7755" xr:uid="{0012BCF8-71C6-47BF-95F9-707FC454873A}"/>
    <cellStyle name="Entrada 15 4 7 4 2" xfId="22863" xr:uid="{756D1CA8-5CF0-4501-8F1C-B5C2266269F5}"/>
    <cellStyle name="Entrada 15 4 7 5" xfId="19263" xr:uid="{4EEE0346-1C79-46CE-B59B-CA797DF390C8}"/>
    <cellStyle name="Entrada 15 4 8" xfId="4720" xr:uid="{8C6CF0DD-CFB9-4A0D-8DB0-1ED62BB497A1}"/>
    <cellStyle name="Entrada 15 4 8 2" xfId="11102" xr:uid="{F9F22AE6-E3A3-4BD5-BA82-5AC065A06842}"/>
    <cellStyle name="Entrada 15 4 8 2 2" xfId="26210" xr:uid="{3BE73697-54DA-4716-B63B-33F266F14801}"/>
    <cellStyle name="Entrada 15 4 8 3" xfId="13765" xr:uid="{D48D9062-47A1-4D76-891F-4E0577CCA16A}"/>
    <cellStyle name="Entrada 15 4 8 3 2" xfId="28873" xr:uid="{2FA13BF2-F91E-4905-9C17-0A94B4B3322B}"/>
    <cellStyle name="Entrada 15 4 8 4" xfId="19828" xr:uid="{8A728BD7-1F64-4701-A31F-29484E73684D}"/>
    <cellStyle name="Entrada 15 4 9" xfId="8581" xr:uid="{78404E52-5E2C-41BC-9D60-734F7CDEEA22}"/>
    <cellStyle name="Entrada 15 4 9 2" xfId="23689" xr:uid="{7674E4E8-8CAC-41CA-AA8F-21EE25F701DD}"/>
    <cellStyle name="Entrada 15 5" xfId="2038" xr:uid="{F9616113-71AD-4C04-B766-011188A239D8}"/>
    <cellStyle name="Entrada 15 5 10" xfId="9144" xr:uid="{950C8DE8-7931-456C-8F3F-829E3E98BBD6}"/>
    <cellStyle name="Entrada 15 5 10 2" xfId="24252" xr:uid="{4425E9E1-94AF-4A68-854C-C049E72D46AD}"/>
    <cellStyle name="Entrada 15 5 11" xfId="17263" xr:uid="{631D8C74-C258-4F36-B4F0-B0C814EACCE9}"/>
    <cellStyle name="Entrada 15 5 2" xfId="2798" xr:uid="{E4B58685-453D-4E0C-980C-852A3E3F514E}"/>
    <cellStyle name="Entrada 15 5 2 2" xfId="5435" xr:uid="{5BD19DEE-8482-49C9-8AFF-D05B2C8419E1}"/>
    <cellStyle name="Entrada 15 5 2 2 2" xfId="16214" xr:uid="{C5D2C736-2DF1-4713-B7F1-A50B9C4382E5}"/>
    <cellStyle name="Entrada 15 5 2 2 2 2" xfId="31322" xr:uid="{8E0110B9-FE9E-46C4-97D5-A6593B0C1B71}"/>
    <cellStyle name="Entrada 15 5 2 2 3" xfId="20543" xr:uid="{7F7AC488-FB1D-4635-AA33-D37C3D912398}"/>
    <cellStyle name="Entrada 15 5 2 3" xfId="14615" xr:uid="{6388F317-9636-47E3-9C3A-E803A9ED7A0D}"/>
    <cellStyle name="Entrada 15 5 2 3 2" xfId="29723" xr:uid="{24C91E6A-1CA4-4BF2-A42C-840229AFFBEA}"/>
    <cellStyle name="Entrada 15 5 2 4" xfId="17906" xr:uid="{06FB2FEE-5ADD-4EF6-BAE6-71D4A5B43D81}"/>
    <cellStyle name="Entrada 15 5 3" xfId="3101" xr:uid="{4109EC98-D38B-41CD-94E4-BB39FC28B679}"/>
    <cellStyle name="Entrada 15 5 3 2" xfId="5738" xr:uid="{F37DF5D6-4C46-44A2-BB3A-9A147508BDBC}"/>
    <cellStyle name="Entrada 15 5 3 2 2" xfId="12049" xr:uid="{8B9A3176-3C6A-44C2-97BA-B3968827C52C}"/>
    <cellStyle name="Entrada 15 5 3 2 2 2" xfId="27157" xr:uid="{69317B10-7153-49AA-8FF1-7C528BAA17D0}"/>
    <cellStyle name="Entrada 15 5 3 2 3" xfId="14415" xr:uid="{6823A260-9DB1-4080-9BCC-0C362337FD0D}"/>
    <cellStyle name="Entrada 15 5 3 2 3 2" xfId="29523" xr:uid="{2D19C5ED-B7C7-4E13-A52C-896E7499674B}"/>
    <cellStyle name="Entrada 15 5 3 2 4" xfId="20846" xr:uid="{82272B8A-079B-4C89-8C7F-96C290F96279}"/>
    <cellStyle name="Entrada 15 5 3 3" xfId="9483" xr:uid="{C62846E1-74A5-4DFC-B969-BEE8C92C846F}"/>
    <cellStyle name="Entrada 15 5 3 3 2" xfId="24591" xr:uid="{C155DBDB-E9CF-4765-8877-20BB10F28D03}"/>
    <cellStyle name="Entrada 15 5 3 4" xfId="14670" xr:uid="{E751227F-FB6A-46F3-975A-DAD0A4C13D07}"/>
    <cellStyle name="Entrada 15 5 3 4 2" xfId="29778" xr:uid="{3C39CC2B-2B15-4D8E-9F14-B44A5EA2949A}"/>
    <cellStyle name="Entrada 15 5 3 5" xfId="18209" xr:uid="{5C61E6A9-9810-4F65-B9D9-2AB8600D2F90}"/>
    <cellStyle name="Entrada 15 5 4" xfId="3427" xr:uid="{8A48B860-D82D-4FE2-B1E4-F84BCB4F5B38}"/>
    <cellStyle name="Entrada 15 5 4 2" xfId="6064" xr:uid="{5F801141-D183-4FD1-9A19-048E90A70FE8}"/>
    <cellStyle name="Entrada 15 5 4 2 2" xfId="12375" xr:uid="{D85A4F3F-BE25-4299-BE64-683644D330FC}"/>
    <cellStyle name="Entrada 15 5 4 2 2 2" xfId="27483" xr:uid="{763ED1C4-2CE4-4378-B74C-0DFB120AE6D8}"/>
    <cellStyle name="Entrada 15 5 4 2 3" xfId="13477" xr:uid="{678CEC27-2CD0-4DA1-ADAE-F04816C96FDC}"/>
    <cellStyle name="Entrada 15 5 4 2 3 2" xfId="28585" xr:uid="{6F430857-7E1C-40EE-80ED-2E1E928E55DD}"/>
    <cellStyle name="Entrada 15 5 4 2 4" xfId="21172" xr:uid="{18417B12-A06F-40E2-8166-92129301599B}"/>
    <cellStyle name="Entrada 15 5 4 3" xfId="9809" xr:uid="{9D87E6B7-A5D6-4EDF-89A3-4CA8752F6CCB}"/>
    <cellStyle name="Entrada 15 5 4 3 2" xfId="24917" xr:uid="{99F7E7DD-C758-4807-8713-A7DFF3B6BE10}"/>
    <cellStyle name="Entrada 15 5 4 4" xfId="9297" xr:uid="{8CA622F6-ACA6-49F2-BB51-05ADDBEC76B7}"/>
    <cellStyle name="Entrada 15 5 4 4 2" xfId="24405" xr:uid="{AE9B9BA9-1B78-4D3C-9643-50A86FE2C1E1}"/>
    <cellStyle name="Entrada 15 5 4 5" xfId="18535" xr:uid="{DAD98CEB-CD39-4F8F-9CF6-EA9F123747F5}"/>
    <cellStyle name="Entrada 15 5 5" xfId="3733" xr:uid="{E2A36D34-0039-44EC-AFEA-7F814606FDDB}"/>
    <cellStyle name="Entrada 15 5 5 2" xfId="6370" xr:uid="{8A1AD4F4-8A04-4235-8CB7-A3270423A1B1}"/>
    <cellStyle name="Entrada 15 5 5 2 2" xfId="12681" xr:uid="{223D3E3B-7188-4B31-B810-E33BF6B58DCF}"/>
    <cellStyle name="Entrada 15 5 5 2 2 2" xfId="27789" xr:uid="{A905F212-0392-4FF4-81EE-72C3EB4EA477}"/>
    <cellStyle name="Entrada 15 5 5 2 3" xfId="8289" xr:uid="{39FAB100-0E5F-4651-9FD0-BCB9CD8B699F}"/>
    <cellStyle name="Entrada 15 5 5 2 3 2" xfId="23397" xr:uid="{0CB6A8E1-BD8E-44F2-8A41-56274C6F3DBB}"/>
    <cellStyle name="Entrada 15 5 5 2 4" xfId="21478" xr:uid="{E08D3633-1785-4FF7-879A-25B724EBAEB8}"/>
    <cellStyle name="Entrada 15 5 5 3" xfId="10115" xr:uid="{B86B627A-9833-4560-8AD3-72AD3DDCC879}"/>
    <cellStyle name="Entrada 15 5 5 3 2" xfId="25223" xr:uid="{FD884BC3-B3B9-436E-8F69-D181A2983D6E}"/>
    <cellStyle name="Entrada 15 5 5 4" xfId="14614" xr:uid="{BDD1E4FC-284B-43B4-99AE-4BF344863DA4}"/>
    <cellStyle name="Entrada 15 5 5 4 2" xfId="29722" xr:uid="{90D13151-E885-4B1A-9AD2-8BFADB40BFF2}"/>
    <cellStyle name="Entrada 15 5 5 5" xfId="18841" xr:uid="{8C586EF3-5F6F-454B-A84E-2AD45C863565}"/>
    <cellStyle name="Entrada 15 5 6" xfId="4110" xr:uid="{D1635F53-17C0-41B6-B200-7FF594F40C55}"/>
    <cellStyle name="Entrada 15 5 6 2" xfId="6747" xr:uid="{8CCE0D25-60B0-4E02-A3FB-86328549027D}"/>
    <cellStyle name="Entrada 15 5 6 2 2" xfId="13058" xr:uid="{2055CE4A-5AF1-48CD-B575-3D1ABC1553F4}"/>
    <cellStyle name="Entrada 15 5 6 2 2 2" xfId="28166" xr:uid="{B0E8AF6F-EED4-4E57-839E-4D8EFDD765D2}"/>
    <cellStyle name="Entrada 15 5 6 2 3" xfId="16732" xr:uid="{7D626217-7FF3-4429-B475-DA356D802162}"/>
    <cellStyle name="Entrada 15 5 6 2 3 2" xfId="31840" xr:uid="{26126118-F309-4594-A28B-8FACE5A67E3A}"/>
    <cellStyle name="Entrada 15 5 6 2 4" xfId="21855" xr:uid="{02B7E667-37E2-4B2D-ABB8-FE064D1CFFD1}"/>
    <cellStyle name="Entrada 15 5 6 3" xfId="10492" xr:uid="{CDED2B56-9BCE-4320-9115-B47BE2DC21BD}"/>
    <cellStyle name="Entrada 15 5 6 3 2" xfId="25600" xr:uid="{E800EA5F-44DD-483A-9683-D03F7542C5A8}"/>
    <cellStyle name="Entrada 15 5 6 4" xfId="13863" xr:uid="{5332AADE-69B8-4C8A-A5CB-37D1DD527AC3}"/>
    <cellStyle name="Entrada 15 5 6 4 2" xfId="28971" xr:uid="{52D6A8F0-6088-4454-B334-52A9D733F002}"/>
    <cellStyle name="Entrada 15 5 6 5" xfId="19218" xr:uid="{BAB4C647-E7F9-4332-8A16-655A771B040E}"/>
    <cellStyle name="Entrada 15 5 7" xfId="4675" xr:uid="{72996C17-5620-4C78-A23A-BA4F855D14C4}"/>
    <cellStyle name="Entrada 15 5 7 2" xfId="11057" xr:uid="{B259BF77-FD55-4166-8F92-4F661AA96BE7}"/>
    <cellStyle name="Entrada 15 5 7 2 2" xfId="26165" xr:uid="{EBB095CE-173A-43C1-94F7-E3C4C3C975D1}"/>
    <cellStyle name="Entrada 15 5 7 3" xfId="13801" xr:uid="{9CAA7817-C906-409B-9C4E-CDE24E1BC01A}"/>
    <cellStyle name="Entrada 15 5 7 3 2" xfId="28909" xr:uid="{D8FA7A9A-0673-4287-B320-184EACA49E01}"/>
    <cellStyle name="Entrada 15 5 7 4" xfId="19783" xr:uid="{29A1AC02-1434-4AB2-B12B-9CB4A480FF44}"/>
    <cellStyle name="Entrada 15 5 8" xfId="8536" xr:uid="{21C9E067-9059-4202-B647-C0C408019404}"/>
    <cellStyle name="Entrada 15 5 8 2" xfId="23644" xr:uid="{0E9E5195-706F-4F30-852E-C824BC40D3A8}"/>
    <cellStyle name="Entrada 15 5 9" xfId="16344" xr:uid="{51870B50-3616-4DE0-8B1A-193BB54A566C}"/>
    <cellStyle name="Entrada 15 5 9 2" xfId="31452" xr:uid="{319933C7-7AD0-4C1F-A7F7-ECDDBD036024}"/>
    <cellStyle name="Entrada 16" xfId="1148" xr:uid="{00000000-0005-0000-0000-00007E040000}"/>
    <cellStyle name="Entrada 16 2" xfId="1864" xr:uid="{4CAC8E1F-12F4-47FB-B474-3FCDE796CF48}"/>
    <cellStyle name="Entrada 16 2 10" xfId="8365" xr:uid="{DEAEE29D-4763-4499-9A89-96662F208AF2}"/>
    <cellStyle name="Entrada 16 2 10 2" xfId="23473" xr:uid="{0F266EA6-5DB5-4C66-B3C0-7D254F3FB4E2}"/>
    <cellStyle name="Entrada 16 2 11" xfId="16290" xr:uid="{9E50AB95-7BEF-42DB-8DF3-CC86AFD01D70}"/>
    <cellStyle name="Entrada 16 2 11 2" xfId="31398" xr:uid="{F9189B5B-C973-469D-8FB2-171619629600}"/>
    <cellStyle name="Entrada 16 2 12" xfId="14502" xr:uid="{22B0A04A-34E6-4B43-AC3F-4DD7E06967FB}"/>
    <cellStyle name="Entrada 16 2 12 2" xfId="29610" xr:uid="{EBF222D1-C427-47AC-A8F7-3ECA46E53721}"/>
    <cellStyle name="Entrada 16 2 13" xfId="17089" xr:uid="{CD17223F-86C5-465A-9142-0B36EF7CCDB7}"/>
    <cellStyle name="Entrada 16 2 2" xfId="2424" xr:uid="{8E3CE63B-8CAE-47BB-B05D-541D1D7AC5C2}"/>
    <cellStyle name="Entrada 16 2 2 2" xfId="5061" xr:uid="{21C172F3-E8DD-4593-BD43-CBC62274126F}"/>
    <cellStyle name="Entrada 16 2 2 2 2" xfId="11425" xr:uid="{92A3209A-3B00-4CC1-85F6-085A4D75B6DB}"/>
    <cellStyle name="Entrada 16 2 2 2 2 2" xfId="26533" xr:uid="{125AC21A-0F25-4D03-A480-BC7939C15193}"/>
    <cellStyle name="Entrada 16 2 2 2 3" xfId="7097" xr:uid="{D1140FBF-15F6-47C9-A5F1-B6C760347CE5}"/>
    <cellStyle name="Entrada 16 2 2 2 3 2" xfId="22205" xr:uid="{5CA4A8B5-79E3-43F7-8CEC-3026EC55DDA4}"/>
    <cellStyle name="Entrada 16 2 2 2 4" xfId="20169" xr:uid="{489E75F3-027F-4BED-A4C8-8FD7F160CFDC}"/>
    <cellStyle name="Entrada 16 2 2 3" xfId="8891" xr:uid="{04915987-7362-499D-AE28-83CCF923A503}"/>
    <cellStyle name="Entrada 16 2 2 3 2" xfId="23999" xr:uid="{2EE9D2E8-6E9F-4225-9C3C-22B7456AA11E}"/>
    <cellStyle name="Entrada 16 2 3" xfId="2196" xr:uid="{3F629F6A-A2BC-44F2-B4E3-AB62F0332284}"/>
    <cellStyle name="Entrada 16 2 3 2" xfId="4833" xr:uid="{FDEFFDE4-8009-4634-8884-4AB53626EEC1}"/>
    <cellStyle name="Entrada 16 2 3 2 2" xfId="7112" xr:uid="{AB123E87-D959-4DAC-98DA-7C6C86EA1CAE}"/>
    <cellStyle name="Entrada 16 2 3 2 2 2" xfId="22220" xr:uid="{FC2496CE-D893-4647-A4C1-870F88CED868}"/>
    <cellStyle name="Entrada 16 2 3 2 3" xfId="19941" xr:uid="{B7036701-9F75-45E4-B91F-F4806BA2F1D3}"/>
    <cellStyle name="Entrada 16 2 3 3" xfId="14406" xr:uid="{17FBC1D8-BC9A-4923-94F2-3C1B09541CB0}"/>
    <cellStyle name="Entrada 16 2 3 3 2" xfId="29514" xr:uid="{9D0C9CE9-BA1E-4666-8F84-5B15D7A146BA}"/>
    <cellStyle name="Entrada 16 2 3 4" xfId="17421" xr:uid="{C25CAE20-F0E5-45C4-B6D7-768C4210DA5E}"/>
    <cellStyle name="Entrada 16 2 4" xfId="2958" xr:uid="{1DA3362C-66CE-475D-8CA7-7CFAB974C2D0}"/>
    <cellStyle name="Entrada 16 2 4 2" xfId="5595" xr:uid="{0F7061EC-0B1A-4065-89AD-9BDB21D11491}"/>
    <cellStyle name="Entrada 16 2 4 2 2" xfId="11906" xr:uid="{3B4DC500-EC04-4B4C-A93A-8A57C8C8EA04}"/>
    <cellStyle name="Entrada 16 2 4 2 2 2" xfId="27014" xr:uid="{FF1BEE0C-94F0-453D-8557-0F88AC79B5AE}"/>
    <cellStyle name="Entrada 16 2 4 2 3" xfId="15996" xr:uid="{CFCB40C8-20EF-4FEA-ADEA-1C3EEB72509A}"/>
    <cellStyle name="Entrada 16 2 4 2 3 2" xfId="31104" xr:uid="{013BB194-F40D-4B6A-82A8-54D8B5AF3F38}"/>
    <cellStyle name="Entrada 16 2 4 2 4" xfId="20703" xr:uid="{6F32A2A6-4BD0-4170-8604-D18ADE8E90DB}"/>
    <cellStyle name="Entrada 16 2 4 3" xfId="9340" xr:uid="{5230A339-09CD-45D4-86F3-47D6C5053AE1}"/>
    <cellStyle name="Entrada 16 2 4 3 2" xfId="24448" xr:uid="{78371D02-2F5F-4441-8E67-93812951C9D1}"/>
    <cellStyle name="Entrada 16 2 4 4" xfId="7130" xr:uid="{1B544059-98D8-4D0A-966A-369D5CC8BC94}"/>
    <cellStyle name="Entrada 16 2 4 4 2" xfId="22238" xr:uid="{86F71692-B898-45ED-B7DE-2FAEA64AF7FD}"/>
    <cellStyle name="Entrada 16 2 4 5" xfId="18066" xr:uid="{1AA95879-E739-4EC5-93C3-2DD2CF8A7E14}"/>
    <cellStyle name="Entrada 16 2 5" xfId="3284" xr:uid="{EA41DD57-8CB9-4A9E-852B-9355B8990AF9}"/>
    <cellStyle name="Entrada 16 2 5 2" xfId="5921" xr:uid="{7D91771B-5FF5-4780-B8AD-1BF7EDB77C64}"/>
    <cellStyle name="Entrada 16 2 5 2 2" xfId="12232" xr:uid="{7B6EC6A8-A389-4C77-B727-C9CF96559F9F}"/>
    <cellStyle name="Entrada 16 2 5 2 2 2" xfId="27340" xr:uid="{AFF414CB-52AA-4BB8-BE83-EF650B96FD32}"/>
    <cellStyle name="Entrada 16 2 5 2 3" xfId="15791" xr:uid="{724817F7-0AF2-472F-A564-9130D67BB3D3}"/>
    <cellStyle name="Entrada 16 2 5 2 3 2" xfId="30899" xr:uid="{811A9954-4AB1-4156-87E8-C21D3DC983EA}"/>
    <cellStyle name="Entrada 16 2 5 2 4" xfId="21029" xr:uid="{007E1B52-9D07-43CC-B3FF-66664B4D2310}"/>
    <cellStyle name="Entrada 16 2 5 3" xfId="9666" xr:uid="{6FCF8C5F-1A68-4C6E-805B-E9AF9C709ADB}"/>
    <cellStyle name="Entrada 16 2 5 3 2" xfId="24774" xr:uid="{C9F38DEA-7881-4BE4-A44B-A9A31746192D}"/>
    <cellStyle name="Entrada 16 2 5 4" xfId="16382" xr:uid="{480B892B-9670-4851-AF2A-FDF8EFFF3667}"/>
    <cellStyle name="Entrada 16 2 5 4 2" xfId="31490" xr:uid="{C12E04EA-0EA6-484A-8804-2631AE1FC16B}"/>
    <cellStyle name="Entrada 16 2 5 5" xfId="18392" xr:uid="{A00A3783-895B-40A7-AE3B-90D3C0BBE7E0}"/>
    <cellStyle name="Entrada 16 2 6" xfId="3590" xr:uid="{116057EB-FC5F-4A0D-9B59-4E5507EE5FC9}"/>
    <cellStyle name="Entrada 16 2 6 2" xfId="6227" xr:uid="{A9F0FFC5-4187-465E-A351-31A8897E7265}"/>
    <cellStyle name="Entrada 16 2 6 2 2" xfId="12538" xr:uid="{649FAD17-E837-47AA-855F-8C2040F5B1FD}"/>
    <cellStyle name="Entrada 16 2 6 2 2 2" xfId="27646" xr:uid="{3A5B1B9D-37E1-4DF9-BDCB-0C39173758E0}"/>
    <cellStyle name="Entrada 16 2 6 2 3" xfId="7922" xr:uid="{8C02A9D6-40D5-4B34-BA83-4C5CAA6ACA4E}"/>
    <cellStyle name="Entrada 16 2 6 2 3 2" xfId="23030" xr:uid="{69CC4B72-A752-442E-9E9C-F8AA8BFB006D}"/>
    <cellStyle name="Entrada 16 2 6 2 4" xfId="21335" xr:uid="{9E1F5394-0847-472E-B30F-5F999E6208A8}"/>
    <cellStyle name="Entrada 16 2 6 3" xfId="9972" xr:uid="{821204D7-38F1-48F9-9FF3-DE275B119CC6}"/>
    <cellStyle name="Entrada 16 2 6 3 2" xfId="25080" xr:uid="{DF2868D3-A7C3-49B5-8499-ED2748EA05AA}"/>
    <cellStyle name="Entrada 16 2 6 4" xfId="7144" xr:uid="{F2F234B4-97FC-402F-B85D-D3F815AAD60A}"/>
    <cellStyle name="Entrada 16 2 6 4 2" xfId="22252" xr:uid="{765E575B-EE15-4225-8CA4-CBE89EF33B93}"/>
    <cellStyle name="Entrada 16 2 6 5" xfId="18698" xr:uid="{94E38EA8-6F2E-4BF0-B0E9-2AC9AEEC912E}"/>
    <cellStyle name="Entrada 16 2 7" xfId="3936" xr:uid="{A9EF8426-FDB3-4EE9-8A47-00ADE28A9E44}"/>
    <cellStyle name="Entrada 16 2 7 2" xfId="6573" xr:uid="{8A9C6475-34B0-4511-83F8-20645B3936E4}"/>
    <cellStyle name="Entrada 16 2 7 2 2" xfId="12884" xr:uid="{633B0670-D752-4FEB-ADCF-33E85DACCFC1}"/>
    <cellStyle name="Entrada 16 2 7 2 2 2" xfId="27992" xr:uid="{4BAFE085-3440-49AE-8134-6208DEA183EB}"/>
    <cellStyle name="Entrada 16 2 7 2 3" xfId="16589" xr:uid="{7A2DDF49-4A82-4E94-BFBF-4E415EAB4B69}"/>
    <cellStyle name="Entrada 16 2 7 2 3 2" xfId="31697" xr:uid="{C3E35E45-9B11-470C-9ECA-521A27AFF95B}"/>
    <cellStyle name="Entrada 16 2 7 2 4" xfId="21681" xr:uid="{A6D4E7E3-1AA8-4BD9-AB6D-3C93051A7934}"/>
    <cellStyle name="Entrada 16 2 7 3" xfId="10318" xr:uid="{E2AC5C18-B6F9-49C7-966A-A2D732D96B4A}"/>
    <cellStyle name="Entrada 16 2 7 3 2" xfId="25426" xr:uid="{F1641FC1-7DDF-490E-97CD-AE6658DFED0D}"/>
    <cellStyle name="Entrada 16 2 7 4" xfId="11671" xr:uid="{2EFB4A42-1F2A-453D-9288-19DC49F14401}"/>
    <cellStyle name="Entrada 16 2 7 4 2" xfId="26779" xr:uid="{EE19BACE-9FBB-4F15-A797-1DA161BF464A}"/>
    <cellStyle name="Entrada 16 2 7 5" xfId="19044" xr:uid="{45B0A43E-28B8-47B4-8F45-EA725B244725}"/>
    <cellStyle name="Entrada 16 2 8" xfId="4283" xr:uid="{708C22BE-E876-4A46-8C0F-DBE4522451A0}"/>
    <cellStyle name="Entrada 16 2 8 2" xfId="6920" xr:uid="{C32F5DAA-850D-45BD-8243-F872487A9621}"/>
    <cellStyle name="Entrada 16 2 8 2 2" xfId="13231" xr:uid="{1899B043-2CE9-458D-B2D1-AFD9E3D65F66}"/>
    <cellStyle name="Entrada 16 2 8 2 2 2" xfId="28339" xr:uid="{CCEEB5EB-F4C2-46E3-94A4-CCD0050AFD4F}"/>
    <cellStyle name="Entrada 16 2 8 2 3" xfId="16895" xr:uid="{391A8368-88A6-4F8B-AD5F-DE26A7674B16}"/>
    <cellStyle name="Entrada 16 2 8 2 3 2" xfId="32003" xr:uid="{EEF41524-B626-4194-986B-59B4BF0FE96D}"/>
    <cellStyle name="Entrada 16 2 8 2 4" xfId="22028" xr:uid="{ADB777C2-5B1A-4923-8165-451D0F01416E}"/>
    <cellStyle name="Entrada 16 2 8 3" xfId="10665" xr:uid="{990BD9F1-1411-4555-8084-AE430914085E}"/>
    <cellStyle name="Entrada 16 2 8 3 2" xfId="25773" xr:uid="{B3CD44D8-4318-4697-9D96-1A678D48958C}"/>
    <cellStyle name="Entrada 16 2 8 4" xfId="7325" xr:uid="{DE5865B8-9E88-4F29-9160-B277E4D3C8F1}"/>
    <cellStyle name="Entrada 16 2 8 4 2" xfId="22433" xr:uid="{C33B73E3-E2E9-4AC5-A7B5-3F6FCD0722CE}"/>
    <cellStyle name="Entrada 16 2 8 5" xfId="19391" xr:uid="{343E4664-9390-40C4-80A4-A7E9ABF72717}"/>
    <cellStyle name="Entrada 16 2 9" xfId="4501" xr:uid="{D9CD37A0-396F-45BD-B0AD-68539BACC35D}"/>
    <cellStyle name="Entrada 16 2 9 2" xfId="10883" xr:uid="{885269EC-936A-47CA-84C1-1770D7096756}"/>
    <cellStyle name="Entrada 16 2 9 2 2" xfId="25991" xr:uid="{9EC3E44B-4E1B-42DD-B206-8A912BA2DA51}"/>
    <cellStyle name="Entrada 16 2 9 3" xfId="16144" xr:uid="{C47A439D-644B-4F82-9507-CBAFA928A9EC}"/>
    <cellStyle name="Entrada 16 2 9 3 2" xfId="31252" xr:uid="{A36202E5-1EC0-4712-96CF-9B34DE982B94}"/>
    <cellStyle name="Entrada 16 2 9 4" xfId="19609" xr:uid="{B5349BCE-D9BB-4803-B3E3-3AEC56A4F5FF}"/>
    <cellStyle name="Entrada 16 3" xfId="1847" xr:uid="{AA7A116C-5E7A-4EFA-8426-5D52C0BDA03D}"/>
    <cellStyle name="Entrada 16 3 10" xfId="7572" xr:uid="{A42805DC-A922-4F14-8C16-F3B8EE5BD33F}"/>
    <cellStyle name="Entrada 16 3 10 2" xfId="22680" xr:uid="{1A99A50D-443C-40D7-852C-FB52E17DAC70}"/>
    <cellStyle name="Entrada 16 3 11" xfId="14982" xr:uid="{8F2786EC-CC28-4BA3-B9AE-24EC566A9B42}"/>
    <cellStyle name="Entrada 16 3 11 2" xfId="30090" xr:uid="{BB3289AF-BA28-4E68-8562-6361DA427B0D}"/>
    <cellStyle name="Entrada 16 3 12" xfId="17072" xr:uid="{B9AE5185-159B-4E92-B14F-40C8B8B6F44A}"/>
    <cellStyle name="Entrada 16 3 2" xfId="2407" xr:uid="{B47F174D-102E-4AB6-94FB-DD01BA905236}"/>
    <cellStyle name="Entrada 16 3 2 2" xfId="5044" xr:uid="{A658016C-F0F0-434D-A73D-14ACFCD5E3F3}"/>
    <cellStyle name="Entrada 16 3 2 2 2" xfId="11408" xr:uid="{2375B42E-2551-4627-A160-C91C054FB610}"/>
    <cellStyle name="Entrada 16 3 2 2 2 2" xfId="26516" xr:uid="{DA36D6AC-0DEB-4714-B517-5F9A4F4350B3}"/>
    <cellStyle name="Entrada 16 3 2 2 3" xfId="14881" xr:uid="{AE7559F6-C20E-4C69-96E3-C6663FF50101}"/>
    <cellStyle name="Entrada 16 3 2 2 3 2" xfId="29989" xr:uid="{DC7F673C-C81B-4505-ADF5-24CEAC6A2D61}"/>
    <cellStyle name="Entrada 16 3 2 2 4" xfId="20152" xr:uid="{D5E76243-2506-41E7-82A2-7E8540CE2544}"/>
    <cellStyle name="Entrada 16 3 2 3" xfId="8874" xr:uid="{1A990372-7261-4798-98B6-42892926544F}"/>
    <cellStyle name="Entrada 16 3 2 3 2" xfId="23982" xr:uid="{005A1FA4-20F7-4583-B8EE-CE9A22A54229}"/>
    <cellStyle name="Entrada 16 3 2 4" xfId="15055" xr:uid="{E216BC23-3749-4521-81F4-55DE31E29A8B}"/>
    <cellStyle name="Entrada 16 3 2 4 2" xfId="30163" xr:uid="{E6308C3A-8609-4EDD-AC70-6C74046ECD31}"/>
    <cellStyle name="Entrada 16 3 2 5" xfId="11246" xr:uid="{BF4D2788-31F4-4861-AD52-2A8963D87CD7}"/>
    <cellStyle name="Entrada 16 3 2 5 2" xfId="26354" xr:uid="{21CE44DE-FA28-4E1C-BBE8-7B98989A1A90}"/>
    <cellStyle name="Entrada 16 3 2 6" xfId="17598" xr:uid="{61FF9BAA-3DC8-4779-B069-70818035156A}"/>
    <cellStyle name="Entrada 16 3 3" xfId="2213" xr:uid="{76536923-2F10-48EA-A911-FFF747E2ADCF}"/>
    <cellStyle name="Entrada 16 3 3 2" xfId="4850" xr:uid="{963CFAF6-DE93-47A3-B832-D3E75DD7D4C3}"/>
    <cellStyle name="Entrada 16 3 3 2 2" xfId="13957" xr:uid="{4367B4F0-F5DF-458E-9BB6-F2472805C0E6}"/>
    <cellStyle name="Entrada 16 3 3 2 2 2" xfId="29065" xr:uid="{8B6A25DD-D92E-442B-BA84-97B7A420E0CE}"/>
    <cellStyle name="Entrada 16 3 3 2 3" xfId="19958" xr:uid="{8DA4023E-8055-4ABF-B500-16B8EA49F545}"/>
    <cellStyle name="Entrada 16 3 3 3" xfId="14099" xr:uid="{3BC55B51-ED4D-4156-97A2-B993F43AD35D}"/>
    <cellStyle name="Entrada 16 3 3 3 2" xfId="29207" xr:uid="{0ADF2864-C41F-4191-A569-B0CD2F91CBB2}"/>
    <cellStyle name="Entrada 16 3 3 4" xfId="17438" xr:uid="{A6276641-FDF6-4D10-B815-0AD4D61F1033}"/>
    <cellStyle name="Entrada 16 3 4" xfId="2941" xr:uid="{956D3159-6B4F-4B7D-A3C5-9DD8F0D0347E}"/>
    <cellStyle name="Entrada 16 3 4 2" xfId="5578" xr:uid="{AD942F40-0302-44FC-8FD5-76F33178870E}"/>
    <cellStyle name="Entrada 16 3 4 2 2" xfId="11889" xr:uid="{BB3EEC3A-4FBA-4CA1-8BD2-F18038A56289}"/>
    <cellStyle name="Entrada 16 3 4 2 2 2" xfId="26997" xr:uid="{6168C80D-DA91-4A55-89FD-3783DA2C8792}"/>
    <cellStyle name="Entrada 16 3 4 2 3" xfId="15914" xr:uid="{11227C32-4D7F-4E45-BC19-065C730D9000}"/>
    <cellStyle name="Entrada 16 3 4 2 3 2" xfId="31022" xr:uid="{BF97BB18-36CD-4D62-9C8B-23605124002C}"/>
    <cellStyle name="Entrada 16 3 4 2 4" xfId="20686" xr:uid="{782B0D70-B9CC-4CF0-AF72-B899D3AE90B1}"/>
    <cellStyle name="Entrada 16 3 4 3" xfId="9323" xr:uid="{136F41ED-3A2D-4C06-9DFF-4D5AFFDE4551}"/>
    <cellStyle name="Entrada 16 3 4 3 2" xfId="24431" xr:uid="{2DC82075-881A-486B-BAB8-8EE46B42A252}"/>
    <cellStyle name="Entrada 16 3 4 4" xfId="16097" xr:uid="{C37FE270-D2B9-4D75-B51C-34F8D3F83FA3}"/>
    <cellStyle name="Entrada 16 3 4 4 2" xfId="31205" xr:uid="{925C8497-7254-4159-A730-987C0396BFB1}"/>
    <cellStyle name="Entrada 16 3 4 5" xfId="18049" xr:uid="{B0360650-B797-4D7D-94EB-8A0944427EFF}"/>
    <cellStyle name="Entrada 16 3 5" xfId="3267" xr:uid="{4CCBC929-20A5-4436-82E0-64B42FD6E35F}"/>
    <cellStyle name="Entrada 16 3 5 2" xfId="5904" xr:uid="{2A5EEC7C-8235-4105-AD03-C8331C0AAA32}"/>
    <cellStyle name="Entrada 16 3 5 2 2" xfId="12215" xr:uid="{0186F6E9-3EEA-4959-9C64-1859E3EF0F10}"/>
    <cellStyle name="Entrada 16 3 5 2 2 2" xfId="27323" xr:uid="{EB4F1A74-3600-42AD-99B8-B24991E78DC6}"/>
    <cellStyle name="Entrada 16 3 5 2 3" xfId="8156" xr:uid="{C4A4EBD7-8EF3-4E36-8733-225ED95E7199}"/>
    <cellStyle name="Entrada 16 3 5 2 3 2" xfId="23264" xr:uid="{271517CB-80C8-4446-B53B-D4F6D31EF326}"/>
    <cellStyle name="Entrada 16 3 5 2 4" xfId="21012" xr:uid="{6D7A89F0-9AD5-4FD7-87CD-0AE133F819D0}"/>
    <cellStyle name="Entrada 16 3 5 3" xfId="9649" xr:uid="{4359FF38-0F72-43F9-84F3-34B13E11B895}"/>
    <cellStyle name="Entrada 16 3 5 3 2" xfId="24757" xr:uid="{3B3D29C3-C379-4911-8A67-810CAACB1CAA}"/>
    <cellStyle name="Entrada 16 3 5 4" xfId="7411" xr:uid="{7BA84589-0A1D-489A-B7F4-EC2EBF3B4C3B}"/>
    <cellStyle name="Entrada 16 3 5 4 2" xfId="22519" xr:uid="{E7E8ECFE-FBA7-4174-812A-BF1C89CDCF7B}"/>
    <cellStyle name="Entrada 16 3 5 5" xfId="18375" xr:uid="{F9721E83-F50C-41F2-B71A-2255C0C91794}"/>
    <cellStyle name="Entrada 16 3 6" xfId="3573" xr:uid="{2DCB2C7E-532C-480E-8C8D-F18C9B4E98DA}"/>
    <cellStyle name="Entrada 16 3 6 2" xfId="6210" xr:uid="{688A218D-DB68-49B0-8D50-A28D8305BA19}"/>
    <cellStyle name="Entrada 16 3 6 2 2" xfId="12521" xr:uid="{35B03ED4-2A99-42CA-BDD2-1662A25D4E68}"/>
    <cellStyle name="Entrada 16 3 6 2 2 2" xfId="27629" xr:uid="{1EA35FC7-D48C-49B2-8F36-30469F177082}"/>
    <cellStyle name="Entrada 16 3 6 2 3" xfId="13983" xr:uid="{36B0F218-0FE5-4E8D-8203-A1BA7915BADE}"/>
    <cellStyle name="Entrada 16 3 6 2 3 2" xfId="29091" xr:uid="{A0B7EC8B-F155-4C34-953B-5F5B059D2570}"/>
    <cellStyle name="Entrada 16 3 6 2 4" xfId="21318" xr:uid="{02E7CCD0-5FB5-47B9-A5D2-B6ACDF3CE2BF}"/>
    <cellStyle name="Entrada 16 3 6 3" xfId="9955" xr:uid="{31E58D8A-C322-4624-A1A0-9211F7840DD2}"/>
    <cellStyle name="Entrada 16 3 6 3 2" xfId="25063" xr:uid="{927BEB57-A6E4-4F93-BB2A-A6AAA109BAAC}"/>
    <cellStyle name="Entrada 16 3 6 4" xfId="13923" xr:uid="{37959F69-208D-4411-9087-61A11F602586}"/>
    <cellStyle name="Entrada 16 3 6 4 2" xfId="29031" xr:uid="{1B88A1EF-EAF0-42C2-8E04-913ACD51559F}"/>
    <cellStyle name="Entrada 16 3 6 5" xfId="18681" xr:uid="{F87119BB-FF28-4423-AD24-46158815BF10}"/>
    <cellStyle name="Entrada 16 3 7" xfId="3919" xr:uid="{17551D7B-D49E-4A4A-9844-4CB647DF354F}"/>
    <cellStyle name="Entrada 16 3 7 2" xfId="6556" xr:uid="{4B2EC648-BEA2-4D5D-ACFF-4D325E431CB7}"/>
    <cellStyle name="Entrada 16 3 7 2 2" xfId="12867" xr:uid="{512BEFBB-927A-4256-B86E-8AD6367446E7}"/>
    <cellStyle name="Entrada 16 3 7 2 2 2" xfId="27975" xr:uid="{4A4EB8A5-7038-4505-BA31-3F31F835499E}"/>
    <cellStyle name="Entrada 16 3 7 2 3" xfId="16572" xr:uid="{6EF52310-1055-4B5F-BFDA-00CEEB1AE11E}"/>
    <cellStyle name="Entrada 16 3 7 2 3 2" xfId="31680" xr:uid="{D1066DCB-6AB0-448A-8572-A55D8440ACAA}"/>
    <cellStyle name="Entrada 16 3 7 2 4" xfId="21664" xr:uid="{57426AB0-A416-498E-A5F3-5B314802CFCE}"/>
    <cellStyle name="Entrada 16 3 7 3" xfId="10301" xr:uid="{00DF9A86-3AA1-4B2F-B0E2-032FE9291E8A}"/>
    <cellStyle name="Entrada 16 3 7 3 2" xfId="25409" xr:uid="{22E0239C-0F8C-4EF1-913C-D0B308E93AFA}"/>
    <cellStyle name="Entrada 16 3 7 4" xfId="14874" xr:uid="{966E28C4-E34D-463F-A3F7-3E8459DF0908}"/>
    <cellStyle name="Entrada 16 3 7 4 2" xfId="29982" xr:uid="{391019FF-3680-423E-B729-B6F43EA7CAFC}"/>
    <cellStyle name="Entrada 16 3 7 5" xfId="19027" xr:uid="{224CB839-85B2-4E1E-9417-8B65E7D8C02B}"/>
    <cellStyle name="Entrada 16 3 8" xfId="4484" xr:uid="{1BC2B52C-1319-4221-BE2B-043E2F63736E}"/>
    <cellStyle name="Entrada 16 3 8 2" xfId="10866" xr:uid="{FCFE6E00-5A16-44F5-9AE0-5CD72AB15833}"/>
    <cellStyle name="Entrada 16 3 8 2 2" xfId="25974" xr:uid="{2A6AC16E-7E33-4B34-A38A-973F22D3CDDB}"/>
    <cellStyle name="Entrada 16 3 8 3" xfId="14299" xr:uid="{05176950-E39E-474C-9459-D22378C014E1}"/>
    <cellStyle name="Entrada 16 3 8 3 2" xfId="29407" xr:uid="{427A32BA-35A1-4BC4-923E-966A7649DA40}"/>
    <cellStyle name="Entrada 16 3 8 4" xfId="19592" xr:uid="{DF6990C8-9CE5-4025-91E7-3B2B8789F1AC}"/>
    <cellStyle name="Entrada 16 3 9" xfId="8348" xr:uid="{FB69BFE2-5DC4-4272-9504-702FD89D9724}"/>
    <cellStyle name="Entrada 16 3 9 2" xfId="23456" xr:uid="{EE992494-1CC0-449B-B5A8-1D7A62E42EE7}"/>
    <cellStyle name="Entrada 16 4" xfId="2084" xr:uid="{8412C2B7-D1A0-46E8-BAE0-F10C313B515D}"/>
    <cellStyle name="Entrada 16 4 10" xfId="11673" xr:uid="{77EEBD12-55D5-4706-BB56-351F5340CEF4}"/>
    <cellStyle name="Entrada 16 4 10 2" xfId="26781" xr:uid="{321AFE1D-8F2F-4CF5-AA73-7F8C7CE385C6}"/>
    <cellStyle name="Entrada 16 4 11" xfId="14259" xr:uid="{70984269-C1FB-4080-BC1F-78D31FD523EE}"/>
    <cellStyle name="Entrada 16 4 11 2" xfId="29367" xr:uid="{070F05C3-8A2A-4E39-8C5E-DBB283B1A050}"/>
    <cellStyle name="Entrada 16 4 12" xfId="17309" xr:uid="{3E3B38E9-3405-4956-8338-BAD557668FB1}"/>
    <cellStyle name="Entrada 16 4 2" xfId="2574" xr:uid="{CBC97806-A09E-4898-8358-7A54366445A8}"/>
    <cellStyle name="Entrada 16 4 2 2" xfId="5211" xr:uid="{22CB555D-77FF-471F-8EF8-366DBCDCAF5D}"/>
    <cellStyle name="Entrada 16 4 2 2 2" xfId="11575" xr:uid="{E8EB581B-3447-47E7-BDE5-EFA7D7F7E6A7}"/>
    <cellStyle name="Entrada 16 4 2 2 2 2" xfId="26683" xr:uid="{31C5F698-16FF-4F52-9D35-1DD1D7588250}"/>
    <cellStyle name="Entrada 16 4 2 2 3" xfId="16064" xr:uid="{61D04664-8AF2-491D-8ED9-2F1CD7D92385}"/>
    <cellStyle name="Entrada 16 4 2 2 3 2" xfId="31172" xr:uid="{0E43DF27-62CB-4889-94F5-458EBC7C54E1}"/>
    <cellStyle name="Entrada 16 4 2 2 4" xfId="20319" xr:uid="{DE71AAE2-95AF-4BB1-957B-B689E19A6B79}"/>
    <cellStyle name="Entrada 16 4 2 3" xfId="9041" xr:uid="{04CB470E-A124-4C1E-BAD2-6F410D6A59FD}"/>
    <cellStyle name="Entrada 16 4 2 3 2" xfId="24149" xr:uid="{92126B21-7C75-46E0-9FC1-664319DDCD82}"/>
    <cellStyle name="Entrada 16 4 2 4" xfId="13413" xr:uid="{D77E3D74-0A16-4AC3-A977-0F025D04D3D0}"/>
    <cellStyle name="Entrada 16 4 2 4 2" xfId="28521" xr:uid="{F13DC852-1142-4ACA-A927-DBCA6C18052C}"/>
    <cellStyle name="Entrada 16 4 2 5" xfId="7331" xr:uid="{E328A5ED-9251-48C5-83A4-56523646C63B}"/>
    <cellStyle name="Entrada 16 4 2 5 2" xfId="22439" xr:uid="{58CFF609-6660-4EA7-AFF7-E44E7DB7218B}"/>
    <cellStyle name="Entrada 16 4 2 6" xfId="17682" xr:uid="{CB3212E5-636A-4AF1-988A-633F47504FA0}"/>
    <cellStyle name="Entrada 16 4 3" xfId="2844" xr:uid="{AFC20DA2-D742-485D-98AE-B5B5A1F4141F}"/>
    <cellStyle name="Entrada 16 4 3 2" xfId="5481" xr:uid="{43E736E1-8833-4EAA-9E38-99904389A24E}"/>
    <cellStyle name="Entrada 16 4 3 2 2" xfId="15206" xr:uid="{E3193E21-EA1D-4C3A-8812-089D404CC750}"/>
    <cellStyle name="Entrada 16 4 3 2 2 2" xfId="30314" xr:uid="{01D4A8A3-69F1-44C1-9C82-B2725A604210}"/>
    <cellStyle name="Entrada 16 4 3 2 3" xfId="20589" xr:uid="{9B95D374-FC6B-45B3-8071-6D5026B6DDD8}"/>
    <cellStyle name="Entrada 16 4 3 3" xfId="9273" xr:uid="{91515B92-1639-4625-9FF6-933CF7B18592}"/>
    <cellStyle name="Entrada 16 4 3 3 2" xfId="24381" xr:uid="{3EC25293-2646-4C85-A06A-A36189426E13}"/>
    <cellStyle name="Entrada 16 4 3 4" xfId="17952" xr:uid="{AE786A9E-1DC5-458F-85D9-0CF9D6DAD5FC}"/>
    <cellStyle name="Entrada 16 4 4" xfId="3147" xr:uid="{07C57D2C-6AA4-4579-BEB1-A7ED0061AF8C}"/>
    <cellStyle name="Entrada 16 4 4 2" xfId="5784" xr:uid="{0C6FB84C-1F5B-4C39-ABEA-39D23CB3ADED}"/>
    <cellStyle name="Entrada 16 4 4 2 2" xfId="12095" xr:uid="{51F4DCCF-11D7-46B5-A2F5-105DFDBFAC41}"/>
    <cellStyle name="Entrada 16 4 4 2 2 2" xfId="27203" xr:uid="{28368525-AD00-4C67-B904-EADA91BFD208}"/>
    <cellStyle name="Entrada 16 4 4 2 3" xfId="7764" xr:uid="{79DC404F-24C9-40F4-9D87-9960BCC3E102}"/>
    <cellStyle name="Entrada 16 4 4 2 3 2" xfId="22872" xr:uid="{8190E945-26EC-4E2B-9AFB-15931B493474}"/>
    <cellStyle name="Entrada 16 4 4 2 4" xfId="20892" xr:uid="{13035697-6F7E-40D2-9BC8-E40F9F0ED37D}"/>
    <cellStyle name="Entrada 16 4 4 3" xfId="9529" xr:uid="{9BC0F055-2E39-45D7-87FD-EAFC06E97204}"/>
    <cellStyle name="Entrada 16 4 4 3 2" xfId="24637" xr:uid="{8A7DBFA4-719B-4A04-94A1-B822CC2E848A}"/>
    <cellStyle name="Entrada 16 4 4 4" xfId="14025" xr:uid="{CFC04AEC-E51E-4AAC-A854-5F76A4BF87B4}"/>
    <cellStyle name="Entrada 16 4 4 4 2" xfId="29133" xr:uid="{7A291BFE-510C-4C2F-9C59-0E07F0168659}"/>
    <cellStyle name="Entrada 16 4 4 5" xfId="18255" xr:uid="{20A16A55-D5CE-44EE-9021-3F0061D734B8}"/>
    <cellStyle name="Entrada 16 4 5" xfId="3473" xr:uid="{3A392F18-1D6E-41C0-8B92-9D1C023916AA}"/>
    <cellStyle name="Entrada 16 4 5 2" xfId="6110" xr:uid="{878CACEA-111E-4419-9A32-3E0546C017FE}"/>
    <cellStyle name="Entrada 16 4 5 2 2" xfId="12421" xr:uid="{65368ACF-D7A0-44C5-A124-950FFF419145}"/>
    <cellStyle name="Entrada 16 4 5 2 2 2" xfId="27529" xr:uid="{93ED25D4-AEE5-48A8-9459-7E4734466781}"/>
    <cellStyle name="Entrada 16 4 5 2 3" xfId="16406" xr:uid="{4A814961-01F2-4324-8710-0A9A452F3A32}"/>
    <cellStyle name="Entrada 16 4 5 2 3 2" xfId="31514" xr:uid="{E6AA3FA1-F4FA-4E39-B395-7BAA767F81B6}"/>
    <cellStyle name="Entrada 16 4 5 2 4" xfId="21218" xr:uid="{DF51FCD9-C9DA-4E5F-9C19-0B7A13D41A98}"/>
    <cellStyle name="Entrada 16 4 5 3" xfId="9855" xr:uid="{E2F64E03-0148-4F53-9C8C-331B00618869}"/>
    <cellStyle name="Entrada 16 4 5 3 2" xfId="24963" xr:uid="{ED6191EA-42FC-4F68-89A5-3476B4FB8DC0}"/>
    <cellStyle name="Entrada 16 4 5 4" xfId="9166" xr:uid="{DB8924EE-164D-4AF2-9C48-8AE645CE27C0}"/>
    <cellStyle name="Entrada 16 4 5 4 2" xfId="24274" xr:uid="{67E6AD1C-D5FF-4F28-856F-9F8DABF2299F}"/>
    <cellStyle name="Entrada 16 4 5 5" xfId="18581" xr:uid="{EB9D9AE1-D8AC-44D8-95D3-7B79B93A153A}"/>
    <cellStyle name="Entrada 16 4 6" xfId="3779" xr:uid="{1E8D2990-EC84-4E7B-8E64-21AE658E860F}"/>
    <cellStyle name="Entrada 16 4 6 2" xfId="6416" xr:uid="{062360A8-85B4-426A-93FB-0CE121860603}"/>
    <cellStyle name="Entrada 16 4 6 2 2" xfId="12727" xr:uid="{9F0C0AAC-5CBD-4097-AE62-F615C5AA8B04}"/>
    <cellStyle name="Entrada 16 4 6 2 2 2" xfId="27835" xr:uid="{A7CE7D8E-E0EC-44B5-A711-D752593072F2}"/>
    <cellStyle name="Entrada 16 4 6 2 3" xfId="13626" xr:uid="{CE94147E-4AF4-4D73-9026-47C57755CF7A}"/>
    <cellStyle name="Entrada 16 4 6 2 3 2" xfId="28734" xr:uid="{F08F7E9D-B104-4C83-BC9D-6E3F1847DB4E}"/>
    <cellStyle name="Entrada 16 4 6 2 4" xfId="21524" xr:uid="{2FA511E5-8CF8-4F9F-BBDE-267699B4286A}"/>
    <cellStyle name="Entrada 16 4 6 3" xfId="10161" xr:uid="{128AE0B6-9AA1-4D0C-9232-C064ADAB0B79}"/>
    <cellStyle name="Entrada 16 4 6 3 2" xfId="25269" xr:uid="{1144C090-1113-4DFB-9CD3-5D06B466FB8B}"/>
    <cellStyle name="Entrada 16 4 6 4" xfId="7299" xr:uid="{A3DCD6A2-761B-4B31-8BE0-50A3D2E2ADC4}"/>
    <cellStyle name="Entrada 16 4 6 4 2" xfId="22407" xr:uid="{CF783CD0-A8FF-475A-A8BC-6C92CDFCBBA0}"/>
    <cellStyle name="Entrada 16 4 6 5" xfId="18887" xr:uid="{D5EA7F9A-BE42-4F28-9925-B21BAFECFA94}"/>
    <cellStyle name="Entrada 16 4 7" xfId="4156" xr:uid="{757FC632-66A7-4804-8069-F1E5B4089D47}"/>
    <cellStyle name="Entrada 16 4 7 2" xfId="6793" xr:uid="{90CBD9C4-ED0C-4E37-A8DD-893560984ACC}"/>
    <cellStyle name="Entrada 16 4 7 2 2" xfId="13104" xr:uid="{E06A2C10-4BC4-48AD-8693-892B9C730550}"/>
    <cellStyle name="Entrada 16 4 7 2 2 2" xfId="28212" xr:uid="{4671EAB3-65DA-4664-98ED-56EC8AC7BBDA}"/>
    <cellStyle name="Entrada 16 4 7 2 3" xfId="16778" xr:uid="{4A94AED1-3D17-4085-AA2D-9B5523E6C8F6}"/>
    <cellStyle name="Entrada 16 4 7 2 3 2" xfId="31886" xr:uid="{C3C9B338-C4A6-4E09-976A-73DD4D1075C8}"/>
    <cellStyle name="Entrada 16 4 7 2 4" xfId="21901" xr:uid="{ABE506E5-D067-48DF-973D-DC5795DCD87B}"/>
    <cellStyle name="Entrada 16 4 7 3" xfId="10538" xr:uid="{B0279047-A090-4D12-842C-CCC982E60BFD}"/>
    <cellStyle name="Entrada 16 4 7 3 2" xfId="25646" xr:uid="{2B011C1E-30BA-4D13-831F-EAEE18F5F7A1}"/>
    <cellStyle name="Entrada 16 4 7 4" xfId="15125" xr:uid="{9D17107B-923F-4DCF-BB3C-504B6967E2BE}"/>
    <cellStyle name="Entrada 16 4 7 4 2" xfId="30233" xr:uid="{6F42C305-F63B-4809-B03C-544C2B22D0EF}"/>
    <cellStyle name="Entrada 16 4 7 5" xfId="19264" xr:uid="{FDC34FD9-AE54-4F61-85CF-C88FAAFDFB90}"/>
    <cellStyle name="Entrada 16 4 8" xfId="4721" xr:uid="{607892FD-F00B-4171-B8AB-9F35614425FB}"/>
    <cellStyle name="Entrada 16 4 8 2" xfId="11103" xr:uid="{85C06BA5-EAD5-4B30-91B6-C9A304BD6F1F}"/>
    <cellStyle name="Entrada 16 4 8 2 2" xfId="26211" xr:uid="{9307BBD6-1A1E-47F5-9CAF-C41AD7A719E0}"/>
    <cellStyle name="Entrada 16 4 8 3" xfId="15454" xr:uid="{1C7A49D8-FA69-4BAB-8485-BC63454ADA79}"/>
    <cellStyle name="Entrada 16 4 8 3 2" xfId="30562" xr:uid="{8BD4B271-84D7-443A-A8FD-11B56E3DE43A}"/>
    <cellStyle name="Entrada 16 4 8 4" xfId="19829" xr:uid="{D66906D7-2F75-429F-B144-F67A9E5964DE}"/>
    <cellStyle name="Entrada 16 4 9" xfId="8582" xr:uid="{BD64E649-CCD0-4F0A-8CCB-E6BFE2030E95}"/>
    <cellStyle name="Entrada 16 4 9 2" xfId="23690" xr:uid="{4D329182-8040-4C98-94DB-5FB5F8D14019}"/>
    <cellStyle name="Entrada 16 5" xfId="2037" xr:uid="{451091F1-4E60-4B06-AB65-1FEFCB3F1CA6}"/>
    <cellStyle name="Entrada 16 5 10" xfId="16519" xr:uid="{BAB67E54-C95B-4774-BBD7-C54F34A25AC2}"/>
    <cellStyle name="Entrada 16 5 10 2" xfId="31627" xr:uid="{9958031A-8ACA-40A3-B512-512767347739}"/>
    <cellStyle name="Entrada 16 5 11" xfId="17262" xr:uid="{8828F38A-0017-4BFD-BCF7-67B5B4F94A96}"/>
    <cellStyle name="Entrada 16 5 2" xfId="2797" xr:uid="{63E8EAB4-5C6D-4E4E-8451-5F06DAA3243E}"/>
    <cellStyle name="Entrada 16 5 2 2" xfId="5434" xr:uid="{968FC02B-E275-44D4-AF2B-00DCFD31280E}"/>
    <cellStyle name="Entrada 16 5 2 2 2" xfId="8243" xr:uid="{58A5F933-C1D8-4F01-9C03-33FEE3F16107}"/>
    <cellStyle name="Entrada 16 5 2 2 2 2" xfId="23351" xr:uid="{C12028F1-31B7-4E9D-BB4D-B02EE63819CF}"/>
    <cellStyle name="Entrada 16 5 2 2 3" xfId="20542" xr:uid="{265499FA-F151-4A35-BD47-371EC40E7FDB}"/>
    <cellStyle name="Entrada 16 5 2 3" xfId="16365" xr:uid="{AD9DD8F3-03AA-4518-9518-FD9685B7FC85}"/>
    <cellStyle name="Entrada 16 5 2 3 2" xfId="31473" xr:uid="{BDCFBC65-D4DE-471F-B4B3-E5BB267B2F91}"/>
    <cellStyle name="Entrada 16 5 2 4" xfId="17905" xr:uid="{865F59AF-981F-4077-A7F4-82504970B43D}"/>
    <cellStyle name="Entrada 16 5 3" xfId="3100" xr:uid="{93FDF152-8CC0-4E98-A104-1F6A4AE06B1D}"/>
    <cellStyle name="Entrada 16 5 3 2" xfId="5737" xr:uid="{888268BB-5F41-4AA1-A209-0B62D9FF3193}"/>
    <cellStyle name="Entrada 16 5 3 2 2" xfId="12048" xr:uid="{FAFF78A4-DBB1-44E9-BA15-6C16E8CCD195}"/>
    <cellStyle name="Entrada 16 5 3 2 2 2" xfId="27156" xr:uid="{0D1C444B-D43F-441D-80D3-2BBDAD6C8AC4}"/>
    <cellStyle name="Entrada 16 5 3 2 3" xfId="15527" xr:uid="{FF49A8BE-3CF1-471E-97CA-27178E2EA479}"/>
    <cellStyle name="Entrada 16 5 3 2 3 2" xfId="30635" xr:uid="{CB7D4B88-39FB-4A8E-B8D3-4888476BDEA1}"/>
    <cellStyle name="Entrada 16 5 3 2 4" xfId="20845" xr:uid="{79BC3086-5DAA-4392-BB73-A4283ADC6C81}"/>
    <cellStyle name="Entrada 16 5 3 3" xfId="9482" xr:uid="{2D8E3A16-DBF9-451A-9BE6-4B3DE231D84D}"/>
    <cellStyle name="Entrada 16 5 3 3 2" xfId="24590" xr:uid="{1E4EAD8C-D7D2-4AFC-B959-7FEA194390FB}"/>
    <cellStyle name="Entrada 16 5 3 4" xfId="8029" xr:uid="{4A7B027C-C73B-420F-B2CE-353326466164}"/>
    <cellStyle name="Entrada 16 5 3 4 2" xfId="23137" xr:uid="{95999BF4-8276-4C47-BA0E-163BDCC0AACA}"/>
    <cellStyle name="Entrada 16 5 3 5" xfId="18208" xr:uid="{DAE29E73-6B01-4961-912C-C4F849D9C8E0}"/>
    <cellStyle name="Entrada 16 5 4" xfId="3426" xr:uid="{41A1D255-8959-443D-82C0-7656F928BB03}"/>
    <cellStyle name="Entrada 16 5 4 2" xfId="6063" xr:uid="{B9E46032-A912-4322-86ED-FFD512A36C04}"/>
    <cellStyle name="Entrada 16 5 4 2 2" xfId="12374" xr:uid="{CCE4758C-EC25-4416-99E3-3529987971CB}"/>
    <cellStyle name="Entrada 16 5 4 2 2 2" xfId="27482" xr:uid="{38414322-0609-419E-84E2-5A795EDA5D92}"/>
    <cellStyle name="Entrada 16 5 4 2 3" xfId="16480" xr:uid="{9CDC6C42-F0BA-4227-8E8A-9CDABBF60532}"/>
    <cellStyle name="Entrada 16 5 4 2 3 2" xfId="31588" xr:uid="{00CA8B6C-C596-4F37-B783-E1878543587B}"/>
    <cellStyle name="Entrada 16 5 4 2 4" xfId="21171" xr:uid="{A50583C4-AA28-45B3-A4F5-86A46ECB5D13}"/>
    <cellStyle name="Entrada 16 5 4 3" xfId="9808" xr:uid="{3ADC5DAC-72E0-473A-BDF1-9E014548F010}"/>
    <cellStyle name="Entrada 16 5 4 3 2" xfId="24916" xr:uid="{996E42E3-A7B9-42ED-890C-6635040DD048}"/>
    <cellStyle name="Entrada 16 5 4 4" xfId="14302" xr:uid="{6534FF82-4E40-49B9-8FB7-688A4CF20D19}"/>
    <cellStyle name="Entrada 16 5 4 4 2" xfId="29410" xr:uid="{6C075172-8700-4B83-B01D-F37A4D1068D3}"/>
    <cellStyle name="Entrada 16 5 4 5" xfId="18534" xr:uid="{5E24EB13-BD10-4174-8A01-F885187CB4A4}"/>
    <cellStyle name="Entrada 16 5 5" xfId="3732" xr:uid="{95927083-68C3-49A1-B2F4-E4C835F13B2A}"/>
    <cellStyle name="Entrada 16 5 5 2" xfId="6369" xr:uid="{1F9D4758-CB9B-4318-A9B2-B020DCE5062C}"/>
    <cellStyle name="Entrada 16 5 5 2 2" xfId="12680" xr:uid="{4304DF22-1BB2-4138-A310-89C31A06C2C4}"/>
    <cellStyle name="Entrada 16 5 5 2 2 2" xfId="27788" xr:uid="{A24B94DB-9FAB-499D-9DBB-18855520D65F}"/>
    <cellStyle name="Entrada 16 5 5 2 3" xfId="14756" xr:uid="{738FD156-DC94-40A8-A50B-3BF709062928}"/>
    <cellStyle name="Entrada 16 5 5 2 3 2" xfId="29864" xr:uid="{D3F30AF1-0401-42E5-BEDC-8B84BE8C4717}"/>
    <cellStyle name="Entrada 16 5 5 2 4" xfId="21477" xr:uid="{CF383E5D-1B4C-47C3-8FCB-C00526F21D53}"/>
    <cellStyle name="Entrada 16 5 5 3" xfId="10114" xr:uid="{24FE3ED7-F3D4-4ABF-AABB-E37205C45027}"/>
    <cellStyle name="Entrada 16 5 5 3 2" xfId="25222" xr:uid="{2FF8A28B-FEBB-43D3-9334-A5563E28F686}"/>
    <cellStyle name="Entrada 16 5 5 4" xfId="7492" xr:uid="{3C894CA1-F357-4C52-B744-B2ECD7069C10}"/>
    <cellStyle name="Entrada 16 5 5 4 2" xfId="22600" xr:uid="{553987AD-6625-4217-AC78-175CE1A815D6}"/>
    <cellStyle name="Entrada 16 5 5 5" xfId="18840" xr:uid="{F6DA462E-BC06-42B1-B458-C80A82969EE9}"/>
    <cellStyle name="Entrada 16 5 6" xfId="4109" xr:uid="{3DACFBC4-D6A8-4E52-8A33-2C104F9BD8A1}"/>
    <cellStyle name="Entrada 16 5 6 2" xfId="6746" xr:uid="{97469E1C-D822-4696-9935-FDD090D954E5}"/>
    <cellStyle name="Entrada 16 5 6 2 2" xfId="13057" xr:uid="{4735D95B-B7B5-4818-B0D2-3FF5E25315F1}"/>
    <cellStyle name="Entrada 16 5 6 2 2 2" xfId="28165" xr:uid="{C8413B33-DBEA-4427-A82F-B73FF7448D81}"/>
    <cellStyle name="Entrada 16 5 6 2 3" xfId="16731" xr:uid="{43B4C0C3-64BA-4D15-9DAE-2BDDF54EA384}"/>
    <cellStyle name="Entrada 16 5 6 2 3 2" xfId="31839" xr:uid="{D6288821-3CE5-4D21-9BE9-4193EA7E7069}"/>
    <cellStyle name="Entrada 16 5 6 2 4" xfId="21854" xr:uid="{9AA26EA1-3D98-4837-B48C-E3704F87982C}"/>
    <cellStyle name="Entrada 16 5 6 3" xfId="10491" xr:uid="{1909B172-E0A7-4031-A519-3F7E1F30D520}"/>
    <cellStyle name="Entrada 16 5 6 3 2" xfId="25599" xr:uid="{90D7EC84-79E9-4469-A754-53EF64F40F28}"/>
    <cellStyle name="Entrada 16 5 6 4" xfId="14124" xr:uid="{0EBBD0D4-6690-4281-AC9A-863059AF68A9}"/>
    <cellStyle name="Entrada 16 5 6 4 2" xfId="29232" xr:uid="{E87B4BC2-A683-498F-AC5C-14756C5F5193}"/>
    <cellStyle name="Entrada 16 5 6 5" xfId="19217" xr:uid="{EAFAD5D3-5B66-43BD-ABCF-3C9F518D427E}"/>
    <cellStyle name="Entrada 16 5 7" xfId="4674" xr:uid="{C147554D-26BB-4583-A2E7-6577E95872B4}"/>
    <cellStyle name="Entrada 16 5 7 2" xfId="11056" xr:uid="{4BE80C60-E92D-4D77-AF14-124435B479FB}"/>
    <cellStyle name="Entrada 16 5 7 2 2" xfId="26164" xr:uid="{95961E5D-BB50-48FD-BBC4-C4B0768C5952}"/>
    <cellStyle name="Entrada 16 5 7 3" xfId="14425" xr:uid="{1C63113A-89D7-45D8-9560-8D59D742CF97}"/>
    <cellStyle name="Entrada 16 5 7 3 2" xfId="29533" xr:uid="{6B4B90A5-B0E8-4FD7-A3C3-E2DAFDC1159F}"/>
    <cellStyle name="Entrada 16 5 7 4" xfId="19782" xr:uid="{FD0B158C-3374-4F89-9AD6-5C7C7A58EC13}"/>
    <cellStyle name="Entrada 16 5 8" xfId="8535" xr:uid="{472E01A6-6976-470F-B25D-C8EA84452CC4}"/>
    <cellStyle name="Entrada 16 5 8 2" xfId="23643" xr:uid="{F2039D62-0AE1-4615-AAF6-8C0733967930}"/>
    <cellStyle name="Entrada 16 5 9" xfId="16218" xr:uid="{FFFE0579-ADEE-493D-91A8-2F87C656ED72}"/>
    <cellStyle name="Entrada 16 5 9 2" xfId="31326" xr:uid="{A17E650B-48FE-4B95-A64C-3AC29E280E07}"/>
    <cellStyle name="Entrada 17" xfId="1149" xr:uid="{00000000-0005-0000-0000-00007F040000}"/>
    <cellStyle name="Entrada 17 2" xfId="1865" xr:uid="{B387B93B-4DF2-4E8A-96FF-759B94F7B03C}"/>
    <cellStyle name="Entrada 17 2 10" xfId="8366" xr:uid="{6FB90F85-6AC1-4257-8524-9070CC132899}"/>
    <cellStyle name="Entrada 17 2 10 2" xfId="23474" xr:uid="{8F1832CE-389E-4143-8B87-706166964FA0}"/>
    <cellStyle name="Entrada 17 2 11" xfId="7642" xr:uid="{1C970844-FFAD-4432-B6F9-1104B15242C3}"/>
    <cellStyle name="Entrada 17 2 11 2" xfId="22750" xr:uid="{76564954-51E4-4D30-AE96-CAD1FBF91329}"/>
    <cellStyle name="Entrada 17 2 12" xfId="15897" xr:uid="{E5404C17-599A-4A0F-832A-3F3D207F8152}"/>
    <cellStyle name="Entrada 17 2 12 2" xfId="31005" xr:uid="{3E6E833B-57DF-4FF1-A097-DAC0AED78CA0}"/>
    <cellStyle name="Entrada 17 2 13" xfId="17090" xr:uid="{D8661CAD-6A33-42DA-B1CB-5097BA2BACCE}"/>
    <cellStyle name="Entrada 17 2 2" xfId="2425" xr:uid="{81215EC0-A032-49CF-8197-BCA99A663F7F}"/>
    <cellStyle name="Entrada 17 2 2 2" xfId="5062" xr:uid="{A08078AA-E948-4A73-AC90-98FEBCDE843A}"/>
    <cellStyle name="Entrada 17 2 2 2 2" xfId="11426" xr:uid="{DFD54F7D-0BCA-4F11-B850-065CD5437DBB}"/>
    <cellStyle name="Entrada 17 2 2 2 2 2" xfId="26534" xr:uid="{40611DA1-A047-4CDB-836B-C7CA8DDEAF14}"/>
    <cellStyle name="Entrada 17 2 2 2 3" xfId="8290" xr:uid="{4C23FFDB-EDD4-4D8C-8DFF-455D852CCF7C}"/>
    <cellStyle name="Entrada 17 2 2 2 3 2" xfId="23398" xr:uid="{F42C9463-96FB-4F42-98F4-36A18F26C037}"/>
    <cellStyle name="Entrada 17 2 2 2 4" xfId="20170" xr:uid="{1AE5FB0A-3F27-423C-8C3A-3BC41C0123BB}"/>
    <cellStyle name="Entrada 17 2 2 3" xfId="8892" xr:uid="{11D8FC3E-29F6-430A-8C16-AA83351A9697}"/>
    <cellStyle name="Entrada 17 2 2 3 2" xfId="24000" xr:uid="{5BB40445-7E9B-4333-887B-B386B9674A7B}"/>
    <cellStyle name="Entrada 17 2 3" xfId="2195" xr:uid="{AAE9D303-4267-435F-93A9-03857F3E8EEB}"/>
    <cellStyle name="Entrada 17 2 3 2" xfId="4832" xr:uid="{A4F7FB90-3936-459B-8C84-CAFFB204AA72}"/>
    <cellStyle name="Entrada 17 2 3 2 2" xfId="7491" xr:uid="{A5F5383E-93BC-4532-B8D7-72DBB21C4DD1}"/>
    <cellStyle name="Entrada 17 2 3 2 2 2" xfId="22599" xr:uid="{F43BD03D-4AFB-4339-9A13-8059C2834447}"/>
    <cellStyle name="Entrada 17 2 3 2 3" xfId="19940" xr:uid="{16F4BF43-FFA8-4B26-987B-A5CA0CEECD3C}"/>
    <cellStyle name="Entrada 17 2 3 3" xfId="14421" xr:uid="{A8AADA1E-15DB-437C-9AE6-E5DB67D4B650}"/>
    <cellStyle name="Entrada 17 2 3 3 2" xfId="29529" xr:uid="{30BD143E-D719-4857-BDE5-3DFD96873D18}"/>
    <cellStyle name="Entrada 17 2 3 4" xfId="17420" xr:uid="{B738C98E-BE90-4DC3-8BB2-16DC639483BB}"/>
    <cellStyle name="Entrada 17 2 4" xfId="2959" xr:uid="{72A39F21-572F-4113-AE6B-86E769753386}"/>
    <cellStyle name="Entrada 17 2 4 2" xfId="5596" xr:uid="{30FB8D52-DED4-48CB-B176-6DE88959D85C}"/>
    <cellStyle name="Entrada 17 2 4 2 2" xfId="11907" xr:uid="{BDDEF591-C0B4-4ABA-8B19-3F57697DFEA1}"/>
    <cellStyle name="Entrada 17 2 4 2 2 2" xfId="27015" xr:uid="{8A1DBDD0-D7F0-4E6C-B000-A57CCA4BBE36}"/>
    <cellStyle name="Entrada 17 2 4 2 3" xfId="15608" xr:uid="{896C5CC5-C130-463F-8AE4-C49F26EE21EF}"/>
    <cellStyle name="Entrada 17 2 4 2 3 2" xfId="30716" xr:uid="{63FABD9C-E4F8-4D90-8ABD-28879F4AE6E9}"/>
    <cellStyle name="Entrada 17 2 4 2 4" xfId="20704" xr:uid="{6B301341-5281-4A0D-83DC-734993DE36DE}"/>
    <cellStyle name="Entrada 17 2 4 3" xfId="9341" xr:uid="{B5A6128F-7080-4E7E-B6D4-A6C005DF7580}"/>
    <cellStyle name="Entrada 17 2 4 3 2" xfId="24449" xr:uid="{9E9D4D1E-DD47-4815-AD22-999408629513}"/>
    <cellStyle name="Entrada 17 2 4 4" xfId="14491" xr:uid="{C694EE88-217C-4456-B3FA-601E0586B50B}"/>
    <cellStyle name="Entrada 17 2 4 4 2" xfId="29599" xr:uid="{FA029B93-40B1-4897-9E97-796C37EEE847}"/>
    <cellStyle name="Entrada 17 2 4 5" xfId="18067" xr:uid="{85755A0F-4F8A-4868-8947-E0CBF79279A5}"/>
    <cellStyle name="Entrada 17 2 5" xfId="3285" xr:uid="{94DFCB60-90F4-4310-BFF1-EA4E8732B380}"/>
    <cellStyle name="Entrada 17 2 5 2" xfId="5922" xr:uid="{D3FBFD69-CF6F-4B28-94FD-645D98C4090A}"/>
    <cellStyle name="Entrada 17 2 5 2 2" xfId="12233" xr:uid="{8A9AEE0B-EF83-4237-9029-5030ACDD6C2A}"/>
    <cellStyle name="Entrada 17 2 5 2 2 2" xfId="27341" xr:uid="{2C507405-9D54-4EA4-B218-D1D776AF9198}"/>
    <cellStyle name="Entrada 17 2 5 2 3" xfId="8023" xr:uid="{C28AD350-DB3D-4E09-A3A7-28FB6D7F2110}"/>
    <cellStyle name="Entrada 17 2 5 2 3 2" xfId="23131" xr:uid="{241B9169-4527-41BD-B386-FACC40EDCFDF}"/>
    <cellStyle name="Entrada 17 2 5 2 4" xfId="21030" xr:uid="{0D483AFC-1D2E-4E44-85B2-6E8DEF9583CE}"/>
    <cellStyle name="Entrada 17 2 5 3" xfId="9667" xr:uid="{DA381871-33A7-4DD4-B684-F979AC264069}"/>
    <cellStyle name="Entrada 17 2 5 3 2" xfId="24775" xr:uid="{B9B87413-0E9D-4802-853E-57874897911B}"/>
    <cellStyle name="Entrada 17 2 5 4" xfId="11815" xr:uid="{C483053F-4B9F-4DB0-A05D-19C607FB55F4}"/>
    <cellStyle name="Entrada 17 2 5 4 2" xfId="26923" xr:uid="{DFBB5F68-E1E8-4CD7-B687-3C1C0C2EA216}"/>
    <cellStyle name="Entrada 17 2 5 5" xfId="18393" xr:uid="{7E41668D-8F83-499A-A089-BCFE2CDA27B4}"/>
    <cellStyle name="Entrada 17 2 6" xfId="3591" xr:uid="{3CD15CAC-0441-46E0-A100-8E571FC0841D}"/>
    <cellStyle name="Entrada 17 2 6 2" xfId="6228" xr:uid="{7752EDB1-B609-4118-91FE-1D145137DD2F}"/>
    <cellStyle name="Entrada 17 2 6 2 2" xfId="12539" xr:uid="{092E8A87-83A3-49AB-B1FD-299C450B9574}"/>
    <cellStyle name="Entrada 17 2 6 2 2 2" xfId="27647" xr:uid="{8686A515-2487-45BD-A15B-955C16CE0DED}"/>
    <cellStyle name="Entrada 17 2 6 2 3" xfId="16318" xr:uid="{D6268878-A7E4-42E6-ADB4-30457B2AC130}"/>
    <cellStyle name="Entrada 17 2 6 2 3 2" xfId="31426" xr:uid="{6E6AC90A-2BD9-43BC-A6EB-7FE36EDD8C4A}"/>
    <cellStyle name="Entrada 17 2 6 2 4" xfId="21336" xr:uid="{6657D74F-CD20-413E-B37A-92D854FF922E}"/>
    <cellStyle name="Entrada 17 2 6 3" xfId="9973" xr:uid="{B4B96F9D-2342-4583-B8F1-E05AC6911DFB}"/>
    <cellStyle name="Entrada 17 2 6 3 2" xfId="25081" xr:uid="{8E7D4408-B5C8-4B6C-8B03-B14458959480}"/>
    <cellStyle name="Entrada 17 2 6 4" xfId="15385" xr:uid="{8F2B36B1-730D-45A1-BAEE-ACF08DD1B67B}"/>
    <cellStyle name="Entrada 17 2 6 4 2" xfId="30493" xr:uid="{A6C05E22-18D1-40C0-9005-2454891EF2B5}"/>
    <cellStyle name="Entrada 17 2 6 5" xfId="18699" xr:uid="{3FEA2F48-5405-42B3-8334-0C85CBAD7EA3}"/>
    <cellStyle name="Entrada 17 2 7" xfId="3937" xr:uid="{2FB0B119-5B23-4375-A4D1-8AA4B3FA7E42}"/>
    <cellStyle name="Entrada 17 2 7 2" xfId="6574" xr:uid="{7A023954-F9CB-4084-BC02-8028832AF2C3}"/>
    <cellStyle name="Entrada 17 2 7 2 2" xfId="12885" xr:uid="{A7C8B359-DDF0-4C33-9DE2-ED9EC36152E8}"/>
    <cellStyle name="Entrada 17 2 7 2 2 2" xfId="27993" xr:uid="{4C6F34B4-F028-4AC7-B1D6-AE7C0D908A03}"/>
    <cellStyle name="Entrada 17 2 7 2 3" xfId="16590" xr:uid="{F614B545-957B-43D3-B28C-400A74126B4A}"/>
    <cellStyle name="Entrada 17 2 7 2 3 2" xfId="31698" xr:uid="{A5C594FC-FE60-403A-98F7-3F449E70D32C}"/>
    <cellStyle name="Entrada 17 2 7 2 4" xfId="21682" xr:uid="{AAA54EA7-BABF-4993-9021-B076C518EE7E}"/>
    <cellStyle name="Entrada 17 2 7 3" xfId="10319" xr:uid="{F97EB087-3B43-43F5-BC42-DA384EEAFC29}"/>
    <cellStyle name="Entrada 17 2 7 3 2" xfId="25427" xr:uid="{2EBAAF15-6875-4E3C-B7D9-1456F585A511}"/>
    <cellStyle name="Entrada 17 2 7 4" xfId="8116" xr:uid="{69692E4B-5A3A-40CE-A282-BF68D3EE452A}"/>
    <cellStyle name="Entrada 17 2 7 4 2" xfId="23224" xr:uid="{0EEADD60-0318-402E-BE12-4A6D171EA35C}"/>
    <cellStyle name="Entrada 17 2 7 5" xfId="19045" xr:uid="{55390EDA-BF3E-4594-BA03-9C4575F384C7}"/>
    <cellStyle name="Entrada 17 2 8" xfId="4284" xr:uid="{E2DE5295-4198-4181-8CFC-DCE8BB0356DF}"/>
    <cellStyle name="Entrada 17 2 8 2" xfId="6921" xr:uid="{B8AEBA69-D63D-4152-A352-6651FD2FC718}"/>
    <cellStyle name="Entrada 17 2 8 2 2" xfId="13232" xr:uid="{7E5551CB-B5DE-4BB6-A117-0C82A7EA38AF}"/>
    <cellStyle name="Entrada 17 2 8 2 2 2" xfId="28340" xr:uid="{8ED1012D-1308-4DAF-B16A-B8E16B9DCBAC}"/>
    <cellStyle name="Entrada 17 2 8 2 3" xfId="16896" xr:uid="{B66EFDA5-D5D7-4E8C-BF47-E5D265462D6D}"/>
    <cellStyle name="Entrada 17 2 8 2 3 2" xfId="32004" xr:uid="{0249FBC8-978B-4A0C-B284-1B1B8ECDFA2A}"/>
    <cellStyle name="Entrada 17 2 8 2 4" xfId="22029" xr:uid="{E5A65F18-39A0-4D99-8C24-72DB9D8A9E21}"/>
    <cellStyle name="Entrada 17 2 8 3" xfId="10666" xr:uid="{7572CA80-0299-4200-A056-B663E89CF96B}"/>
    <cellStyle name="Entrada 17 2 8 3 2" xfId="25774" xr:uid="{0253AC85-A805-4C39-8424-EDFF85F2AB60}"/>
    <cellStyle name="Entrada 17 2 8 4" xfId="15426" xr:uid="{D92FD649-D4E8-4B4C-ACE7-F2AD95B9B6B5}"/>
    <cellStyle name="Entrada 17 2 8 4 2" xfId="30534" xr:uid="{FB949861-9AC6-4B2C-8B24-624E3D16EDF0}"/>
    <cellStyle name="Entrada 17 2 8 5" xfId="19392" xr:uid="{8D5EC63E-B98F-4469-B5BC-124D9BDF299C}"/>
    <cellStyle name="Entrada 17 2 9" xfId="4502" xr:uid="{75B40AEF-E8CD-4665-A2ED-9C72354A2D2C}"/>
    <cellStyle name="Entrada 17 2 9 2" xfId="10884" xr:uid="{6ECEB9EA-4911-4556-91EF-EB7077748DF0}"/>
    <cellStyle name="Entrada 17 2 9 2 2" xfId="25992" xr:uid="{EB675FA2-4057-410F-8D1E-6FA72EA28CD1}"/>
    <cellStyle name="Entrada 17 2 9 3" xfId="14698" xr:uid="{1CBE8384-C983-43D9-9CFA-B3674677CA94}"/>
    <cellStyle name="Entrada 17 2 9 3 2" xfId="29806" xr:uid="{D78361BA-4C27-4432-A8E5-648063D5026F}"/>
    <cellStyle name="Entrada 17 2 9 4" xfId="19610" xr:uid="{24CB3185-7668-4479-A2F5-44A2FB6BAED8}"/>
    <cellStyle name="Entrada 17 3" xfId="1848" xr:uid="{6DCF479B-95B4-45B0-9D5E-8DE5004B9DB3}"/>
    <cellStyle name="Entrada 17 3 10" xfId="7867" xr:uid="{9227EA12-63E1-4A38-9EE4-577D75E908D8}"/>
    <cellStyle name="Entrada 17 3 10 2" xfId="22975" xr:uid="{6341FBB0-0FC4-471E-BB02-B9FD3F4C9877}"/>
    <cellStyle name="Entrada 17 3 11" xfId="14222" xr:uid="{5B55AF6E-B184-478F-91B1-5565564D193F}"/>
    <cellStyle name="Entrada 17 3 11 2" xfId="29330" xr:uid="{E6A4CB07-551D-4A79-B5FE-98730C2723CA}"/>
    <cellStyle name="Entrada 17 3 12" xfId="17073" xr:uid="{BCCBC884-4D44-458A-B173-99F08722CDAB}"/>
    <cellStyle name="Entrada 17 3 2" xfId="2408" xr:uid="{3AFB7258-DD8E-4592-8014-C3135BF43CAD}"/>
    <cellStyle name="Entrada 17 3 2 2" xfId="5045" xr:uid="{5A718036-9636-499F-B4D1-717B48C02B57}"/>
    <cellStyle name="Entrada 17 3 2 2 2" xfId="11409" xr:uid="{2E3B0451-D983-4B3F-8916-07EE90AA186F}"/>
    <cellStyle name="Entrada 17 3 2 2 2 2" xfId="26517" xr:uid="{A5FCEF32-CB39-4A01-A829-C8B2CA808DBF}"/>
    <cellStyle name="Entrada 17 3 2 2 3" xfId="7711" xr:uid="{2FBAD83E-CEED-462A-A1F4-A7779BBE8EED}"/>
    <cellStyle name="Entrada 17 3 2 2 3 2" xfId="22819" xr:uid="{55BB56B7-71DF-4F0A-9098-E03DC1E5E0C4}"/>
    <cellStyle name="Entrada 17 3 2 2 4" xfId="20153" xr:uid="{72435C16-77EC-4799-86E2-A7712E610770}"/>
    <cellStyle name="Entrada 17 3 2 3" xfId="8875" xr:uid="{F699517B-C941-410D-BDAA-BC7CBD011AFA}"/>
    <cellStyle name="Entrada 17 3 2 3 2" xfId="23983" xr:uid="{CBCE2734-1BB8-4B66-945D-0F284EAED037}"/>
    <cellStyle name="Entrada 17 3 2 4" xfId="7742" xr:uid="{383172C2-07F1-467C-A6DE-D9F86C59A6AF}"/>
    <cellStyle name="Entrada 17 3 2 4 2" xfId="22850" xr:uid="{67E233CC-2508-4F71-8501-920D9D567294}"/>
    <cellStyle name="Entrada 17 3 2 5" xfId="7251" xr:uid="{824A2CA0-A62F-43B4-B991-602C0F4CA266}"/>
    <cellStyle name="Entrada 17 3 2 5 2" xfId="22359" xr:uid="{813B97D9-EEB2-403B-962D-29FB55E406BD}"/>
    <cellStyle name="Entrada 17 3 2 6" xfId="17599" xr:uid="{41520A43-7EC4-4E3D-AC58-8D230CDF8764}"/>
    <cellStyle name="Entrada 17 3 3" xfId="2212" xr:uid="{6B0B4EFD-0F32-49CC-A5FD-8FC6F333042F}"/>
    <cellStyle name="Entrada 17 3 3 2" xfId="4849" xr:uid="{56FA82E8-0979-40C7-9FC8-898BB58A8AC8}"/>
    <cellStyle name="Entrada 17 3 3 2 2" xfId="15847" xr:uid="{9802FEE7-62BD-4633-9C3D-DC67C6B1EAD9}"/>
    <cellStyle name="Entrada 17 3 3 2 2 2" xfId="30955" xr:uid="{B4506717-DD18-46E4-8CA8-01555DE67BBC}"/>
    <cellStyle name="Entrada 17 3 3 2 3" xfId="19957" xr:uid="{ED9E41EE-B0B7-49FF-940E-63A9CC2817F3}"/>
    <cellStyle name="Entrada 17 3 3 3" xfId="14999" xr:uid="{8BFCDB1D-4B63-4DE2-8707-154DC2293CE7}"/>
    <cellStyle name="Entrada 17 3 3 3 2" xfId="30107" xr:uid="{60939B3B-0C08-48F3-B00E-DA1B717739CE}"/>
    <cellStyle name="Entrada 17 3 3 4" xfId="17437" xr:uid="{743D53B7-2A95-4B2F-A491-C79014CC3F02}"/>
    <cellStyle name="Entrada 17 3 4" xfId="2942" xr:uid="{639057D9-8D85-4C83-8C6E-7AD1974247A5}"/>
    <cellStyle name="Entrada 17 3 4 2" xfId="5579" xr:uid="{4DE10B07-5B61-4D6C-8D4A-4B0AB62191B9}"/>
    <cellStyle name="Entrada 17 3 4 2 2" xfId="11890" xr:uid="{BC6DA07E-F940-401B-957C-FA291B971F4F}"/>
    <cellStyle name="Entrada 17 3 4 2 2 2" xfId="26998" xr:uid="{52C1FFD3-F6C2-4268-8399-B31B2D8DC48B}"/>
    <cellStyle name="Entrada 17 3 4 2 3" xfId="15210" xr:uid="{DF1B5139-7C22-49A4-803A-DBF90576FF10}"/>
    <cellStyle name="Entrada 17 3 4 2 3 2" xfId="30318" xr:uid="{F67D7E8A-84B6-4417-AC09-2413ECCE6F69}"/>
    <cellStyle name="Entrada 17 3 4 2 4" xfId="20687" xr:uid="{4569C929-1789-4020-ACAF-5AB090E13756}"/>
    <cellStyle name="Entrada 17 3 4 3" xfId="9324" xr:uid="{309C0596-713A-410A-AC8E-9605933B2F15}"/>
    <cellStyle name="Entrada 17 3 4 3 2" xfId="24432" xr:uid="{B40AC6BE-7557-420E-830B-B547C5262ECD}"/>
    <cellStyle name="Entrada 17 3 4 4" xfId="14640" xr:uid="{73E496FD-BC5A-4362-8805-36C70356C530}"/>
    <cellStyle name="Entrada 17 3 4 4 2" xfId="29748" xr:uid="{4A7B8DE5-4631-41D6-97B0-288BFAE1636B}"/>
    <cellStyle name="Entrada 17 3 4 5" xfId="18050" xr:uid="{0FD60463-30CD-454E-8F5F-44DFD7B90DA6}"/>
    <cellStyle name="Entrada 17 3 5" xfId="3268" xr:uid="{FFBF6CC2-5CFB-436F-B48B-758D0AAA39F5}"/>
    <cellStyle name="Entrada 17 3 5 2" xfId="5905" xr:uid="{91533C33-AB7C-477F-BA8A-B0FBE890CC3C}"/>
    <cellStyle name="Entrada 17 3 5 2 2" xfId="12216" xr:uid="{37F8CAC7-AE14-4CB4-BC8B-527753865D79}"/>
    <cellStyle name="Entrada 17 3 5 2 2 2" xfId="27324" xr:uid="{6E8659ED-F036-4E4E-A431-A901674D51B8}"/>
    <cellStyle name="Entrada 17 3 5 2 3" xfId="16427" xr:uid="{B25A5E35-E845-4DE8-8F8B-D6218E908919}"/>
    <cellStyle name="Entrada 17 3 5 2 3 2" xfId="31535" xr:uid="{0BC1E51E-0AE5-41DE-ACA6-0E1253AC79D4}"/>
    <cellStyle name="Entrada 17 3 5 2 4" xfId="21013" xr:uid="{87BB5A5D-831C-4341-AA5B-900D00CC9437}"/>
    <cellStyle name="Entrada 17 3 5 3" xfId="9650" xr:uid="{0581252D-A5B6-4A2C-ACEB-2ABC96355D66}"/>
    <cellStyle name="Entrada 17 3 5 3 2" xfId="24758" xr:uid="{141A182E-B39E-4B91-B29C-E4B548A35FF8}"/>
    <cellStyle name="Entrada 17 3 5 4" xfId="7080" xr:uid="{C92213E6-2FC9-486E-BE6E-9DA56C80A572}"/>
    <cellStyle name="Entrada 17 3 5 4 2" xfId="22188" xr:uid="{AC314BC4-3603-4779-8071-12F32B2CA1DE}"/>
    <cellStyle name="Entrada 17 3 5 5" xfId="18376" xr:uid="{642CD03C-812F-4D19-B404-BE1D0ED99255}"/>
    <cellStyle name="Entrada 17 3 6" xfId="3574" xr:uid="{DFCB15A9-6041-4AEE-B1F3-3E2B4E1F6BF3}"/>
    <cellStyle name="Entrada 17 3 6 2" xfId="6211" xr:uid="{DD5CE43A-4328-487A-9C40-21CB1662A3B7}"/>
    <cellStyle name="Entrada 17 3 6 2 2" xfId="12522" xr:uid="{9D65214B-1219-434E-BA7A-035B28E7BB4C}"/>
    <cellStyle name="Entrada 17 3 6 2 2 2" xfId="27630" xr:uid="{AF350889-2400-49EB-8963-3367D004271F}"/>
    <cellStyle name="Entrada 17 3 6 2 3" xfId="7619" xr:uid="{0BEE2DD5-6436-4260-BF94-3283FA31D647}"/>
    <cellStyle name="Entrada 17 3 6 2 3 2" xfId="22727" xr:uid="{D9C5F5A7-0519-4220-BE11-F9C30F773AD0}"/>
    <cellStyle name="Entrada 17 3 6 2 4" xfId="21319" xr:uid="{3BD76F4A-6FB7-4681-94B0-FCB5ACFF29F1}"/>
    <cellStyle name="Entrada 17 3 6 3" xfId="9956" xr:uid="{738C37B8-89A0-478B-A8A4-3CEE41B8B379}"/>
    <cellStyle name="Entrada 17 3 6 3 2" xfId="25064" xr:uid="{BDE9E0B8-EC41-453F-894C-AC654C8284FE}"/>
    <cellStyle name="Entrada 17 3 6 4" xfId="15698" xr:uid="{EA7A01E6-174A-43B9-A977-C3C1DD96E2D4}"/>
    <cellStyle name="Entrada 17 3 6 4 2" xfId="30806" xr:uid="{D20382CE-056E-46F6-B506-58B5C2FABB08}"/>
    <cellStyle name="Entrada 17 3 6 5" xfId="18682" xr:uid="{E7199BD4-644C-4F4F-83D3-A9471F73D0D4}"/>
    <cellStyle name="Entrada 17 3 7" xfId="3920" xr:uid="{CAD10AAF-D18E-49E5-B82C-261E060F6535}"/>
    <cellStyle name="Entrada 17 3 7 2" xfId="6557" xr:uid="{0D9AFA0E-6A0D-411D-92AB-45AB0572A857}"/>
    <cellStyle name="Entrada 17 3 7 2 2" xfId="12868" xr:uid="{BEA9E8A4-B900-484C-9840-0406D243339C}"/>
    <cellStyle name="Entrada 17 3 7 2 2 2" xfId="27976" xr:uid="{272F215E-77D5-438D-9276-D3EFD81E6C21}"/>
    <cellStyle name="Entrada 17 3 7 2 3" xfId="16573" xr:uid="{037E1108-A0D1-462E-B746-C7855C09E472}"/>
    <cellStyle name="Entrada 17 3 7 2 3 2" xfId="31681" xr:uid="{5B85BB31-82C1-4E9F-BDD6-B0FBFA975C5F}"/>
    <cellStyle name="Entrada 17 3 7 2 4" xfId="21665" xr:uid="{6583A38E-0ADD-4C4B-BADA-A86E50F8770F}"/>
    <cellStyle name="Entrada 17 3 7 3" xfId="10302" xr:uid="{D2BE1FAE-8F68-4FD9-AEB4-F118D58FF870}"/>
    <cellStyle name="Entrada 17 3 7 3 2" xfId="25410" xr:uid="{4062A40E-171B-4339-B2FF-26E353A60CA6}"/>
    <cellStyle name="Entrada 17 3 7 4" xfId="15107" xr:uid="{9A7E5536-D645-4E4B-B65D-B8AAF5067DC0}"/>
    <cellStyle name="Entrada 17 3 7 4 2" xfId="30215" xr:uid="{C58690FA-1FAD-4EFE-B137-1B555A287427}"/>
    <cellStyle name="Entrada 17 3 7 5" xfId="19028" xr:uid="{7171E4AB-085E-4D3F-B992-701A8EEA89E4}"/>
    <cellStyle name="Entrada 17 3 8" xfId="4485" xr:uid="{8CEE374A-0FC1-4CC8-AD3F-780D0484A2F9}"/>
    <cellStyle name="Entrada 17 3 8 2" xfId="10867" xr:uid="{7786F8EE-DD64-49C2-8312-FEC38F20FA3E}"/>
    <cellStyle name="Entrada 17 3 8 2 2" xfId="25975" xr:uid="{C46162A7-216F-4D3B-B03B-5A147B10175B}"/>
    <cellStyle name="Entrada 17 3 8 3" xfId="15606" xr:uid="{FE61B695-2370-485A-9A4C-DEBF004801ED}"/>
    <cellStyle name="Entrada 17 3 8 3 2" xfId="30714" xr:uid="{27AF4D71-F89C-4A67-A857-18FA5AD9BB9C}"/>
    <cellStyle name="Entrada 17 3 8 4" xfId="19593" xr:uid="{CEF724A7-1F88-4C6A-BD32-4E2FBFEE5A33}"/>
    <cellStyle name="Entrada 17 3 9" xfId="8349" xr:uid="{E82E7C7E-A80D-4126-BAE1-C1E0A04EE72F}"/>
    <cellStyle name="Entrada 17 3 9 2" xfId="23457" xr:uid="{94C9D944-5CAC-4BE0-B65A-4ADB821F6DA1}"/>
    <cellStyle name="Entrada 17 4" xfId="2085" xr:uid="{E9760E2B-64E8-4D2B-90E7-9B795FBA6654}"/>
    <cellStyle name="Entrada 17 4 10" xfId="14396" xr:uid="{AEB49974-23BC-468C-8EBB-2A3034431D4B}"/>
    <cellStyle name="Entrada 17 4 10 2" xfId="29504" xr:uid="{C2AEAAA2-9B48-4C4B-831D-BE9D49E3E1A4}"/>
    <cellStyle name="Entrada 17 4 11" xfId="13912" xr:uid="{9D0F31F1-B4A3-4042-9002-6EA0284E3206}"/>
    <cellStyle name="Entrada 17 4 11 2" xfId="29020" xr:uid="{7308C68E-BECB-4327-B704-8210F6EDCDCA}"/>
    <cellStyle name="Entrada 17 4 12" xfId="17310" xr:uid="{90FDAC23-AC3C-4669-889E-29434DC9D6BA}"/>
    <cellStyle name="Entrada 17 4 2" xfId="2575" xr:uid="{5FC26C13-03E7-46B3-9AAA-6F8B79D1B4E7}"/>
    <cellStyle name="Entrada 17 4 2 2" xfId="5212" xr:uid="{674E811F-9C2A-4DB0-AC05-85EE60AE5CFB}"/>
    <cellStyle name="Entrada 17 4 2 2 2" xfId="11576" xr:uid="{CA9F7274-7552-4EC0-88AF-9CBE0DF0622D}"/>
    <cellStyle name="Entrada 17 4 2 2 2 2" xfId="26684" xr:uid="{83B3158E-288B-4070-8F5E-B30017F9DA4D}"/>
    <cellStyle name="Entrada 17 4 2 2 3" xfId="7995" xr:uid="{AE90692A-0AD6-43C7-AB4A-5BBB1839B96B}"/>
    <cellStyle name="Entrada 17 4 2 2 3 2" xfId="23103" xr:uid="{D4BB6D84-845E-4BFA-A3A3-BA19CEE13897}"/>
    <cellStyle name="Entrada 17 4 2 2 4" xfId="20320" xr:uid="{61BE028A-49B1-447F-856C-30AE71347028}"/>
    <cellStyle name="Entrada 17 4 2 3" xfId="9042" xr:uid="{2C8B3EEC-CC28-4310-931B-CB7DB3C6C02D}"/>
    <cellStyle name="Entrada 17 4 2 3 2" xfId="24150" xr:uid="{77422839-6A23-4F97-8E4F-D9C3497E9CCF}"/>
    <cellStyle name="Entrada 17 4 2 4" xfId="8169" xr:uid="{44EA9B6B-EA3C-4824-8184-D7B8B6668E72}"/>
    <cellStyle name="Entrada 17 4 2 4 2" xfId="23277" xr:uid="{729BB5F2-AA69-4F33-AC11-A126C0628966}"/>
    <cellStyle name="Entrada 17 4 2 5" xfId="16474" xr:uid="{2C102113-E39E-4011-B63A-59D2607F2920}"/>
    <cellStyle name="Entrada 17 4 2 5 2" xfId="31582" xr:uid="{183BDB36-E28A-4C9F-9794-2D1FE7D993FA}"/>
    <cellStyle name="Entrada 17 4 2 6" xfId="17683" xr:uid="{C140FBC1-151A-4507-A997-19B9ED527DB2}"/>
    <cellStyle name="Entrada 17 4 3" xfId="2845" xr:uid="{73852679-FC71-42D9-8239-A5F0525CF858}"/>
    <cellStyle name="Entrada 17 4 3 2" xfId="5482" xr:uid="{704B1112-1C7D-41B0-9DE5-072C301C7098}"/>
    <cellStyle name="Entrada 17 4 3 2 2" xfId="14776" xr:uid="{9EFD06CC-26D2-46F6-9D70-D21E11FCA6BA}"/>
    <cellStyle name="Entrada 17 4 3 2 2 2" xfId="29884" xr:uid="{42E8F660-5573-4C76-970E-8BCEFF0DB5B3}"/>
    <cellStyle name="Entrada 17 4 3 2 3" xfId="20590" xr:uid="{9D7EC2E9-9A7F-46A6-A376-50BD415C056E}"/>
    <cellStyle name="Entrada 17 4 3 3" xfId="7760" xr:uid="{7B8C2FE4-D47C-402C-B05C-7B488E775169}"/>
    <cellStyle name="Entrada 17 4 3 3 2" xfId="22868" xr:uid="{45FAD9E3-BF38-42FE-8FA6-3704F59EBF05}"/>
    <cellStyle name="Entrada 17 4 3 4" xfId="17953" xr:uid="{DCA444A9-9687-44A8-B724-83DD1DC02360}"/>
    <cellStyle name="Entrada 17 4 4" xfId="3148" xr:uid="{2C20B9B1-0A80-4DB1-AC3B-E85FA6405833}"/>
    <cellStyle name="Entrada 17 4 4 2" xfId="5785" xr:uid="{7DB318D8-5955-4A35-B90A-2639E3629AA7}"/>
    <cellStyle name="Entrada 17 4 4 2 2" xfId="12096" xr:uid="{97D4D950-C876-4EE1-BB62-3867013E5320}"/>
    <cellStyle name="Entrada 17 4 4 2 2 2" xfId="27204" xr:uid="{A120A80F-1513-4C0F-AD70-2D318F81F45B}"/>
    <cellStyle name="Entrada 17 4 4 2 3" xfId="14995" xr:uid="{997BB944-31B7-431D-B5CE-D783C174FA62}"/>
    <cellStyle name="Entrada 17 4 4 2 3 2" xfId="30103" xr:uid="{51EECF61-0199-4EB4-A220-E0A1A4F0BDF1}"/>
    <cellStyle name="Entrada 17 4 4 2 4" xfId="20893" xr:uid="{14F30ED9-1B5A-42F7-8420-D5AC06F3FBAA}"/>
    <cellStyle name="Entrada 17 4 4 3" xfId="9530" xr:uid="{A167726E-1A8B-49A9-AE19-271C9C21881C}"/>
    <cellStyle name="Entrada 17 4 4 3 2" xfId="24638" xr:uid="{3FB9DA8A-7F5A-4250-A254-E604B0178B5B}"/>
    <cellStyle name="Entrada 17 4 4 4" xfId="15962" xr:uid="{7172B5FB-A888-4FF6-A82B-DC8B87279685}"/>
    <cellStyle name="Entrada 17 4 4 4 2" xfId="31070" xr:uid="{A820A5AD-0E57-4A15-A554-7B8D2DBAC0C9}"/>
    <cellStyle name="Entrada 17 4 4 5" xfId="18256" xr:uid="{481805A0-BD3E-4B5D-962A-7D0AF62F0820}"/>
    <cellStyle name="Entrada 17 4 5" xfId="3474" xr:uid="{C3F4921B-7FAF-45B3-A1FF-E6761AB0CF3A}"/>
    <cellStyle name="Entrada 17 4 5 2" xfId="6111" xr:uid="{D27C348A-DDF1-42FF-ACB1-1394374D9A56}"/>
    <cellStyle name="Entrada 17 4 5 2 2" xfId="12422" xr:uid="{6B28CEE8-1AC2-4C84-8827-3BE91BF76F8D}"/>
    <cellStyle name="Entrada 17 4 5 2 2 2" xfId="27530" xr:uid="{89EBB65A-4F75-4DCE-B31B-666962E3CCF2}"/>
    <cellStyle name="Entrada 17 4 5 2 3" xfId="7459" xr:uid="{4F6474C3-BD35-467A-946C-D46E565FA9B1}"/>
    <cellStyle name="Entrada 17 4 5 2 3 2" xfId="22567" xr:uid="{C6744220-AC8B-4D4C-BA5E-C1068DCCC65E}"/>
    <cellStyle name="Entrada 17 4 5 2 4" xfId="21219" xr:uid="{C401F856-AA81-4583-8355-4644167902F1}"/>
    <cellStyle name="Entrada 17 4 5 3" xfId="9856" xr:uid="{A89A5DE9-95C1-4CC0-B8C1-781209483EDC}"/>
    <cellStyle name="Entrada 17 4 5 3 2" xfId="24964" xr:uid="{11514255-D5E0-4207-9FE3-59B50DE0D617}"/>
    <cellStyle name="Entrada 17 4 5 4" xfId="15084" xr:uid="{6604884B-7CA1-4A61-BB5E-60682254357D}"/>
    <cellStyle name="Entrada 17 4 5 4 2" xfId="30192" xr:uid="{A578BCA0-5BC1-40E5-8C3B-A61DAF3DDB0F}"/>
    <cellStyle name="Entrada 17 4 5 5" xfId="18582" xr:uid="{55999294-B111-46F3-8010-24C1FEFDFB98}"/>
    <cellStyle name="Entrada 17 4 6" xfId="3780" xr:uid="{0E0F4861-DABE-4D4F-BF99-CFFEB857DE35}"/>
    <cellStyle name="Entrada 17 4 6 2" xfId="6417" xr:uid="{BD16F25B-56C1-4525-9F1E-4002099CDBF7}"/>
    <cellStyle name="Entrada 17 4 6 2 2" xfId="12728" xr:uid="{0133158F-F0F5-446C-8D14-284E8F160CB7}"/>
    <cellStyle name="Entrada 17 4 6 2 2 2" xfId="27836" xr:uid="{ED5A1723-9E4A-4107-93D5-DBBDA1C11769}"/>
    <cellStyle name="Entrada 17 4 6 2 3" xfId="16468" xr:uid="{5C5F3019-409D-4F78-A3B5-784D6680ACCB}"/>
    <cellStyle name="Entrada 17 4 6 2 3 2" xfId="31576" xr:uid="{A34234B7-75B2-4EF7-87C6-7E3BA8BFA7D7}"/>
    <cellStyle name="Entrada 17 4 6 2 4" xfId="21525" xr:uid="{323F32A2-A561-4022-8F20-018CEE6DAF86}"/>
    <cellStyle name="Entrada 17 4 6 3" xfId="10162" xr:uid="{4DE4E88B-B193-411C-BC84-58B0ABF35CB8}"/>
    <cellStyle name="Entrada 17 4 6 3 2" xfId="25270" xr:uid="{8FA190F0-7930-43FA-B5E9-1D29CEADB54E}"/>
    <cellStyle name="Entrada 17 4 6 4" xfId="7573" xr:uid="{EDFC9E7C-CEF0-4765-90D6-88B3DAC51B40}"/>
    <cellStyle name="Entrada 17 4 6 4 2" xfId="22681" xr:uid="{02215C96-C8ED-4D2C-8279-9E0837EECEE6}"/>
    <cellStyle name="Entrada 17 4 6 5" xfId="18888" xr:uid="{A10EBF0C-AE95-4906-B50C-BE02C03CC07D}"/>
    <cellStyle name="Entrada 17 4 7" xfId="4157" xr:uid="{13D9F788-A28E-4997-B98F-57016ED6A3C8}"/>
    <cellStyle name="Entrada 17 4 7 2" xfId="6794" xr:uid="{F250EE6D-3915-445F-9430-63856D8EA061}"/>
    <cellStyle name="Entrada 17 4 7 2 2" xfId="13105" xr:uid="{21E35E49-9785-465B-A3EB-5BA2368AB504}"/>
    <cellStyle name="Entrada 17 4 7 2 2 2" xfId="28213" xr:uid="{D0508AD0-6199-4364-82BD-3288ADD918D8}"/>
    <cellStyle name="Entrada 17 4 7 2 3" xfId="16779" xr:uid="{BCBE2C54-BBCB-44F0-B46F-DC8A6C0E62E9}"/>
    <cellStyle name="Entrada 17 4 7 2 3 2" xfId="31887" xr:uid="{966E851A-2CD4-4B5B-AABE-B2FA96C43595}"/>
    <cellStyle name="Entrada 17 4 7 2 4" xfId="21902" xr:uid="{E7EFEC50-E70E-41DB-BA4A-C00015D5462E}"/>
    <cellStyle name="Entrada 17 4 7 3" xfId="10539" xr:uid="{FB1C26D9-3ADD-490C-8FED-9AF6C3A71B43}"/>
    <cellStyle name="Entrada 17 4 7 3 2" xfId="25647" xr:uid="{1F6B65C1-B63E-4FE7-BDC2-274C860C754C}"/>
    <cellStyle name="Entrada 17 4 7 4" xfId="15128" xr:uid="{3104EC04-A511-4275-B02C-39656A8E9067}"/>
    <cellStyle name="Entrada 17 4 7 4 2" xfId="30236" xr:uid="{9C896AAC-BDFD-46C4-A057-CB51075B74F3}"/>
    <cellStyle name="Entrada 17 4 7 5" xfId="19265" xr:uid="{3997B39B-D85B-4189-9FCC-FEAB1C87F159}"/>
    <cellStyle name="Entrada 17 4 8" xfId="4722" xr:uid="{FAECB6BB-EEC3-4A13-849A-A3E2D5398F26}"/>
    <cellStyle name="Entrada 17 4 8 2" xfId="11104" xr:uid="{F9FFFC26-A504-4A76-8F49-468F66805E83}"/>
    <cellStyle name="Entrada 17 4 8 2 2" xfId="26212" xr:uid="{4CB5A954-76C7-42C6-AC69-11C316632D42}"/>
    <cellStyle name="Entrada 17 4 8 3" xfId="9127" xr:uid="{61002C99-29C8-46F6-B776-DE03DC3AB770}"/>
    <cellStyle name="Entrada 17 4 8 3 2" xfId="24235" xr:uid="{777D036B-D0C5-4C35-9C0E-49DE6D8ADD23}"/>
    <cellStyle name="Entrada 17 4 8 4" xfId="19830" xr:uid="{4CE79E4E-E17E-4F25-BEC8-A68A2E423255}"/>
    <cellStyle name="Entrada 17 4 9" xfId="8583" xr:uid="{EE6C3330-4C14-479C-810E-A30C004AAC22}"/>
    <cellStyle name="Entrada 17 4 9 2" xfId="23691" xr:uid="{8A61690F-6BB4-4D7E-A098-E3897F2CF658}"/>
    <cellStyle name="Entrada 17 5" xfId="2036" xr:uid="{81F82ED2-755A-4364-91A4-803E1295DBFA}"/>
    <cellStyle name="Entrada 17 5 10" xfId="14182" xr:uid="{ADE7A381-A3E8-4969-AE95-7D119CC67ED4}"/>
    <cellStyle name="Entrada 17 5 10 2" xfId="29290" xr:uid="{7D2CB756-684D-4871-B226-F07FDC6B87C8}"/>
    <cellStyle name="Entrada 17 5 11" xfId="17261" xr:uid="{A1114AE5-11AD-4D78-86B0-98A62FE37F34}"/>
    <cellStyle name="Entrada 17 5 2" xfId="2796" xr:uid="{6E00BFBE-1989-473E-86AA-23980FA36D4E}"/>
    <cellStyle name="Entrada 17 5 2 2" xfId="5433" xr:uid="{06A8213C-400D-44ED-BA81-00D6DA9A6438}"/>
    <cellStyle name="Entrada 17 5 2 2 2" xfId="7265" xr:uid="{A8293F69-D131-4BFD-90E1-8F28BCECBBCC}"/>
    <cellStyle name="Entrada 17 5 2 2 2 2" xfId="22373" xr:uid="{6CF96BB2-C629-4CF7-9683-AFEA945BF180}"/>
    <cellStyle name="Entrada 17 5 2 2 3" xfId="20541" xr:uid="{232F7A61-0464-411F-B581-5915B6E1F8E3}"/>
    <cellStyle name="Entrada 17 5 2 3" xfId="9175" xr:uid="{3976EDF5-AE75-4D1A-B287-0CDFC9DA6E38}"/>
    <cellStyle name="Entrada 17 5 2 3 2" xfId="24283" xr:uid="{AD7100FD-5375-4B3B-B0B8-9CA470106837}"/>
    <cellStyle name="Entrada 17 5 2 4" xfId="17904" xr:uid="{668C2659-9133-4380-A57C-B74951A77C64}"/>
    <cellStyle name="Entrada 17 5 3" xfId="3099" xr:uid="{9A7B9FB7-3C4C-43C0-8049-0C5C154F7939}"/>
    <cellStyle name="Entrada 17 5 3 2" xfId="5736" xr:uid="{AEA56F7F-86FB-4B09-BD13-3D9E05962D5A}"/>
    <cellStyle name="Entrada 17 5 3 2 2" xfId="12047" xr:uid="{E0737A87-9F50-46FB-B363-057F8B59D102}"/>
    <cellStyle name="Entrada 17 5 3 2 2 2" xfId="27155" xr:uid="{8E9D9A87-21D8-41E1-82DC-4106604C712A}"/>
    <cellStyle name="Entrada 17 5 3 2 3" xfId="13730" xr:uid="{ADBE6277-5CCD-42D2-9F33-658E3F8BC595}"/>
    <cellStyle name="Entrada 17 5 3 2 3 2" xfId="28838" xr:uid="{0E37723C-BDF2-4613-9CBF-DA6449ECB511}"/>
    <cellStyle name="Entrada 17 5 3 2 4" xfId="20844" xr:uid="{FA8EB58C-ECA7-4FCA-AE41-D58BCE0AB193}"/>
    <cellStyle name="Entrada 17 5 3 3" xfId="9481" xr:uid="{665DA725-F299-4888-B73D-D09F5CBA5CCD}"/>
    <cellStyle name="Entrada 17 5 3 3 2" xfId="24589" xr:uid="{9C6C427D-30EC-4D31-BCE7-F2E5F6B60879}"/>
    <cellStyle name="Entrada 17 5 3 4" xfId="15102" xr:uid="{E566B8CD-A7D9-446D-B4FC-53278B7D63AE}"/>
    <cellStyle name="Entrada 17 5 3 4 2" xfId="30210" xr:uid="{8CF3ED63-0B65-40C2-BEBB-B2EA5B1DDD53}"/>
    <cellStyle name="Entrada 17 5 3 5" xfId="18207" xr:uid="{FBF333AB-53F3-45FF-8867-45BEBA08D615}"/>
    <cellStyle name="Entrada 17 5 4" xfId="3425" xr:uid="{A6A14A72-58D1-4FDA-BBB4-4C6D25A7A0FE}"/>
    <cellStyle name="Entrada 17 5 4 2" xfId="6062" xr:uid="{B0BF6FA8-7042-4823-BD5F-4FC68A89A815}"/>
    <cellStyle name="Entrada 17 5 4 2 2" xfId="12373" xr:uid="{A0AEC163-21AA-49E9-8C0B-074542AF0A62}"/>
    <cellStyle name="Entrada 17 5 4 2 2 2" xfId="27481" xr:uid="{3BCDCADB-4B8A-4DFA-AC3C-7B506C60A80E}"/>
    <cellStyle name="Entrada 17 5 4 2 3" xfId="16451" xr:uid="{625DB450-DBD3-4777-8F1E-F38F989C0E76}"/>
    <cellStyle name="Entrada 17 5 4 2 3 2" xfId="31559" xr:uid="{966980CC-EB5F-41C9-AD0C-DD77A5B9E541}"/>
    <cellStyle name="Entrada 17 5 4 2 4" xfId="21170" xr:uid="{E54D6291-A1AE-49B9-AF53-10030A8AF051}"/>
    <cellStyle name="Entrada 17 5 4 3" xfId="9807" xr:uid="{1B7E43C8-6B26-4061-BEF3-FD5F28BB7B35}"/>
    <cellStyle name="Entrada 17 5 4 3 2" xfId="24915" xr:uid="{0DE1CD1D-49F7-4233-8207-43C36CE2D066}"/>
    <cellStyle name="Entrada 17 5 4 4" xfId="7165" xr:uid="{12244991-700D-4465-A07D-CE1BF1D5955F}"/>
    <cellStyle name="Entrada 17 5 4 4 2" xfId="22273" xr:uid="{581BC7BE-2AE4-48C2-BA41-AA958F272773}"/>
    <cellStyle name="Entrada 17 5 4 5" xfId="18533" xr:uid="{5AF2FF43-58A1-4977-8782-EB230A4244CC}"/>
    <cellStyle name="Entrada 17 5 5" xfId="3731" xr:uid="{02CE809E-CA19-4461-96DD-4EA3AB501CB6}"/>
    <cellStyle name="Entrada 17 5 5 2" xfId="6368" xr:uid="{7BB516DF-C26E-4A34-A7DD-B7DE4C59FDCF}"/>
    <cellStyle name="Entrada 17 5 5 2 2" xfId="12679" xr:uid="{004754DF-1020-4754-94AF-C98FB55761F5}"/>
    <cellStyle name="Entrada 17 5 5 2 2 2" xfId="27787" xr:uid="{A63DB67B-CFB1-4F50-9404-530D02B0EE24}"/>
    <cellStyle name="Entrada 17 5 5 2 3" xfId="16358" xr:uid="{72989C60-CF00-448F-8A29-4C9FDC3589F4}"/>
    <cellStyle name="Entrada 17 5 5 2 3 2" xfId="31466" xr:uid="{ECDB83F1-AFBB-4543-B3DD-2B8DFB5058A3}"/>
    <cellStyle name="Entrada 17 5 5 2 4" xfId="21476" xr:uid="{9A0BB807-F1CE-4EF0-AC7E-2C17D080F1F9}"/>
    <cellStyle name="Entrada 17 5 5 3" xfId="10113" xr:uid="{09A46E64-563C-472E-9D7B-C4BAF82B311B}"/>
    <cellStyle name="Entrada 17 5 5 3 2" xfId="25221" xr:uid="{0BB8F2BE-7AD9-495C-88ED-75706119326F}"/>
    <cellStyle name="Entrada 17 5 5 4" xfId="14227" xr:uid="{C787EB54-D50B-41B2-9D76-497B1DD4D5C5}"/>
    <cellStyle name="Entrada 17 5 5 4 2" xfId="29335" xr:uid="{CD59BCB1-AAF3-4962-BBE8-E3A7EEF6BACA}"/>
    <cellStyle name="Entrada 17 5 5 5" xfId="18839" xr:uid="{E73CF5D8-9C80-4ACD-9A6E-69B4DCB3F0F1}"/>
    <cellStyle name="Entrada 17 5 6" xfId="4108" xr:uid="{9B3E1634-6D21-41CD-BD9A-2DE34EFC7449}"/>
    <cellStyle name="Entrada 17 5 6 2" xfId="6745" xr:uid="{D6EE8BC9-27C2-4523-8C5D-9AB9B1DCF2D0}"/>
    <cellStyle name="Entrada 17 5 6 2 2" xfId="13056" xr:uid="{3695AF36-516B-43E1-B9AA-DAE77FEA8863}"/>
    <cellStyle name="Entrada 17 5 6 2 2 2" xfId="28164" xr:uid="{CC79763F-FBD8-43B0-A90E-2A2D464049BB}"/>
    <cellStyle name="Entrada 17 5 6 2 3" xfId="16730" xr:uid="{E1E27649-14AE-4887-B3EF-BDE7D14C16A5}"/>
    <cellStyle name="Entrada 17 5 6 2 3 2" xfId="31838" xr:uid="{37F0887B-066A-4750-8D9F-8937226A9BAC}"/>
    <cellStyle name="Entrada 17 5 6 2 4" xfId="21853" xr:uid="{704C0865-0493-42F3-84B8-76B11856F79D}"/>
    <cellStyle name="Entrada 17 5 6 3" xfId="10490" xr:uid="{F5C6BDA1-B11D-4009-8D9A-8F857811B6D5}"/>
    <cellStyle name="Entrada 17 5 6 3 2" xfId="25598" xr:uid="{B5348EF3-975A-45D7-9B7D-152F5DC611BB}"/>
    <cellStyle name="Entrada 17 5 6 4" xfId="7690" xr:uid="{8A7A5867-195F-469B-AE2A-7E8D24239B4F}"/>
    <cellStyle name="Entrada 17 5 6 4 2" xfId="22798" xr:uid="{1B0B5D9C-4FDF-4415-809C-152D4CEB9098}"/>
    <cellStyle name="Entrada 17 5 6 5" xfId="19216" xr:uid="{06B54449-ED90-4A50-B5A8-DF49F5E06E55}"/>
    <cellStyle name="Entrada 17 5 7" xfId="4673" xr:uid="{656409D7-5BC9-4C80-80AE-6E35628FEB9F}"/>
    <cellStyle name="Entrada 17 5 7 2" xfId="11055" xr:uid="{6CF98112-2B41-4648-BB64-9F21C19664F7}"/>
    <cellStyle name="Entrada 17 5 7 2 2" xfId="26163" xr:uid="{8F84747E-8C71-4A12-84FD-52632D7B279C}"/>
    <cellStyle name="Entrada 17 5 7 3" xfId="7615" xr:uid="{950C0A69-4466-4353-A621-495016164C10}"/>
    <cellStyle name="Entrada 17 5 7 3 2" xfId="22723" xr:uid="{EB8FB496-835C-4136-8094-9A53862BC0E3}"/>
    <cellStyle name="Entrada 17 5 7 4" xfId="19781" xr:uid="{A96A82BA-EA5F-46DB-809F-20A37227CC72}"/>
    <cellStyle name="Entrada 17 5 8" xfId="8534" xr:uid="{FC64AE3C-DAC4-4D7A-A3A8-8D9CDCAF7D7B}"/>
    <cellStyle name="Entrada 17 5 8 2" xfId="23642" xr:uid="{BD343CA9-EBE9-4102-AB22-956A2FF4FFF7}"/>
    <cellStyle name="Entrada 17 5 9" xfId="13533" xr:uid="{E8944449-EE8C-45E8-A997-EA2F08B727C8}"/>
    <cellStyle name="Entrada 17 5 9 2" xfId="28641" xr:uid="{DCF0B780-EF04-4FAC-88D9-C4DDC0CD86CB}"/>
    <cellStyle name="Entrada 18" xfId="1150" xr:uid="{00000000-0005-0000-0000-000080040000}"/>
    <cellStyle name="Entrada 18 2" xfId="1866" xr:uid="{6A86A692-FFC6-4378-85EC-384E78183847}"/>
    <cellStyle name="Entrada 18 2 10" xfId="8367" xr:uid="{9137912A-9CA8-4A4D-A09A-401C98A0863F}"/>
    <cellStyle name="Entrada 18 2 10 2" xfId="23475" xr:uid="{774666B2-919A-42E3-AD7F-E11F31358729}"/>
    <cellStyle name="Entrada 18 2 11" xfId="14067" xr:uid="{A2F0118E-B387-4B09-B737-120485C817E9}"/>
    <cellStyle name="Entrada 18 2 11 2" xfId="29175" xr:uid="{E15D73D8-3767-4115-A853-6B3F3E54DA90}"/>
    <cellStyle name="Entrada 18 2 12" xfId="7183" xr:uid="{D7464D6F-ABA1-4A7C-90E8-A5C135DA24B1}"/>
    <cellStyle name="Entrada 18 2 12 2" xfId="22291" xr:uid="{3915E256-4D6D-489F-AC87-6D7E329A3C41}"/>
    <cellStyle name="Entrada 18 2 13" xfId="17091" xr:uid="{DC5B9C51-B4A2-42B7-861A-BAC78F49F3B5}"/>
    <cellStyle name="Entrada 18 2 2" xfId="2426" xr:uid="{9C7A573E-9C13-4109-9894-CE1088528FB7}"/>
    <cellStyle name="Entrada 18 2 2 2" xfId="5063" xr:uid="{00F1469D-6E02-4F5C-83E0-3DE3BA441689}"/>
    <cellStyle name="Entrada 18 2 2 2 2" xfId="11427" xr:uid="{F50E406A-6221-443F-9003-5000DC851ABC}"/>
    <cellStyle name="Entrada 18 2 2 2 2 2" xfId="26535" xr:uid="{86DAFF83-50A9-40C0-B1D7-9828745DC919}"/>
    <cellStyle name="Entrada 18 2 2 2 3" xfId="14208" xr:uid="{D14CF2D2-BFA7-4F9A-82A4-C7E6A92A9359}"/>
    <cellStyle name="Entrada 18 2 2 2 3 2" xfId="29316" xr:uid="{AD5525A8-1DB8-48A4-ABB7-5408D42575D9}"/>
    <cellStyle name="Entrada 18 2 2 2 4" xfId="20171" xr:uid="{1D8434EE-2747-40CF-A487-C72C35B34081}"/>
    <cellStyle name="Entrada 18 2 2 3" xfId="8893" xr:uid="{B684067B-0516-4666-8E0E-94830BC3A29C}"/>
    <cellStyle name="Entrada 18 2 2 3 2" xfId="24001" xr:uid="{452159D7-37AE-4311-9FEE-5D2710D4A230}"/>
    <cellStyle name="Entrada 18 2 3" xfId="2194" xr:uid="{3CD73061-5E0D-4642-8C22-AFB4CEB2A619}"/>
    <cellStyle name="Entrada 18 2 3 2" xfId="4831" xr:uid="{1A845928-8FC2-40DA-897D-2E96C2F41B4C}"/>
    <cellStyle name="Entrada 18 2 3 2 2" xfId="16205" xr:uid="{C0E0E025-0592-47EA-AB1C-101CD4F84722}"/>
    <cellStyle name="Entrada 18 2 3 2 2 2" xfId="31313" xr:uid="{8FF024A9-2751-4F1F-AB87-C591224925BC}"/>
    <cellStyle name="Entrada 18 2 3 2 3" xfId="19939" xr:uid="{1C65D797-36BC-4D48-95B1-FC6EFF1540D4}"/>
    <cellStyle name="Entrada 18 2 3 3" xfId="9275" xr:uid="{C4E2EEAB-29BF-456C-A440-43882C7AABB4}"/>
    <cellStyle name="Entrada 18 2 3 3 2" xfId="24383" xr:uid="{80C40FC5-16BC-4CC3-860E-89FDCA367165}"/>
    <cellStyle name="Entrada 18 2 3 4" xfId="17419" xr:uid="{C09C450E-AE55-40BC-9DD6-ADCD89CE40DE}"/>
    <cellStyle name="Entrada 18 2 4" xfId="2960" xr:uid="{266FBF0A-518B-492D-BDD4-CCD901A51FD7}"/>
    <cellStyle name="Entrada 18 2 4 2" xfId="5597" xr:uid="{AF1C7C7C-B9AB-4C8E-95F5-A9F29CD0F538}"/>
    <cellStyle name="Entrada 18 2 4 2 2" xfId="11908" xr:uid="{0295B074-86BC-4F8E-9A76-F7773BAE90E6}"/>
    <cellStyle name="Entrada 18 2 4 2 2 2" xfId="27016" xr:uid="{2EA2AC72-CA99-48D5-A17A-B1CA030E056C}"/>
    <cellStyle name="Entrada 18 2 4 2 3" xfId="14667" xr:uid="{CE7D0969-F290-461E-B996-DD8468432CFE}"/>
    <cellStyle name="Entrada 18 2 4 2 3 2" xfId="29775" xr:uid="{5FEB96FC-24DB-42A5-BEB4-AF602409E818}"/>
    <cellStyle name="Entrada 18 2 4 2 4" xfId="20705" xr:uid="{EDE0BB24-3B18-4EF1-81E0-357ACC34D7B0}"/>
    <cellStyle name="Entrada 18 2 4 3" xfId="9342" xr:uid="{7CD665D7-081A-4239-B2AC-420B56FEEFFD}"/>
    <cellStyle name="Entrada 18 2 4 3 2" xfId="24450" xr:uid="{D721CB7E-88DF-4730-BF96-5C01FD2D36CE}"/>
    <cellStyle name="Entrada 18 2 4 4" xfId="8106" xr:uid="{79C3D6AD-B15D-43E4-804E-E7291EE4D867}"/>
    <cellStyle name="Entrada 18 2 4 4 2" xfId="23214" xr:uid="{6130C725-3651-4876-9B5C-F02FE7B48C40}"/>
    <cellStyle name="Entrada 18 2 4 5" xfId="18068" xr:uid="{C6A6E570-3C8C-4CA2-99F8-F6E3FDE2FEDD}"/>
    <cellStyle name="Entrada 18 2 5" xfId="3286" xr:uid="{EFECB3A2-052B-4012-B519-3B17DD7A4859}"/>
    <cellStyle name="Entrada 18 2 5 2" xfId="5923" xr:uid="{BB5B7110-562A-4744-A6EA-EC4D14A52DB9}"/>
    <cellStyle name="Entrada 18 2 5 2 2" xfId="12234" xr:uid="{FB3CA237-41AD-48E0-B2DD-8797A986F65D}"/>
    <cellStyle name="Entrada 18 2 5 2 2 2" xfId="27342" xr:uid="{766871A0-A9D7-4709-8BEE-A70ECFDE5146}"/>
    <cellStyle name="Entrada 18 2 5 2 3" xfId="14873" xr:uid="{024DDAB0-D278-445E-A5A2-013D4F3BB18E}"/>
    <cellStyle name="Entrada 18 2 5 2 3 2" xfId="29981" xr:uid="{BCBE9120-B2AC-4CA3-9452-573DA7E27BD1}"/>
    <cellStyle name="Entrada 18 2 5 2 4" xfId="21031" xr:uid="{CBD8B452-DFCB-4A39-B1CE-F108140AF002}"/>
    <cellStyle name="Entrada 18 2 5 3" xfId="9668" xr:uid="{23665DAD-DA61-46E8-92D3-C6631404E976}"/>
    <cellStyle name="Entrada 18 2 5 3 2" xfId="24776" xr:uid="{0C194A54-3C60-445D-B75C-7CE756A874B4}"/>
    <cellStyle name="Entrada 18 2 5 4" xfId="13680" xr:uid="{40E9B97D-2844-48FF-BE86-03EB8CD105E5}"/>
    <cellStyle name="Entrada 18 2 5 4 2" xfId="28788" xr:uid="{3F0ED897-EBA8-4545-B775-FA893E8F39DB}"/>
    <cellStyle name="Entrada 18 2 5 5" xfId="18394" xr:uid="{F870B05F-D568-496D-A3D1-C3D9CDAF85A7}"/>
    <cellStyle name="Entrada 18 2 6" xfId="3592" xr:uid="{5FA70C77-69E6-4BDA-A5C9-4058A8FDFA30}"/>
    <cellStyle name="Entrada 18 2 6 2" xfId="6229" xr:uid="{5CBDA147-90CF-4E42-9A5F-6FAC29AAEB89}"/>
    <cellStyle name="Entrada 18 2 6 2 2" xfId="12540" xr:uid="{309CDFB9-9ECF-4FDD-B37F-391524B05A79}"/>
    <cellStyle name="Entrada 18 2 6 2 2 2" xfId="27648" xr:uid="{F11D66F6-8BCE-440D-BBD8-1F9B73E6E33C}"/>
    <cellStyle name="Entrada 18 2 6 2 3" xfId="7457" xr:uid="{756603F0-7402-4847-84E5-8A85076BE9C8}"/>
    <cellStyle name="Entrada 18 2 6 2 3 2" xfId="22565" xr:uid="{C2E3EE89-6DDE-4604-A007-E91E4D17F5B2}"/>
    <cellStyle name="Entrada 18 2 6 2 4" xfId="21337" xr:uid="{9F153CE6-5DB5-42E7-AB08-DC8E37048815}"/>
    <cellStyle name="Entrada 18 2 6 3" xfId="9974" xr:uid="{E6F150F3-3914-4FC7-B82D-29610843CB47}"/>
    <cellStyle name="Entrada 18 2 6 3 2" xfId="25082" xr:uid="{D7AD49B8-CB39-4682-9DCA-CF0EB807C444}"/>
    <cellStyle name="Entrada 18 2 6 4" xfId="7433" xr:uid="{01E06E22-0E5F-46F3-99EE-9A976D414BF5}"/>
    <cellStyle name="Entrada 18 2 6 4 2" xfId="22541" xr:uid="{6970950E-80AE-40AE-A9BB-F4E18DB739F1}"/>
    <cellStyle name="Entrada 18 2 6 5" xfId="18700" xr:uid="{3B39971F-88E6-4A04-BB2B-56F45E655C6E}"/>
    <cellStyle name="Entrada 18 2 7" xfId="3938" xr:uid="{D835F8BB-C1A4-420A-9790-193EF7B03543}"/>
    <cellStyle name="Entrada 18 2 7 2" xfId="6575" xr:uid="{A3255FFB-96E4-4283-8F45-FBE5EF5F75BE}"/>
    <cellStyle name="Entrada 18 2 7 2 2" xfId="12886" xr:uid="{8B1BFAFC-32B3-477D-82D4-ACB0B0980F47}"/>
    <cellStyle name="Entrada 18 2 7 2 2 2" xfId="27994" xr:uid="{04B14C98-A426-4D3F-A47B-21F80A882176}"/>
    <cellStyle name="Entrada 18 2 7 2 3" xfId="16591" xr:uid="{4148318E-2A02-4ABD-A761-5185327B09EA}"/>
    <cellStyle name="Entrada 18 2 7 2 3 2" xfId="31699" xr:uid="{94B52DD1-B7C4-4484-9485-4F800E003281}"/>
    <cellStyle name="Entrada 18 2 7 2 4" xfId="21683" xr:uid="{7198A74A-BC45-49E3-93D7-1D7DFB554512}"/>
    <cellStyle name="Entrada 18 2 7 3" xfId="10320" xr:uid="{962597B3-11DF-419A-8C51-CD6AC4EB165E}"/>
    <cellStyle name="Entrada 18 2 7 3 2" xfId="25428" xr:uid="{04FF53C8-F690-4818-8FA2-7D0D8C33FBE2}"/>
    <cellStyle name="Entrada 18 2 7 4" xfId="11768" xr:uid="{52EBF3E2-6AA7-48D0-B983-EAA8784CEA7D}"/>
    <cellStyle name="Entrada 18 2 7 4 2" xfId="26876" xr:uid="{30A342A9-E59E-44BD-A216-750D0E12AEF4}"/>
    <cellStyle name="Entrada 18 2 7 5" xfId="19046" xr:uid="{5D810C4F-6E44-425A-8081-E4A3FC735C84}"/>
    <cellStyle name="Entrada 18 2 8" xfId="4285" xr:uid="{7C0B9A1E-0581-4A99-AE2B-42F620B72823}"/>
    <cellStyle name="Entrada 18 2 8 2" xfId="6922" xr:uid="{5523C5E3-9C7A-40D8-8CB6-A2792367D42F}"/>
    <cellStyle name="Entrada 18 2 8 2 2" xfId="13233" xr:uid="{7D1E85EA-0ED7-49E4-80D1-B47D8F5414DE}"/>
    <cellStyle name="Entrada 18 2 8 2 2 2" xfId="28341" xr:uid="{5E19156E-3C7A-4DA1-8F7E-6B95D5CE9329}"/>
    <cellStyle name="Entrada 18 2 8 2 3" xfId="16897" xr:uid="{D649A5A7-C6B5-49A0-8A2B-AEDCAFB5F2D0}"/>
    <cellStyle name="Entrada 18 2 8 2 3 2" xfId="32005" xr:uid="{AD04BC43-5133-4FFB-98D6-24C360AA3251}"/>
    <cellStyle name="Entrada 18 2 8 2 4" xfId="22030" xr:uid="{923982EB-CBB2-49AF-BA5D-B6BFEA19A88D}"/>
    <cellStyle name="Entrada 18 2 8 3" xfId="10667" xr:uid="{3FBD7370-713A-4A81-AE43-1EF6AEA5B42C}"/>
    <cellStyle name="Entrada 18 2 8 3 2" xfId="25775" xr:uid="{603428BE-E1FB-4693-B73C-E5C5F9E0095E}"/>
    <cellStyle name="Entrada 18 2 8 4" xfId="7757" xr:uid="{4D309FE3-4465-4BB6-BEBC-F3FAE19956AF}"/>
    <cellStyle name="Entrada 18 2 8 4 2" xfId="22865" xr:uid="{68F51C5F-7D5F-404F-A2C3-6D85A503204C}"/>
    <cellStyle name="Entrada 18 2 8 5" xfId="19393" xr:uid="{579F304B-EE70-4E8A-A1F7-C44FBD532EDD}"/>
    <cellStyle name="Entrada 18 2 9" xfId="4503" xr:uid="{7B11D6D3-67A1-4EC7-8D38-1F69D1AEE1C7}"/>
    <cellStyle name="Entrada 18 2 9 2" xfId="10885" xr:uid="{21773629-F69A-4150-92F9-457FDCA75378}"/>
    <cellStyle name="Entrada 18 2 9 2 2" xfId="25993" xr:uid="{CF338B07-A2BE-4573-B3F5-D6FA761CB69A}"/>
    <cellStyle name="Entrada 18 2 9 3" xfId="8008" xr:uid="{D2408C51-D342-419C-BD7D-B38C3E812CCE}"/>
    <cellStyle name="Entrada 18 2 9 3 2" xfId="23116" xr:uid="{377E2E23-A5F8-4E06-928D-B7840B186BE3}"/>
    <cellStyle name="Entrada 18 2 9 4" xfId="19611" xr:uid="{D840304D-D12C-4CDA-ACFC-B2EC29F78116}"/>
    <cellStyle name="Entrada 18 3" xfId="1849" xr:uid="{49C196E5-DCBA-4FFA-82DB-1EF65B4BD556}"/>
    <cellStyle name="Entrada 18 3 10" xfId="14235" xr:uid="{3A2B46A0-6178-4F39-9589-7D3600BD9E27}"/>
    <cellStyle name="Entrada 18 3 10 2" xfId="29343" xr:uid="{AD155378-225B-47C8-A2F3-E9F952B51A32}"/>
    <cellStyle name="Entrada 18 3 11" xfId="7546" xr:uid="{29F45C7B-13AC-4100-8828-016024AA5399}"/>
    <cellStyle name="Entrada 18 3 11 2" xfId="22654" xr:uid="{7FD448EA-F5EB-4780-AC23-F53214E7D797}"/>
    <cellStyle name="Entrada 18 3 12" xfId="17074" xr:uid="{2665DDE1-C423-40A5-8593-0B7E78FA62E3}"/>
    <cellStyle name="Entrada 18 3 2" xfId="2409" xr:uid="{43CF577B-ACD7-4B4D-B4F0-A9BBBA1FC78B}"/>
    <cellStyle name="Entrada 18 3 2 2" xfId="5046" xr:uid="{8BAAD1A7-7489-4A3C-84D2-426413EA368D}"/>
    <cellStyle name="Entrada 18 3 2 2 2" xfId="11410" xr:uid="{18E7C904-0D41-4C03-9D3E-B9958F958F42}"/>
    <cellStyle name="Entrada 18 3 2 2 2 2" xfId="26518" xr:uid="{333D3E50-6164-408C-BF00-83CF4B7BF198}"/>
    <cellStyle name="Entrada 18 3 2 2 3" xfId="7611" xr:uid="{C2E31366-FCDE-4712-BDAF-26DB2CB5B7EC}"/>
    <cellStyle name="Entrada 18 3 2 2 3 2" xfId="22719" xr:uid="{BAEE053D-D86F-49E5-95B9-4D22BC9088DC}"/>
    <cellStyle name="Entrada 18 3 2 2 4" xfId="20154" xr:uid="{B265CAF5-9C89-47A5-913D-20BAFB8A5B30}"/>
    <cellStyle name="Entrada 18 3 2 3" xfId="8876" xr:uid="{6BD0753B-96B6-483E-BDEF-41845A5624BB}"/>
    <cellStyle name="Entrada 18 3 2 3 2" xfId="23984" xr:uid="{8E8C38AE-C88D-49D8-BD45-3D8C7D5786C8}"/>
    <cellStyle name="Entrada 18 3 2 4" xfId="16528" xr:uid="{C19C942B-C37D-4F22-9DBD-ED418F014905}"/>
    <cellStyle name="Entrada 18 3 2 4 2" xfId="31636" xr:uid="{1A4079E0-1FAF-4950-B23A-7A0DEF902BD0}"/>
    <cellStyle name="Entrada 18 3 2 5" xfId="16410" xr:uid="{5C8C4E9F-70A9-49EC-92B5-2A832A80ADCC}"/>
    <cellStyle name="Entrada 18 3 2 5 2" xfId="31518" xr:uid="{86A55756-FDFB-4982-A31A-BD1E45383D49}"/>
    <cellStyle name="Entrada 18 3 2 6" xfId="17600" xr:uid="{0AE7211D-4380-409E-BD65-363728E47C94}"/>
    <cellStyle name="Entrada 18 3 3" xfId="2211" xr:uid="{D57B7D14-EABB-4054-97FC-D92565A7625B}"/>
    <cellStyle name="Entrada 18 3 3 2" xfId="4848" xr:uid="{9BA21D21-42C0-453A-9938-A9875B74848D}"/>
    <cellStyle name="Entrada 18 3 3 2 2" xfId="7466" xr:uid="{AFE04A84-1E38-4676-B0C3-95CB4288D37C}"/>
    <cellStyle name="Entrada 18 3 3 2 2 2" xfId="22574" xr:uid="{8483F3A6-F0E1-43E7-A1EF-C83A980D1EC2}"/>
    <cellStyle name="Entrada 18 3 3 2 3" xfId="19956" xr:uid="{7F750E9C-A09A-4F7A-95D1-D87650287620}"/>
    <cellStyle name="Entrada 18 3 3 3" xfId="8061" xr:uid="{7868E383-8D68-4B88-A4B2-DD8DE0F0D909}"/>
    <cellStyle name="Entrada 18 3 3 3 2" xfId="23169" xr:uid="{89274909-FAF3-422D-88D8-F9A5E43B731E}"/>
    <cellStyle name="Entrada 18 3 3 4" xfId="17436" xr:uid="{B971A782-5B5C-4245-AE91-25C37B513718}"/>
    <cellStyle name="Entrada 18 3 4" xfId="2943" xr:uid="{5A96C20C-AD95-4D10-AF3F-961DAE0CABEE}"/>
    <cellStyle name="Entrada 18 3 4 2" xfId="5580" xr:uid="{897B9585-E2C6-4854-8DF0-161618A76463}"/>
    <cellStyle name="Entrada 18 3 4 2 2" xfId="11891" xr:uid="{5E511C60-DABD-478F-9021-97DF16FA154B}"/>
    <cellStyle name="Entrada 18 3 4 2 2 2" xfId="26999" xr:uid="{4E63A53D-20B0-400F-9E44-40F75944A50D}"/>
    <cellStyle name="Entrada 18 3 4 2 3" xfId="13915" xr:uid="{5F47E4EA-E743-45F2-84B3-BAF822CA4893}"/>
    <cellStyle name="Entrada 18 3 4 2 3 2" xfId="29023" xr:uid="{CEF3DE95-CE36-4136-82D9-CEE718B7788B}"/>
    <cellStyle name="Entrada 18 3 4 2 4" xfId="20688" xr:uid="{65291243-6685-465A-8FFF-110490F21754}"/>
    <cellStyle name="Entrada 18 3 4 3" xfId="9325" xr:uid="{14350D23-26A2-4134-9B28-10CC4024F7E1}"/>
    <cellStyle name="Entrada 18 3 4 3 2" xfId="24433" xr:uid="{AAA5B2D2-80E3-44DD-8177-0B523EA6D881}"/>
    <cellStyle name="Entrada 18 3 4 4" xfId="14595" xr:uid="{E4B416E0-0BC5-4E7C-82D2-44DE97376CF6}"/>
    <cellStyle name="Entrada 18 3 4 4 2" xfId="29703" xr:uid="{EF03A589-D853-4B2F-9188-58B920FEE66D}"/>
    <cellStyle name="Entrada 18 3 4 5" xfId="18051" xr:uid="{CB9BC292-307E-406F-BDEB-13B125F85F12}"/>
    <cellStyle name="Entrada 18 3 5" xfId="3269" xr:uid="{46660F11-380D-4FCB-8C28-04BE8A0212A3}"/>
    <cellStyle name="Entrada 18 3 5 2" xfId="5906" xr:uid="{3D5D9222-9175-4A6D-9178-F645E397CFCC}"/>
    <cellStyle name="Entrada 18 3 5 2 2" xfId="12217" xr:uid="{98237A4D-96C2-4605-9A2E-84D8CA86A4AF}"/>
    <cellStyle name="Entrada 18 3 5 2 2 2" xfId="27325" xr:uid="{0FDB5D4B-2A39-435C-83FE-87E7CD247109}"/>
    <cellStyle name="Entrada 18 3 5 2 3" xfId="9184" xr:uid="{42A3F6F7-F80D-4E20-9767-4F967C9E0638}"/>
    <cellStyle name="Entrada 18 3 5 2 3 2" xfId="24292" xr:uid="{F0F2B05C-6725-47BF-B49D-162BD53A280A}"/>
    <cellStyle name="Entrada 18 3 5 2 4" xfId="21014" xr:uid="{5D18A03C-5F1D-497A-82EB-EDE543499768}"/>
    <cellStyle name="Entrada 18 3 5 3" xfId="9651" xr:uid="{9763FEB8-23EE-4D5C-A5CF-D6F4F1B356F9}"/>
    <cellStyle name="Entrada 18 3 5 3 2" xfId="24759" xr:uid="{ED928A4E-D1DB-4503-BA37-F32A6FCE9FAC}"/>
    <cellStyle name="Entrada 18 3 5 4" xfId="13773" xr:uid="{62E3626E-FC4E-4CD1-A842-FF1D6599D928}"/>
    <cellStyle name="Entrada 18 3 5 4 2" xfId="28881" xr:uid="{A7A7D546-6D6A-4474-9EFF-0068FEA12A68}"/>
    <cellStyle name="Entrada 18 3 5 5" xfId="18377" xr:uid="{BF76C52A-FB4F-42AE-85D6-1C8C224CB36B}"/>
    <cellStyle name="Entrada 18 3 6" xfId="3575" xr:uid="{CC457B24-1E9D-4D02-B540-E1AF4A5841E0}"/>
    <cellStyle name="Entrada 18 3 6 2" xfId="6212" xr:uid="{F5ADF9D9-EFC0-454F-A458-7EADC4A45680}"/>
    <cellStyle name="Entrada 18 3 6 2 2" xfId="12523" xr:uid="{2EB92B9D-ADF3-4B21-A933-197693B65092}"/>
    <cellStyle name="Entrada 18 3 6 2 2 2" xfId="27631" xr:uid="{537A2B5B-FD68-4CB3-8DE7-DE9513991227}"/>
    <cellStyle name="Entrada 18 3 6 2 3" xfId="15601" xr:uid="{753B8D9F-7C25-4190-8534-4AB1E6CE6AF7}"/>
    <cellStyle name="Entrada 18 3 6 2 3 2" xfId="30709" xr:uid="{9431FFB2-CD98-4E17-83A8-0F8EF4919A21}"/>
    <cellStyle name="Entrada 18 3 6 2 4" xfId="21320" xr:uid="{6CAEF566-46FD-45D4-BEA1-C66D35FA2219}"/>
    <cellStyle name="Entrada 18 3 6 3" xfId="9957" xr:uid="{B3DDA4E2-D34D-497F-B34E-6523D302D8AE}"/>
    <cellStyle name="Entrada 18 3 6 3 2" xfId="25065" xr:uid="{7CD00208-54F3-4B5D-B4A5-70AB26156CB2}"/>
    <cellStyle name="Entrada 18 3 6 4" xfId="13529" xr:uid="{A293653B-1F51-442C-A8A1-E638E584505D}"/>
    <cellStyle name="Entrada 18 3 6 4 2" xfId="28637" xr:uid="{1A038402-2518-4349-B745-9C134B3E834B}"/>
    <cellStyle name="Entrada 18 3 6 5" xfId="18683" xr:uid="{D819075F-94BA-44CC-ADEE-C3D80036DC60}"/>
    <cellStyle name="Entrada 18 3 7" xfId="3921" xr:uid="{4C70AE48-E9DF-41A0-AD4E-D6CD4F44EEFF}"/>
    <cellStyle name="Entrada 18 3 7 2" xfId="6558" xr:uid="{01838C1B-2B3F-4B48-8EBF-234DAEE141CC}"/>
    <cellStyle name="Entrada 18 3 7 2 2" xfId="12869" xr:uid="{C8FF1FA2-0F66-41E9-BA27-90F7292A634B}"/>
    <cellStyle name="Entrada 18 3 7 2 2 2" xfId="27977" xr:uid="{F6B8AAF2-4C74-4209-B8F0-46F616D735D4}"/>
    <cellStyle name="Entrada 18 3 7 2 3" xfId="16574" xr:uid="{3FFE35DC-7DEE-4038-9702-1CEDB08A5AA2}"/>
    <cellStyle name="Entrada 18 3 7 2 3 2" xfId="31682" xr:uid="{87DDFB58-B6B1-494C-A7B6-71A3BF456017}"/>
    <cellStyle name="Entrada 18 3 7 2 4" xfId="21666" xr:uid="{2B231E10-C297-4298-A870-8DA2F4D865B3}"/>
    <cellStyle name="Entrada 18 3 7 3" xfId="10303" xr:uid="{0227239F-5E61-436C-A057-2917FE4B3508}"/>
    <cellStyle name="Entrada 18 3 7 3 2" xfId="25411" xr:uid="{DA5E56E0-C551-4105-92C4-B00C506D5A3D}"/>
    <cellStyle name="Entrada 18 3 7 4" xfId="7101" xr:uid="{152DAF3C-013E-45AE-823C-04AE575576C5}"/>
    <cellStyle name="Entrada 18 3 7 4 2" xfId="22209" xr:uid="{593A7BED-3D13-44E8-A93B-20CD0AE33A1A}"/>
    <cellStyle name="Entrada 18 3 7 5" xfId="19029" xr:uid="{0CC84047-3290-4068-85C5-E058F7190C21}"/>
    <cellStyle name="Entrada 18 3 8" xfId="4486" xr:uid="{1F2327D8-89D9-49FF-8893-6E84BB41C59C}"/>
    <cellStyle name="Entrada 18 3 8 2" xfId="10868" xr:uid="{5E6DE168-F3EB-4E2C-9D6E-E90FF6E911A6}"/>
    <cellStyle name="Entrada 18 3 8 2 2" xfId="25976" xr:uid="{981C3EA3-C6E5-46B4-A101-A1D8BF00E683}"/>
    <cellStyle name="Entrada 18 3 8 3" xfId="7356" xr:uid="{573EB547-51E6-44D8-9C53-B3A62E47F660}"/>
    <cellStyle name="Entrada 18 3 8 3 2" xfId="22464" xr:uid="{AF3FB133-F86B-4F7B-8B28-AD845C514617}"/>
    <cellStyle name="Entrada 18 3 8 4" xfId="19594" xr:uid="{929671F9-A0EB-4A07-9C15-8664FE819A9A}"/>
    <cellStyle name="Entrada 18 3 9" xfId="8350" xr:uid="{3A65C7D9-E1C9-47DC-B9A8-4C2047ECB439}"/>
    <cellStyle name="Entrada 18 3 9 2" xfId="23458" xr:uid="{71472CB5-D4C5-4C3E-9339-49141EA91EC1}"/>
    <cellStyle name="Entrada 18 4" xfId="2086" xr:uid="{886A66B7-12F1-4121-A6C2-D59FAE443000}"/>
    <cellStyle name="Entrada 18 4 10" xfId="16051" xr:uid="{AD18447F-1467-44DA-8603-AC4A488DA33D}"/>
    <cellStyle name="Entrada 18 4 10 2" xfId="31159" xr:uid="{128C43BB-0A99-4734-ABF5-BA1DD2EF03AD}"/>
    <cellStyle name="Entrada 18 4 11" xfId="9140" xr:uid="{B10B87F6-C99E-42F3-AFAC-014973AC69B0}"/>
    <cellStyle name="Entrada 18 4 11 2" xfId="24248" xr:uid="{A4FFDEA6-3E55-4369-838E-DA24DA0F9334}"/>
    <cellStyle name="Entrada 18 4 12" xfId="17311" xr:uid="{1C47C95D-7408-47AF-AF83-FDBA0BDB98EA}"/>
    <cellStyle name="Entrada 18 4 2" xfId="2576" xr:uid="{8D5FD9CF-6804-4321-9139-4AC50DCC4861}"/>
    <cellStyle name="Entrada 18 4 2 2" xfId="5213" xr:uid="{CABDB803-253F-480E-974C-EE7F09763576}"/>
    <cellStyle name="Entrada 18 4 2 2 2" xfId="11577" xr:uid="{C9682A45-CB9A-4D47-AB30-EC906C1EC99A}"/>
    <cellStyle name="Entrada 18 4 2 2 2 2" xfId="26685" xr:uid="{AE5C532C-B5B0-412B-AE6A-B82C2C471C80}"/>
    <cellStyle name="Entrada 18 4 2 2 3" xfId="15573" xr:uid="{2941E937-CA23-42BF-92F7-9B927774DCC6}"/>
    <cellStyle name="Entrada 18 4 2 2 3 2" xfId="30681" xr:uid="{464A82D1-E406-4CED-86DA-EFCDABE4D4DD}"/>
    <cellStyle name="Entrada 18 4 2 2 4" xfId="20321" xr:uid="{FEF0AA68-C9D9-455E-8511-3137A96BC29E}"/>
    <cellStyle name="Entrada 18 4 2 3" xfId="9043" xr:uid="{51887B00-B356-46B3-8218-F318EB093F3B}"/>
    <cellStyle name="Entrada 18 4 2 3 2" xfId="24151" xr:uid="{A51673B6-5A26-4150-A395-41CB160EE070}"/>
    <cellStyle name="Entrada 18 4 2 4" xfId="13352" xr:uid="{601873EC-298E-44D6-BA43-9142F29074FC}"/>
    <cellStyle name="Entrada 18 4 2 4 2" xfId="28460" xr:uid="{BE93A8A6-EB83-4BE9-B243-96D56170C874}"/>
    <cellStyle name="Entrada 18 4 2 5" xfId="7920" xr:uid="{0F3ABAEA-117E-4222-8164-518DFF890251}"/>
    <cellStyle name="Entrada 18 4 2 5 2" xfId="23028" xr:uid="{849C7E9C-D22A-40F4-8072-AC577F2558FB}"/>
    <cellStyle name="Entrada 18 4 2 6" xfId="17684" xr:uid="{991F67B1-EDC3-4116-8F46-BA68FFF26E51}"/>
    <cellStyle name="Entrada 18 4 3" xfId="2846" xr:uid="{5BA52603-D7F0-42A3-ABAC-92164AAD964E}"/>
    <cellStyle name="Entrada 18 4 3 2" xfId="5483" xr:uid="{15A9446B-901B-4E6A-AA29-E7AAF13A31B5}"/>
    <cellStyle name="Entrada 18 4 3 2 2" xfId="16281" xr:uid="{4A8A9C4F-ADCE-4BFC-9A0C-D9A1BA1BA732}"/>
    <cellStyle name="Entrada 18 4 3 2 2 2" xfId="31389" xr:uid="{680DAEF0-6D6B-47B6-959F-F3EC3852550B}"/>
    <cellStyle name="Entrada 18 4 3 2 3" xfId="20591" xr:uid="{2AAE8D18-A84B-4A45-AECB-DB9FBF884764}"/>
    <cellStyle name="Entrada 18 4 3 3" xfId="16354" xr:uid="{08832B30-3E5E-4566-BB8A-7DDC096751C6}"/>
    <cellStyle name="Entrada 18 4 3 3 2" xfId="31462" xr:uid="{4832BFCD-C996-48DC-868F-36DE3308B73C}"/>
    <cellStyle name="Entrada 18 4 3 4" xfId="17954" xr:uid="{1AD67AE5-BB3D-4D43-A719-3A3B7B5386EF}"/>
    <cellStyle name="Entrada 18 4 4" xfId="3149" xr:uid="{B6DAD6E0-6E1C-4407-A938-0F8E05F452BF}"/>
    <cellStyle name="Entrada 18 4 4 2" xfId="5786" xr:uid="{76A67FE6-A877-40D0-AA4A-C132A0C319A5}"/>
    <cellStyle name="Entrada 18 4 4 2 2" xfId="12097" xr:uid="{60ADAB1F-F11D-41EB-ACA2-AF966DCB20FA}"/>
    <cellStyle name="Entrada 18 4 4 2 2 2" xfId="27205" xr:uid="{CD65BA83-F401-4D88-A0EE-D55109091E23}"/>
    <cellStyle name="Entrada 18 4 4 2 3" xfId="16111" xr:uid="{2191B0E0-07D6-4C26-B00D-3A556556D511}"/>
    <cellStyle name="Entrada 18 4 4 2 3 2" xfId="31219" xr:uid="{A21F2E3A-31C6-4E26-8070-6CF446332450}"/>
    <cellStyle name="Entrada 18 4 4 2 4" xfId="20894" xr:uid="{8748E470-D98A-40CD-8645-363E79200EDF}"/>
    <cellStyle name="Entrada 18 4 4 3" xfId="9531" xr:uid="{3994ACA4-7BBE-4178-A138-10CC9C6ADA01}"/>
    <cellStyle name="Entrada 18 4 4 3 2" xfId="24639" xr:uid="{E5006142-C824-4449-9169-82E2D0C65991}"/>
    <cellStyle name="Entrada 18 4 4 4" xfId="16062" xr:uid="{2A349E4C-BF88-4B6F-B83A-CB73A350C72C}"/>
    <cellStyle name="Entrada 18 4 4 4 2" xfId="31170" xr:uid="{C8DFB93A-A55A-4D9A-8736-66F830463578}"/>
    <cellStyle name="Entrada 18 4 4 5" xfId="18257" xr:uid="{E8B731D8-95E2-49E3-A760-6F5A4AB8ED4B}"/>
    <cellStyle name="Entrada 18 4 5" xfId="3475" xr:uid="{4B12A32D-DDBC-4121-A369-C185ECC4CAB6}"/>
    <cellStyle name="Entrada 18 4 5 2" xfId="6112" xr:uid="{D9C7350F-3265-49CD-BEA1-EC1FB0A65FC0}"/>
    <cellStyle name="Entrada 18 4 5 2 2" xfId="12423" xr:uid="{2F194ADE-20DC-43B8-B803-94B59889DC90}"/>
    <cellStyle name="Entrada 18 4 5 2 2 2" xfId="27531" xr:uid="{91C5638C-E26E-4776-9ADF-92FAF9946F8A}"/>
    <cellStyle name="Entrada 18 4 5 2 3" xfId="16563" xr:uid="{3CAA353C-211B-4D12-8F77-63D5CB47FD3C}"/>
    <cellStyle name="Entrada 18 4 5 2 3 2" xfId="31671" xr:uid="{A105E817-D02F-4769-868A-39443EAD41D3}"/>
    <cellStyle name="Entrada 18 4 5 2 4" xfId="21220" xr:uid="{D0DA385E-06C1-40BF-9D45-752FE58BEFD9}"/>
    <cellStyle name="Entrada 18 4 5 3" xfId="9857" xr:uid="{1E53F369-A313-4C6F-817A-56CE1684A19F}"/>
    <cellStyle name="Entrada 18 4 5 3 2" xfId="24965" xr:uid="{BB9C82CD-0FC2-4BE4-87B7-D80644A0FE0D}"/>
    <cellStyle name="Entrada 18 4 5 4" xfId="7073" xr:uid="{E0C85382-38B5-4A71-85DB-600A714655BA}"/>
    <cellStyle name="Entrada 18 4 5 4 2" xfId="22181" xr:uid="{AEC30744-4D93-4F3D-AF64-2BE73B1937DD}"/>
    <cellStyle name="Entrada 18 4 5 5" xfId="18583" xr:uid="{96A3AC34-8588-422D-9554-3AE7A99BB2AF}"/>
    <cellStyle name="Entrada 18 4 6" xfId="3781" xr:uid="{9F0B3F58-7317-480B-BE57-5E76C2251FCD}"/>
    <cellStyle name="Entrada 18 4 6 2" xfId="6418" xr:uid="{00034260-6D7A-4F2B-ABEE-5C0AB246B08D}"/>
    <cellStyle name="Entrada 18 4 6 2 2" xfId="12729" xr:uid="{C2B49297-DEF6-4FA3-AC38-C28967E1507B}"/>
    <cellStyle name="Entrada 18 4 6 2 2 2" xfId="27837" xr:uid="{00274918-6D31-45CF-9AA2-AFBA52AA6448}"/>
    <cellStyle name="Entrada 18 4 6 2 3" xfId="14056" xr:uid="{A5D79A3B-CB28-4FDE-9373-739AC074F9BE}"/>
    <cellStyle name="Entrada 18 4 6 2 3 2" xfId="29164" xr:uid="{DC03203B-754B-4C96-84FB-596240812BE2}"/>
    <cellStyle name="Entrada 18 4 6 2 4" xfId="21526" xr:uid="{48D282AD-2714-43B7-9B75-6B8695051E7E}"/>
    <cellStyle name="Entrada 18 4 6 3" xfId="10163" xr:uid="{31E4D9AD-23AD-413E-B97E-6D0752DDB94D}"/>
    <cellStyle name="Entrada 18 4 6 3 2" xfId="25271" xr:uid="{8939F0DF-264D-4954-81F9-FF0D0F053A91}"/>
    <cellStyle name="Entrada 18 4 6 4" xfId="13645" xr:uid="{ECE1D26C-8A9F-48CA-BCD7-9E00DF093BA9}"/>
    <cellStyle name="Entrada 18 4 6 4 2" xfId="28753" xr:uid="{0DE40C89-087A-428C-ADE8-054C51961C39}"/>
    <cellStyle name="Entrada 18 4 6 5" xfId="18889" xr:uid="{57E9AA3C-7552-48A9-BF71-517D2D7756A8}"/>
    <cellStyle name="Entrada 18 4 7" xfId="4158" xr:uid="{11294107-F8E6-468A-8C72-728EF877DD6C}"/>
    <cellStyle name="Entrada 18 4 7 2" xfId="6795" xr:uid="{AF0FD1C0-3F0C-4397-83A7-5EFF5A0CDF79}"/>
    <cellStyle name="Entrada 18 4 7 2 2" xfId="13106" xr:uid="{D0EC535A-654C-470F-9DAA-3DA3400E91A0}"/>
    <cellStyle name="Entrada 18 4 7 2 2 2" xfId="28214" xr:uid="{6566E9FF-7789-487E-B461-D6AEFD9ED14E}"/>
    <cellStyle name="Entrada 18 4 7 2 3" xfId="16780" xr:uid="{074D3192-95F9-457D-AF0F-4A1496307930}"/>
    <cellStyle name="Entrada 18 4 7 2 3 2" xfId="31888" xr:uid="{E34D7086-D855-4D26-AF30-BA21400223FA}"/>
    <cellStyle name="Entrada 18 4 7 2 4" xfId="21903" xr:uid="{A4FDAACF-4343-41EA-A7BF-3C5687AB830F}"/>
    <cellStyle name="Entrada 18 4 7 3" xfId="10540" xr:uid="{89F6BFA6-4242-42C4-AD44-40F04B32868C}"/>
    <cellStyle name="Entrada 18 4 7 3 2" xfId="25648" xr:uid="{57C66778-069D-475A-A00D-6DD08A252147}"/>
    <cellStyle name="Entrada 18 4 7 4" xfId="15314" xr:uid="{ECE24306-912F-47AC-87D0-227F2C837379}"/>
    <cellStyle name="Entrada 18 4 7 4 2" xfId="30422" xr:uid="{4FCD7E68-8779-49BE-8ACD-208E7CCA401D}"/>
    <cellStyle name="Entrada 18 4 7 5" xfId="19266" xr:uid="{D68874A3-BA1F-4A92-ACA7-CF00776DE3B6}"/>
    <cellStyle name="Entrada 18 4 8" xfId="4723" xr:uid="{F6616B91-E5D1-4A40-AA84-2462FD8CA3BD}"/>
    <cellStyle name="Entrada 18 4 8 2" xfId="11105" xr:uid="{CC5FA519-6A3C-4B66-9FC3-B52AB781BD52}"/>
    <cellStyle name="Entrada 18 4 8 2 2" xfId="26213" xr:uid="{F179B15B-235C-4B72-B819-5C1BE88FBD2C}"/>
    <cellStyle name="Entrada 18 4 8 3" xfId="13592" xr:uid="{14B1F249-D077-485A-B842-1FA6E1DDE9A1}"/>
    <cellStyle name="Entrada 18 4 8 3 2" xfId="28700" xr:uid="{6968F636-5897-4D51-9B28-F6546320BCB7}"/>
    <cellStyle name="Entrada 18 4 8 4" xfId="19831" xr:uid="{99AD8C66-4F9C-42EA-8A87-26942EB2803E}"/>
    <cellStyle name="Entrada 18 4 9" xfId="8584" xr:uid="{5AF4A52E-61CD-4F4B-830B-9132B9FCDC84}"/>
    <cellStyle name="Entrada 18 4 9 2" xfId="23692" xr:uid="{5549E570-CA45-4291-801D-36676545B400}"/>
    <cellStyle name="Entrada 18 5" xfId="2035" xr:uid="{CC661E75-CD53-46C8-A719-02F6EE6DBAD4}"/>
    <cellStyle name="Entrada 18 5 10" xfId="8721" xr:uid="{C21ABBE5-CF1A-42EC-8D5B-68FF5A538738}"/>
    <cellStyle name="Entrada 18 5 10 2" xfId="23829" xr:uid="{B2132649-E8E1-4B44-A53B-0057196B6C7C}"/>
    <cellStyle name="Entrada 18 5 11" xfId="17260" xr:uid="{A4131D4E-17F7-423F-A31C-480A971E5055}"/>
    <cellStyle name="Entrada 18 5 2" xfId="2795" xr:uid="{AFC9EBCB-DA3F-426F-8899-4BE4B4800FC7}"/>
    <cellStyle name="Entrada 18 5 2 2" xfId="5432" xr:uid="{87E687C5-C192-4A80-A3FA-4ACCEDB3B09F}"/>
    <cellStyle name="Entrada 18 5 2 2 2" xfId="14633" xr:uid="{00BFA577-B534-4789-84B6-337748D4A2D1}"/>
    <cellStyle name="Entrada 18 5 2 2 2 2" xfId="29741" xr:uid="{63AD68F6-AC95-4EAE-A22B-DEB13DFF77DC}"/>
    <cellStyle name="Entrada 18 5 2 2 3" xfId="20540" xr:uid="{C1E09BD3-EC6B-4E3F-83E0-C50BAADD7082}"/>
    <cellStyle name="Entrada 18 5 2 3" xfId="7282" xr:uid="{6D6A7F27-0B59-47FC-9813-8AD488E0B5EE}"/>
    <cellStyle name="Entrada 18 5 2 3 2" xfId="22390" xr:uid="{CFF7E27C-7DDE-43C2-BED7-399FFA8E2742}"/>
    <cellStyle name="Entrada 18 5 2 4" xfId="17903" xr:uid="{F9E870F1-8260-4929-80E1-0060EF74618F}"/>
    <cellStyle name="Entrada 18 5 3" xfId="3098" xr:uid="{7E1F2790-BF01-4911-9F27-7814D9275860}"/>
    <cellStyle name="Entrada 18 5 3 2" xfId="5735" xr:uid="{6ADAF861-6ABE-4C3F-9AF1-3222D1B26288}"/>
    <cellStyle name="Entrada 18 5 3 2 2" xfId="12046" xr:uid="{0EF9A72E-DB0B-46F7-8EBB-D587608DF02C}"/>
    <cellStyle name="Entrada 18 5 3 2 2 2" xfId="27154" xr:uid="{2A38DDF9-DE50-4263-A012-ABF544A7930A}"/>
    <cellStyle name="Entrada 18 5 3 2 3" xfId="14136" xr:uid="{3E654F33-22AC-46C1-8BE5-35D0659A03FF}"/>
    <cellStyle name="Entrada 18 5 3 2 3 2" xfId="29244" xr:uid="{77C489D2-096E-46BC-B0A1-D72B8D89B8E0}"/>
    <cellStyle name="Entrada 18 5 3 2 4" xfId="20843" xr:uid="{C8639760-7719-4B3D-BCFB-95B8C063C54F}"/>
    <cellStyle name="Entrada 18 5 3 3" xfId="9480" xr:uid="{8C4B1FB5-2D6B-4BBD-9AD4-560A66D8FAD9}"/>
    <cellStyle name="Entrada 18 5 3 3 2" xfId="24588" xr:uid="{F85CF186-7A4C-4A5C-BCC4-BA5D2A1764C8}"/>
    <cellStyle name="Entrada 18 5 3 4" xfId="7563" xr:uid="{895B5494-4B9C-47FD-939D-B40051D40CDF}"/>
    <cellStyle name="Entrada 18 5 3 4 2" xfId="22671" xr:uid="{F884E140-2737-4C2C-AFDA-795EC91C5716}"/>
    <cellStyle name="Entrada 18 5 3 5" xfId="18206" xr:uid="{F12945A3-042C-4439-AB0C-BACE8BCEB774}"/>
    <cellStyle name="Entrada 18 5 4" xfId="3424" xr:uid="{44C2F573-917C-40ED-8813-E9AB50737972}"/>
    <cellStyle name="Entrada 18 5 4 2" xfId="6061" xr:uid="{4F5271DB-85F5-4D0A-B015-6002BC4EEFF0}"/>
    <cellStyle name="Entrada 18 5 4 2 2" xfId="12372" xr:uid="{F3492217-47FE-40B6-8423-B6BF0916F100}"/>
    <cellStyle name="Entrada 18 5 4 2 2 2" xfId="27480" xr:uid="{CE819426-3B29-4C7F-8EA2-07402CE81F05}"/>
    <cellStyle name="Entrada 18 5 4 2 3" xfId="13509" xr:uid="{050B2BF5-8354-46F0-A19A-BB8BEDFF4BCB}"/>
    <cellStyle name="Entrada 18 5 4 2 3 2" xfId="28617" xr:uid="{447A8301-C23F-45CC-A0B6-DB7C9EEDCB0B}"/>
    <cellStyle name="Entrada 18 5 4 2 4" xfId="21169" xr:uid="{29FCBEA2-22D8-4DB3-8C55-E6202527EF5E}"/>
    <cellStyle name="Entrada 18 5 4 3" xfId="9806" xr:uid="{4718A881-D672-4953-AD8B-2A15DA56C94E}"/>
    <cellStyle name="Entrada 18 5 4 3 2" xfId="24914" xr:uid="{26C16777-B438-450E-81F5-E0414D1FFCEB}"/>
    <cellStyle name="Entrada 18 5 4 4" xfId="15783" xr:uid="{D999DF3D-8036-4150-BA41-1128954EC8A6}"/>
    <cellStyle name="Entrada 18 5 4 4 2" xfId="30891" xr:uid="{8D3C476C-9E83-43C2-A0F3-2F9A30F5195A}"/>
    <cellStyle name="Entrada 18 5 4 5" xfId="18532" xr:uid="{85363258-ECF3-41C3-A744-E254A01DC6B0}"/>
    <cellStyle name="Entrada 18 5 5" xfId="3730" xr:uid="{E933AA3E-5D0D-4DD5-8E74-E82F5B6FB111}"/>
    <cellStyle name="Entrada 18 5 5 2" xfId="6367" xr:uid="{5990BF14-4541-4D34-BBDD-A325FD4E08F8}"/>
    <cellStyle name="Entrada 18 5 5 2 2" xfId="12678" xr:uid="{FB10DFB1-CACB-49A7-BBB0-6E33835DF067}"/>
    <cellStyle name="Entrada 18 5 5 2 2 2" xfId="27786" xr:uid="{BA13C948-1621-435D-AE80-4A70F1B34B14}"/>
    <cellStyle name="Entrada 18 5 5 2 3" xfId="14805" xr:uid="{CAC9C699-F50F-413F-B41A-9DF2CD587240}"/>
    <cellStyle name="Entrada 18 5 5 2 3 2" xfId="29913" xr:uid="{2B3478A7-5224-4891-BB8E-FE0FCF627418}"/>
    <cellStyle name="Entrada 18 5 5 2 4" xfId="21475" xr:uid="{A158A02D-461D-47D0-BFAF-E35B0522887D}"/>
    <cellStyle name="Entrada 18 5 5 3" xfId="10112" xr:uid="{48731038-D54A-427E-9366-C51268B2E5D0}"/>
    <cellStyle name="Entrada 18 5 5 3 2" xfId="25220" xr:uid="{31D70A91-49F0-4A0C-B4DA-A4F5A6D82C3E}"/>
    <cellStyle name="Entrada 18 5 5 4" xfId="14656" xr:uid="{696DA88A-1B73-4BAD-B2B3-5BE8AEC8CE53}"/>
    <cellStyle name="Entrada 18 5 5 4 2" xfId="29764" xr:uid="{0907A85E-57FB-4E60-A43E-30CB6C20C4F1}"/>
    <cellStyle name="Entrada 18 5 5 5" xfId="18838" xr:uid="{27AB3407-6DEF-4339-928C-653503215F16}"/>
    <cellStyle name="Entrada 18 5 6" xfId="4107" xr:uid="{9D78F40B-FDCE-4544-9268-996CA0373985}"/>
    <cellStyle name="Entrada 18 5 6 2" xfId="6744" xr:uid="{0F640568-DDEC-44F0-9343-05550EF50EAD}"/>
    <cellStyle name="Entrada 18 5 6 2 2" xfId="13055" xr:uid="{41AC1458-5488-4B5F-A518-DE58A251557F}"/>
    <cellStyle name="Entrada 18 5 6 2 2 2" xfId="28163" xr:uid="{4C26E5C1-1AF9-4398-9E84-DDAF56BA6590}"/>
    <cellStyle name="Entrada 18 5 6 2 3" xfId="16729" xr:uid="{1D00B7D2-8E0E-4A61-AB5A-BBDA1161EF6A}"/>
    <cellStyle name="Entrada 18 5 6 2 3 2" xfId="31837" xr:uid="{E197B6FF-A68A-4B8F-9A13-6F427A1DCF79}"/>
    <cellStyle name="Entrada 18 5 6 2 4" xfId="21852" xr:uid="{190D82AF-6C2A-4193-8D68-8CE951024559}"/>
    <cellStyle name="Entrada 18 5 6 3" xfId="10489" xr:uid="{BFC3219C-A87D-479E-9B16-947930B17EE6}"/>
    <cellStyle name="Entrada 18 5 6 3 2" xfId="25597" xr:uid="{E52C7BE0-6818-4737-AECB-AF8B53FA0498}"/>
    <cellStyle name="Entrada 18 5 6 4" xfId="7962" xr:uid="{26BFD0ED-C814-4531-9C30-7E8CBD884911}"/>
    <cellStyle name="Entrada 18 5 6 4 2" xfId="23070" xr:uid="{56BF961B-5131-4CF8-9713-69D209249C13}"/>
    <cellStyle name="Entrada 18 5 6 5" xfId="19215" xr:uid="{B24E642C-DBFA-432C-BB8A-E1F32C807E7D}"/>
    <cellStyle name="Entrada 18 5 7" xfId="4672" xr:uid="{6ECA4051-E3F9-40C3-BFA1-2E69CAF5E1B5}"/>
    <cellStyle name="Entrada 18 5 7 2" xfId="11054" xr:uid="{9005155C-F909-4E4E-A7E7-9E18FBB43953}"/>
    <cellStyle name="Entrada 18 5 7 2 2" xfId="26162" xr:uid="{10E8EED4-3178-48C6-AC2D-5254A4FF2687}"/>
    <cellStyle name="Entrada 18 5 7 3" xfId="14409" xr:uid="{CE8B6A69-7B24-4EF6-BB0F-68DAA1C93B22}"/>
    <cellStyle name="Entrada 18 5 7 3 2" xfId="29517" xr:uid="{5FE8318D-5B92-4A91-8DDE-161475281B08}"/>
    <cellStyle name="Entrada 18 5 7 4" xfId="19780" xr:uid="{183BA823-6EB5-4E2A-816F-4318A26D2073}"/>
    <cellStyle name="Entrada 18 5 8" xfId="8533" xr:uid="{E5333130-E1E9-4A00-BACE-BEA90AF393DB}"/>
    <cellStyle name="Entrada 18 5 8 2" xfId="23641" xr:uid="{FC7F7998-760F-477C-A238-2E284FAF1FD4}"/>
    <cellStyle name="Entrada 18 5 9" xfId="14033" xr:uid="{A881B17C-A09F-4F9C-98C3-A779CEB5F628}"/>
    <cellStyle name="Entrada 18 5 9 2" xfId="29141" xr:uid="{66015853-4DDA-42F5-801F-0E7D836C48B5}"/>
    <cellStyle name="Entrada 2" xfId="1151" xr:uid="{00000000-0005-0000-0000-000081040000}"/>
    <cellStyle name="Entrada 2 2" xfId="1867" xr:uid="{5E6A3AEB-B322-4C48-AABA-AA727702F37A}"/>
    <cellStyle name="Entrada 2 2 10" xfId="8368" xr:uid="{9499F6BE-35BD-40F0-8C9F-34B5CFA304C8}"/>
    <cellStyle name="Entrada 2 2 10 2" xfId="23476" xr:uid="{08E6DDD1-0432-4801-9C70-7207D253BB7F}"/>
    <cellStyle name="Entrada 2 2 11" xfId="8461" xr:uid="{5096DB0A-4642-48D5-98AB-CFCD43EDFED2}"/>
    <cellStyle name="Entrada 2 2 11 2" xfId="23569" xr:uid="{05D05ED0-36B7-4F99-8F3E-13F7C5681574}"/>
    <cellStyle name="Entrada 2 2 12" xfId="14832" xr:uid="{D2BC9DE8-6B0C-42FB-BF98-BA650BEA7A78}"/>
    <cellStyle name="Entrada 2 2 12 2" xfId="29940" xr:uid="{CF74C8EE-81BA-4E68-9702-7FFC5749E997}"/>
    <cellStyle name="Entrada 2 2 13" xfId="17092" xr:uid="{5AE34086-B330-4CA3-8628-B287E6092FBC}"/>
    <cellStyle name="Entrada 2 2 2" xfId="2427" xr:uid="{36930A1F-71A2-4498-AC8D-1D2492AA67CC}"/>
    <cellStyle name="Entrada 2 2 2 2" xfId="5064" xr:uid="{A33691C3-2F5C-47F9-ACCA-C0EE9D4C561E}"/>
    <cellStyle name="Entrada 2 2 2 2 2" xfId="11428" xr:uid="{2E1E68FA-EDB2-4549-B237-8E60EE9BAF93}"/>
    <cellStyle name="Entrada 2 2 2 2 2 2" xfId="26536" xr:uid="{D579164A-AB1D-425E-ADF0-9F9A76572DD5}"/>
    <cellStyle name="Entrada 2 2 2 2 3" xfId="8073" xr:uid="{95093629-AF83-4438-A57D-17ABE5316E64}"/>
    <cellStyle name="Entrada 2 2 2 2 3 2" xfId="23181" xr:uid="{C83C992E-E8FF-49E4-A50A-84BC4D5FDB75}"/>
    <cellStyle name="Entrada 2 2 2 2 4" xfId="20172" xr:uid="{62371C0B-7853-4C31-B1BF-A6A85D594202}"/>
    <cellStyle name="Entrada 2 2 2 3" xfId="8894" xr:uid="{63C03D50-353F-4E18-9AA3-A8C86D3E27FD}"/>
    <cellStyle name="Entrada 2 2 2 3 2" xfId="24002" xr:uid="{CA541EA6-B8E7-4653-BE33-D6926FF82737}"/>
    <cellStyle name="Entrada 2 2 3" xfId="2193" xr:uid="{F3E3CAA9-828B-4D98-A3F4-10B0911171E3}"/>
    <cellStyle name="Entrada 2 2 3 2" xfId="4830" xr:uid="{DEDDBE9E-80F7-4A77-966C-83F930B0CFD9}"/>
    <cellStyle name="Entrada 2 2 3 2 2" xfId="15834" xr:uid="{2B9CE0C5-1C6E-430C-9CD9-25B92A8B4871}"/>
    <cellStyle name="Entrada 2 2 3 2 2 2" xfId="30942" xr:uid="{079EDC2E-ED85-4993-97A0-78D2B88AEAF0}"/>
    <cellStyle name="Entrada 2 2 3 2 3" xfId="19938" xr:uid="{A5C9711B-D42A-4FE6-BAD2-0B1BB3E9A4B5}"/>
    <cellStyle name="Entrada 2 2 3 3" xfId="16145" xr:uid="{0E93BDD4-E5C9-4283-A28D-7B475CF08D54}"/>
    <cellStyle name="Entrada 2 2 3 3 2" xfId="31253" xr:uid="{E0819B6D-C3C2-4C94-84CA-D52B4F35EA51}"/>
    <cellStyle name="Entrada 2 2 3 4" xfId="17418" xr:uid="{E58D21B4-A031-4B51-909B-3B16C846A04B}"/>
    <cellStyle name="Entrada 2 2 4" xfId="2961" xr:uid="{C080A418-45E5-4621-A563-CDCE666E8992}"/>
    <cellStyle name="Entrada 2 2 4 2" xfId="5598" xr:uid="{D2FF87F4-1A76-4107-98A3-78FA02B6B6A2}"/>
    <cellStyle name="Entrada 2 2 4 2 2" xfId="11909" xr:uid="{D5F10B21-5ABA-4CD1-BAA3-ACD1D9EF3907}"/>
    <cellStyle name="Entrada 2 2 4 2 2 2" xfId="27017" xr:uid="{CF4226BB-136C-4E53-8643-4E2A1FD5B940}"/>
    <cellStyle name="Entrada 2 2 4 2 3" xfId="7410" xr:uid="{33C44525-3AF6-4AA7-A94D-5155AFECE577}"/>
    <cellStyle name="Entrada 2 2 4 2 3 2" xfId="22518" xr:uid="{07CCD361-7569-43C8-9678-7026D476EC3F}"/>
    <cellStyle name="Entrada 2 2 4 2 4" xfId="20706" xr:uid="{71B428D7-F29C-4965-A147-8B3660FFE0A0}"/>
    <cellStyle name="Entrada 2 2 4 3" xfId="9343" xr:uid="{1EF57A37-388A-48D6-98CC-42B20041E252}"/>
    <cellStyle name="Entrada 2 2 4 3 2" xfId="24451" xr:uid="{60BE520E-02A8-488C-8E7D-5F8E84BDAC15}"/>
    <cellStyle name="Entrada 2 2 4 4" xfId="13776" xr:uid="{8D4A927A-68F5-404D-92CF-73E2F0ED9D1F}"/>
    <cellStyle name="Entrada 2 2 4 4 2" xfId="28884" xr:uid="{3C5C1722-EE7D-402B-B8A7-62D27D5F2F3F}"/>
    <cellStyle name="Entrada 2 2 4 5" xfId="18069" xr:uid="{6A9C5509-A51D-4C61-A0AF-F18D94F85D6E}"/>
    <cellStyle name="Entrada 2 2 5" xfId="3287" xr:uid="{A81A0DBE-95D5-446A-99F8-29B8F4E671DD}"/>
    <cellStyle name="Entrada 2 2 5 2" xfId="5924" xr:uid="{E54FFCD2-A66D-4A58-A74C-3798236C3DBD}"/>
    <cellStyle name="Entrada 2 2 5 2 2" xfId="12235" xr:uid="{EAD4580F-778F-41A2-BD75-FE12B4D9F598}"/>
    <cellStyle name="Entrada 2 2 5 2 2 2" xfId="27343" xr:uid="{1E986348-01FA-4A90-8543-EEEE175A7BAB}"/>
    <cellStyle name="Entrada 2 2 5 2 3" xfId="7721" xr:uid="{4C54B81C-E23A-4457-B602-A4EBDC8B0083}"/>
    <cellStyle name="Entrada 2 2 5 2 3 2" xfId="22829" xr:uid="{03B319E1-C184-4E05-A697-1BB780C70F7C}"/>
    <cellStyle name="Entrada 2 2 5 2 4" xfId="21032" xr:uid="{4786C480-C7EE-4E7D-A3B9-4EE5FDD473C3}"/>
    <cellStyle name="Entrada 2 2 5 3" xfId="9669" xr:uid="{4A750D08-BD6C-478C-8567-0BA83EF30680}"/>
    <cellStyle name="Entrada 2 2 5 3 2" xfId="24777" xr:uid="{244B5694-8E6F-4C7C-9AA7-2056FFC1CA49}"/>
    <cellStyle name="Entrada 2 2 5 4" xfId="16056" xr:uid="{50950FD8-2D4B-4451-B30B-5FC025CC3CD1}"/>
    <cellStyle name="Entrada 2 2 5 4 2" xfId="31164" xr:uid="{B652FFD6-3D3E-49C7-87DF-02A09EB86974}"/>
    <cellStyle name="Entrada 2 2 5 5" xfId="18395" xr:uid="{AD30FCCE-CDCA-4552-84B7-84DC85B47536}"/>
    <cellStyle name="Entrada 2 2 6" xfId="3593" xr:uid="{9332B288-19DA-41D8-B951-208402C54878}"/>
    <cellStyle name="Entrada 2 2 6 2" xfId="6230" xr:uid="{83150D3F-8275-4A39-ACA2-AD9D73E814A1}"/>
    <cellStyle name="Entrada 2 2 6 2 2" xfId="12541" xr:uid="{9F8CEA16-9AF3-4879-9342-3C89EF667555}"/>
    <cellStyle name="Entrada 2 2 6 2 2 2" xfId="27649" xr:uid="{829130B4-FFA3-4D52-8A34-BBC3ED6FA8DD}"/>
    <cellStyle name="Entrada 2 2 6 2 3" xfId="14015" xr:uid="{FB9257FF-EDA1-4536-9A12-EED7E126E270}"/>
    <cellStyle name="Entrada 2 2 6 2 3 2" xfId="29123" xr:uid="{C9A9A61A-F024-4263-8608-6C34E7F9BD58}"/>
    <cellStyle name="Entrada 2 2 6 2 4" xfId="21338" xr:uid="{EB8FA4FC-18B6-4123-AE27-FAD3247A4628}"/>
    <cellStyle name="Entrada 2 2 6 3" xfId="9975" xr:uid="{1A916D8C-8F19-4450-9040-2EDA01889540}"/>
    <cellStyle name="Entrada 2 2 6 3 2" xfId="25083" xr:uid="{FDC8EEB4-C497-48C4-9024-DF2D3A9F86F4}"/>
    <cellStyle name="Entrada 2 2 6 4" xfId="16217" xr:uid="{A0F4A2B3-4A7F-457B-BF7A-F8278E13EA8D}"/>
    <cellStyle name="Entrada 2 2 6 4 2" xfId="31325" xr:uid="{E8D69BCF-361B-44F5-BE1A-945CFA78DB6C}"/>
    <cellStyle name="Entrada 2 2 6 5" xfId="18701" xr:uid="{87701C58-54EF-401C-94D5-1FAAE0854518}"/>
    <cellStyle name="Entrada 2 2 7" xfId="3939" xr:uid="{524944C1-2BD2-40F1-A31E-D4585CB0CC59}"/>
    <cellStyle name="Entrada 2 2 7 2" xfId="6576" xr:uid="{04E2D8CA-145B-4CEF-A341-A03E6F2B1349}"/>
    <cellStyle name="Entrada 2 2 7 2 2" xfId="12887" xr:uid="{624629A4-B1D1-4687-9438-823A0BB9FE4F}"/>
    <cellStyle name="Entrada 2 2 7 2 2 2" xfId="27995" xr:uid="{61B0F622-5126-402F-A656-E5BCB8C9B888}"/>
    <cellStyle name="Entrada 2 2 7 2 3" xfId="16592" xr:uid="{1177C9EB-9DA6-4F1D-81CB-A671FA03753C}"/>
    <cellStyle name="Entrada 2 2 7 2 3 2" xfId="31700" xr:uid="{F3392690-7CDC-432D-BF5B-D28BDCD8F283}"/>
    <cellStyle name="Entrada 2 2 7 2 4" xfId="21684" xr:uid="{6184EEF1-A078-483F-90A4-40CC67B12EC7}"/>
    <cellStyle name="Entrada 2 2 7 3" xfId="10321" xr:uid="{89DD494F-10C2-4716-8339-7FF0CD1FC9D9}"/>
    <cellStyle name="Entrada 2 2 7 3 2" xfId="25429" xr:uid="{4C5E8549-83F0-4203-A661-CEB7109BBF52}"/>
    <cellStyle name="Entrada 2 2 7 4" xfId="7119" xr:uid="{12903FD6-7557-481B-B2D1-3221103048D9}"/>
    <cellStyle name="Entrada 2 2 7 4 2" xfId="22227" xr:uid="{E26A54EE-A08F-4C62-BBF8-F94F8B126E7C}"/>
    <cellStyle name="Entrada 2 2 7 5" xfId="19047" xr:uid="{03EBF243-51D7-4D84-A39D-DB6D0543324C}"/>
    <cellStyle name="Entrada 2 2 8" xfId="4286" xr:uid="{92181231-399F-4E16-9FC3-5DCC3D6EE196}"/>
    <cellStyle name="Entrada 2 2 8 2" xfId="6923" xr:uid="{BFBD50CF-D712-49A2-A532-278C72BA0FE5}"/>
    <cellStyle name="Entrada 2 2 8 2 2" xfId="13234" xr:uid="{DE32814A-AC10-43C8-80A5-12F30D882FE1}"/>
    <cellStyle name="Entrada 2 2 8 2 2 2" xfId="28342" xr:uid="{B27088A7-D41D-4E09-8D57-BDA82B643761}"/>
    <cellStyle name="Entrada 2 2 8 2 3" xfId="16898" xr:uid="{723A15B6-B92A-4094-939C-7165486EDFE1}"/>
    <cellStyle name="Entrada 2 2 8 2 3 2" xfId="32006" xr:uid="{24E7EB7A-D3D3-4FED-8A30-36DE448799A7}"/>
    <cellStyle name="Entrada 2 2 8 2 4" xfId="22031" xr:uid="{DCB34A96-C888-45BE-BD46-BDE3007D8832}"/>
    <cellStyle name="Entrada 2 2 8 3" xfId="10668" xr:uid="{6BF3DA0E-50B3-44CE-AC3E-32B18519C5B5}"/>
    <cellStyle name="Entrada 2 2 8 3 2" xfId="25776" xr:uid="{A19E9DD2-6674-48EF-9D98-19C6699102BD}"/>
    <cellStyle name="Entrada 2 2 8 4" xfId="14304" xr:uid="{CE7F4C18-B7FE-4DF7-83BA-D8E13C7475C0}"/>
    <cellStyle name="Entrada 2 2 8 4 2" xfId="29412" xr:uid="{CAE77019-031D-4989-AA79-F7AA4189241E}"/>
    <cellStyle name="Entrada 2 2 8 5" xfId="19394" xr:uid="{9E02585E-CC56-4D41-8886-798CEB4E04E2}"/>
    <cellStyle name="Entrada 2 2 9" xfId="4504" xr:uid="{EA4D7D61-EC80-4F8A-A2CA-AC373690B4CF}"/>
    <cellStyle name="Entrada 2 2 9 2" xfId="10886" xr:uid="{58333FDA-E9D6-4525-B28D-E423FEC06E71}"/>
    <cellStyle name="Entrada 2 2 9 2 2" xfId="25994" xr:uid="{5F2DCFB7-AE96-4882-A924-739D917BAEF6}"/>
    <cellStyle name="Entrada 2 2 9 3" xfId="15710" xr:uid="{34E22238-6DE8-429F-8998-14A4D64E6980}"/>
    <cellStyle name="Entrada 2 2 9 3 2" xfId="30818" xr:uid="{DF19A591-18B2-498C-A734-3A20CE7F09FB}"/>
    <cellStyle name="Entrada 2 2 9 4" xfId="19612" xr:uid="{8F129690-C978-43AE-9B59-FB8299372668}"/>
    <cellStyle name="Entrada 2 3" xfId="1850" xr:uid="{D6C03E74-A9D1-4DB7-BC88-ABAD9FDD88F1}"/>
    <cellStyle name="Entrada 2 3 10" xfId="14431" xr:uid="{4D953671-9117-4E6B-83FC-606376E69DB1}"/>
    <cellStyle name="Entrada 2 3 10 2" xfId="29539" xr:uid="{5F64926E-6CA1-48E0-8FC2-07D803F48E41}"/>
    <cellStyle name="Entrada 2 3 11" xfId="15430" xr:uid="{B0971C69-D719-46A5-8E43-31B575E81D21}"/>
    <cellStyle name="Entrada 2 3 11 2" xfId="30538" xr:uid="{89AF636F-7420-4895-B5F7-C7F4848828BB}"/>
    <cellStyle name="Entrada 2 3 12" xfId="17075" xr:uid="{735A7244-3AE6-48BD-B68C-57E304440E44}"/>
    <cellStyle name="Entrada 2 3 2" xfId="2410" xr:uid="{089E5D3F-A9E5-481D-9FEF-60EFFCB625FB}"/>
    <cellStyle name="Entrada 2 3 2 2" xfId="5047" xr:uid="{3E5D52DC-C0E1-41DF-82E4-AB0201BFD142}"/>
    <cellStyle name="Entrada 2 3 2 2 2" xfId="11411" xr:uid="{E5741892-3A87-4190-9330-EDE969932891}"/>
    <cellStyle name="Entrada 2 3 2 2 2 2" xfId="26519" xr:uid="{040E2E73-3720-4684-9520-4D109EA1B4E2}"/>
    <cellStyle name="Entrada 2 3 2 2 3" xfId="14297" xr:uid="{09A67D31-779C-482E-9E41-5C002178A824}"/>
    <cellStyle name="Entrada 2 3 2 2 3 2" xfId="29405" xr:uid="{EFA15265-630A-4218-A67D-A0E10BA595F6}"/>
    <cellStyle name="Entrada 2 3 2 2 4" xfId="20155" xr:uid="{35471A67-0726-4A3B-B60E-B846451A3F68}"/>
    <cellStyle name="Entrada 2 3 2 3" xfId="8877" xr:uid="{9507D7D0-D6A7-4A4D-9746-4FDF76AF107B}"/>
    <cellStyle name="Entrada 2 3 2 3 2" xfId="23985" xr:uid="{4C8DD89A-C10F-4672-8176-63BDF0A35A8B}"/>
    <cellStyle name="Entrada 2 3 2 4" xfId="7287" xr:uid="{71EB4A00-BC5F-4317-B8BE-09DDEF4C6A47}"/>
    <cellStyle name="Entrada 2 3 2 4 2" xfId="22395" xr:uid="{FDFBE695-6163-441C-9D21-5E4EC21BCA29}"/>
    <cellStyle name="Entrada 2 3 2 5" xfId="7066" xr:uid="{31BD5D52-D7BB-4CDD-B084-1EBD94A576E3}"/>
    <cellStyle name="Entrada 2 3 2 5 2" xfId="22174" xr:uid="{B0F6113B-710D-4598-85F3-AE71AED77289}"/>
    <cellStyle name="Entrada 2 3 2 6" xfId="17601" xr:uid="{F8C1636A-DBFF-4556-8C1C-5C729633120D}"/>
    <cellStyle name="Entrada 2 3 3" xfId="2210" xr:uid="{2385CD21-B3EA-4DF5-8EFE-77274F9C507F}"/>
    <cellStyle name="Entrada 2 3 3 2" xfId="4847" xr:uid="{41F7C983-13D3-443D-A885-8317DC0F61CA}"/>
    <cellStyle name="Entrada 2 3 3 2 2" xfId="7266" xr:uid="{FA549CD4-5D9F-4CE1-802C-167FA2D62D64}"/>
    <cellStyle name="Entrada 2 3 3 2 2 2" xfId="22374" xr:uid="{BFF40371-313E-4712-8B17-425D99FC712E}"/>
    <cellStyle name="Entrada 2 3 3 2 3" xfId="19955" xr:uid="{8FE87CFD-5FE2-42F0-A223-8C787CD18A48}"/>
    <cellStyle name="Entrada 2 3 3 3" xfId="16186" xr:uid="{13DBDBCA-22F6-42E4-9B29-7C57F69BA94D}"/>
    <cellStyle name="Entrada 2 3 3 3 2" xfId="31294" xr:uid="{9BE74EF5-0742-4CC2-AC14-8607D416F724}"/>
    <cellStyle name="Entrada 2 3 3 4" xfId="17435" xr:uid="{2C0F8893-BCD3-43F8-8AFA-7563715E334C}"/>
    <cellStyle name="Entrada 2 3 4" xfId="2944" xr:uid="{3BF995AF-CBB0-4B74-B208-7FAC69E7BF8C}"/>
    <cellStyle name="Entrada 2 3 4 2" xfId="5581" xr:uid="{D46650FE-4459-4313-A925-CF832E782818}"/>
    <cellStyle name="Entrada 2 3 4 2 2" xfId="11892" xr:uid="{68476E20-4C07-4071-BC50-7367A512E301}"/>
    <cellStyle name="Entrada 2 3 4 2 2 2" xfId="27000" xr:uid="{45DA6608-91F6-48FB-9A81-B72EB9D25E3A}"/>
    <cellStyle name="Entrada 2 3 4 2 3" xfId="8043" xr:uid="{89F339E9-A5A9-4038-A3FF-91C38231ED37}"/>
    <cellStyle name="Entrada 2 3 4 2 3 2" xfId="23151" xr:uid="{2791DE57-9D66-4CDF-8ABB-4BA614D0A19A}"/>
    <cellStyle name="Entrada 2 3 4 2 4" xfId="20689" xr:uid="{7EB006AB-F8D2-4694-AD78-222917858BB2}"/>
    <cellStyle name="Entrada 2 3 4 3" xfId="9326" xr:uid="{37AC1876-37CD-4827-9C17-742A07B80B24}"/>
    <cellStyle name="Entrada 2 3 4 3 2" xfId="24434" xr:uid="{9217A5D6-5647-4EE7-97A8-46A1035220DA}"/>
    <cellStyle name="Entrada 2 3 4 4" xfId="14915" xr:uid="{DA469F82-F308-46BB-83E1-AA5B490A593E}"/>
    <cellStyle name="Entrada 2 3 4 4 2" xfId="30023" xr:uid="{82AB947A-AEE9-4E96-A068-4DB09B786817}"/>
    <cellStyle name="Entrada 2 3 4 5" xfId="18052" xr:uid="{82908028-BFBD-42C7-95FA-3495CC4E02D9}"/>
    <cellStyle name="Entrada 2 3 5" xfId="3270" xr:uid="{A3550895-74A6-4A80-8F00-5180F941115F}"/>
    <cellStyle name="Entrada 2 3 5 2" xfId="5907" xr:uid="{3BBE3947-2DFE-442B-ABB6-58AEB7621485}"/>
    <cellStyle name="Entrada 2 3 5 2 2" xfId="12218" xr:uid="{15D6647B-4DCC-4727-9174-28A219CF8700}"/>
    <cellStyle name="Entrada 2 3 5 2 2 2" xfId="27326" xr:uid="{21E6BAC5-2D76-4A9B-9E0D-500FAF6F2235}"/>
    <cellStyle name="Entrada 2 3 5 2 3" xfId="7354" xr:uid="{0E886862-D219-47C4-B740-11475350CD83}"/>
    <cellStyle name="Entrada 2 3 5 2 3 2" xfId="22462" xr:uid="{989D683A-BB32-41E9-A565-14CF295A907B}"/>
    <cellStyle name="Entrada 2 3 5 2 4" xfId="21015" xr:uid="{4478A397-1B40-4BB3-A282-445E82A7B0DC}"/>
    <cellStyle name="Entrada 2 3 5 3" xfId="9652" xr:uid="{55AC82A6-D410-47B4-A1F9-D3FD97493BA7}"/>
    <cellStyle name="Entrada 2 3 5 3 2" xfId="24760" xr:uid="{D09A0C9E-4DEE-4901-A2B5-AD60CE2A5D99}"/>
    <cellStyle name="Entrada 2 3 5 4" xfId="15862" xr:uid="{5C69FEDA-2AB4-4BF0-B949-0C3841B2FC31}"/>
    <cellStyle name="Entrada 2 3 5 4 2" xfId="30970" xr:uid="{49760480-510A-47EE-8E72-E26ECFBCB93A}"/>
    <cellStyle name="Entrada 2 3 5 5" xfId="18378" xr:uid="{F30C98C9-6094-4C7E-BBC2-1FA623579B1D}"/>
    <cellStyle name="Entrada 2 3 6" xfId="3576" xr:uid="{6775D153-712A-4BCD-B252-F122FAE60269}"/>
    <cellStyle name="Entrada 2 3 6 2" xfId="6213" xr:uid="{65ED603B-E8BE-4278-8CE1-9988BFE5023A}"/>
    <cellStyle name="Entrada 2 3 6 2 2" xfId="12524" xr:uid="{F3E99B61-59CB-4387-915D-27B7BB60797A}"/>
    <cellStyle name="Entrada 2 3 6 2 2 2" xfId="27632" xr:uid="{720F99BB-B138-413D-8811-EA0DCA6FE2B3}"/>
    <cellStyle name="Entrada 2 3 6 2 3" xfId="7482" xr:uid="{2FA1FFAD-F37E-42ED-A8BE-9E8E09CB1A3D}"/>
    <cellStyle name="Entrada 2 3 6 2 3 2" xfId="22590" xr:uid="{8D2722D4-A883-46AF-A545-F3B7420FBB29}"/>
    <cellStyle name="Entrada 2 3 6 2 4" xfId="21321" xr:uid="{7AB97289-F195-45CE-A36F-1E793773CFA4}"/>
    <cellStyle name="Entrada 2 3 6 3" xfId="9958" xr:uid="{0A46CB36-B49F-4C4F-B153-423DAD2DFD98}"/>
    <cellStyle name="Entrada 2 3 6 3 2" xfId="25066" xr:uid="{C122BDA3-EBBB-47A8-8B68-2F44B9907FC3}"/>
    <cellStyle name="Entrada 2 3 6 4" xfId="13747" xr:uid="{9B9D5A55-C8C8-44D8-879C-B7FB4648AE32}"/>
    <cellStyle name="Entrada 2 3 6 4 2" xfId="28855" xr:uid="{A9CD9560-4E6F-4B27-AF30-12DD045C44A8}"/>
    <cellStyle name="Entrada 2 3 6 5" xfId="18684" xr:uid="{7A9F3BB6-8263-46F3-A199-C4536E38E953}"/>
    <cellStyle name="Entrada 2 3 7" xfId="3922" xr:uid="{49AA614F-6264-4320-BD0D-0D7A96225324}"/>
    <cellStyle name="Entrada 2 3 7 2" xfId="6559" xr:uid="{C9C11535-A12A-4421-9255-4325596C78BE}"/>
    <cellStyle name="Entrada 2 3 7 2 2" xfId="12870" xr:uid="{8952AD9D-1C1F-4BD5-B2DE-E79124C0DCE2}"/>
    <cellStyle name="Entrada 2 3 7 2 2 2" xfId="27978" xr:uid="{AAC6C2E3-505B-4D82-9D8B-CC0B0D5CEC28}"/>
    <cellStyle name="Entrada 2 3 7 2 3" xfId="16575" xr:uid="{317F638F-3D2D-4BA5-B512-82A50051B584}"/>
    <cellStyle name="Entrada 2 3 7 2 3 2" xfId="31683" xr:uid="{51934460-B984-4886-8D5D-B5FFFDCFDB82}"/>
    <cellStyle name="Entrada 2 3 7 2 4" xfId="21667" xr:uid="{5FC69C1B-946D-42EC-8B16-5956F1B9CC2C}"/>
    <cellStyle name="Entrada 2 3 7 3" xfId="10304" xr:uid="{C2BA39E9-EF2F-41E6-9651-65DCD126D81A}"/>
    <cellStyle name="Entrada 2 3 7 3 2" xfId="25412" xr:uid="{1B97FE55-F12B-49A2-8973-58448064B62C}"/>
    <cellStyle name="Entrada 2 3 7 4" xfId="14749" xr:uid="{FA35512F-E5A4-4BD5-9CE3-F626647D8C5A}"/>
    <cellStyle name="Entrada 2 3 7 4 2" xfId="29857" xr:uid="{C1F36F7F-585D-40B7-B995-7DE1418031F1}"/>
    <cellStyle name="Entrada 2 3 7 5" xfId="19030" xr:uid="{16F0A3B6-86CE-4EB2-9C89-F97AD016C7C7}"/>
    <cellStyle name="Entrada 2 3 8" xfId="4487" xr:uid="{F22B589D-36F5-4AFC-B99E-0834693F6AF4}"/>
    <cellStyle name="Entrada 2 3 8 2" xfId="10869" xr:uid="{7D82984D-0CC6-4F9A-ABC5-D1F07ADCA693}"/>
    <cellStyle name="Entrada 2 3 8 2 2" xfId="25977" xr:uid="{E686BB52-0E82-4E7D-96E2-D50066492E81}"/>
    <cellStyle name="Entrada 2 3 8 3" xfId="15232" xr:uid="{1E38D816-12F1-4C9A-B424-279D17781828}"/>
    <cellStyle name="Entrada 2 3 8 3 2" xfId="30340" xr:uid="{4916B7EA-296B-455A-920C-4BBBC9F85C40}"/>
    <cellStyle name="Entrada 2 3 8 4" xfId="19595" xr:uid="{B4A41875-43F2-4DC8-8C00-BA20E556E668}"/>
    <cellStyle name="Entrada 2 3 9" xfId="8351" xr:uid="{1EA743AC-9C44-4CCC-9C76-E4CBC249D1C9}"/>
    <cellStyle name="Entrada 2 3 9 2" xfId="23459" xr:uid="{C8A248D9-40C9-40E1-971B-8B9E82C24FD4}"/>
    <cellStyle name="Entrada 2 4" xfId="2087" xr:uid="{73A9F604-F861-447F-9230-AB64EE065F8F}"/>
    <cellStyle name="Entrada 2 4 10" xfId="13937" xr:uid="{CE1DF2D8-905B-4957-8A61-121EBA499E08}"/>
    <cellStyle name="Entrada 2 4 10 2" xfId="29045" xr:uid="{719C7722-722E-4F32-9FE6-4492DE2342C2}"/>
    <cellStyle name="Entrada 2 4 11" xfId="13521" xr:uid="{2C2B4392-020D-41A4-9E92-DE84C1D29C1D}"/>
    <cellStyle name="Entrada 2 4 11 2" xfId="28629" xr:uid="{18A25995-7BEC-49D8-82D6-40FDC990E382}"/>
    <cellStyle name="Entrada 2 4 12" xfId="17312" xr:uid="{AA14ADF4-DF13-4D97-ADF5-07F458B99C54}"/>
    <cellStyle name="Entrada 2 4 2" xfId="2577" xr:uid="{7BC04568-D207-449D-B476-A23653EE0190}"/>
    <cellStyle name="Entrada 2 4 2 2" xfId="5214" xr:uid="{37AD7E43-EAEE-4899-9ABA-A462A74A8E95}"/>
    <cellStyle name="Entrada 2 4 2 2 2" xfId="11578" xr:uid="{C9B949A8-A1A7-4FAE-BEA8-E5C282AE4222}"/>
    <cellStyle name="Entrada 2 4 2 2 2 2" xfId="26686" xr:uid="{544A7B73-DE27-48E8-9B8E-C5AC7BFC4C42}"/>
    <cellStyle name="Entrada 2 4 2 2 3" xfId="15955" xr:uid="{718C1ADF-AE3C-4D87-83B0-EA4EC6AA1156}"/>
    <cellStyle name="Entrada 2 4 2 2 3 2" xfId="31063" xr:uid="{22FBF906-BE8C-4024-BFC3-6535EB87CD2F}"/>
    <cellStyle name="Entrada 2 4 2 2 4" xfId="20322" xr:uid="{89423E1A-5AEC-420B-AE8F-5A69524C848C}"/>
    <cellStyle name="Entrada 2 4 2 3" xfId="9044" xr:uid="{E49BCE91-A024-483B-A911-DFB60553F4A0}"/>
    <cellStyle name="Entrada 2 4 2 3 2" xfId="24152" xr:uid="{85A2E327-3C08-4951-AC40-610E40650F99}"/>
    <cellStyle name="Entrada 2 4 2 4" xfId="14642" xr:uid="{FB42C3F0-9274-4A29-801F-2CB8820299D0}"/>
    <cellStyle name="Entrada 2 4 2 4 2" xfId="29750" xr:uid="{4344D218-75D2-4C27-A631-7066A14AA3E7}"/>
    <cellStyle name="Entrada 2 4 2 5" xfId="16321" xr:uid="{C6C0B6D7-5E75-48E7-8D30-F9F237FA61D5}"/>
    <cellStyle name="Entrada 2 4 2 5 2" xfId="31429" xr:uid="{69FDE4C5-6A0C-4E6F-A69C-1E355FD03215}"/>
    <cellStyle name="Entrada 2 4 2 6" xfId="17685" xr:uid="{30664C99-D90D-477D-AE73-364300F7C3BD}"/>
    <cellStyle name="Entrada 2 4 3" xfId="2847" xr:uid="{613872C2-31D3-4C9E-9708-B835964FD759}"/>
    <cellStyle name="Entrada 2 4 3 2" xfId="5484" xr:uid="{2C66A62B-E4BC-48AD-9ECA-C61B494D9379}"/>
    <cellStyle name="Entrada 2 4 3 2 2" xfId="16237" xr:uid="{2ECB203C-B6C4-4F07-9762-1E348A577FA7}"/>
    <cellStyle name="Entrada 2 4 3 2 2 2" xfId="31345" xr:uid="{ADCC6A48-2359-48A3-8B32-4821F19D7FB5}"/>
    <cellStyle name="Entrada 2 4 3 2 3" xfId="20592" xr:uid="{432030F5-1AA1-407C-82BE-35150549E925}"/>
    <cellStyle name="Entrada 2 4 3 3" xfId="14130" xr:uid="{D2FE6876-68E1-44F3-BF35-C746C92485D5}"/>
    <cellStyle name="Entrada 2 4 3 3 2" xfId="29238" xr:uid="{36B5FA49-8261-4A10-9D77-41B26940192F}"/>
    <cellStyle name="Entrada 2 4 3 4" xfId="17955" xr:uid="{CA8778DC-D62F-4BFA-9C06-66A733BFF2A2}"/>
    <cellStyle name="Entrada 2 4 4" xfId="3150" xr:uid="{B57703DA-4B5D-4506-BEF3-F5227545208E}"/>
    <cellStyle name="Entrada 2 4 4 2" xfId="5787" xr:uid="{9334025C-4C93-49F0-A59F-11578BBCF6E0}"/>
    <cellStyle name="Entrada 2 4 4 2 2" xfId="12098" xr:uid="{DDC644CA-7961-464D-B71B-4FCD246AEA1A}"/>
    <cellStyle name="Entrada 2 4 4 2 2 2" xfId="27206" xr:uid="{6A26B94F-D777-4126-80B0-3E16B66CD3C3}"/>
    <cellStyle name="Entrada 2 4 4 2 3" xfId="14767" xr:uid="{B53DF232-02B6-45D6-BB58-B610DBF69E96}"/>
    <cellStyle name="Entrada 2 4 4 2 3 2" xfId="29875" xr:uid="{B4E21457-A48D-4477-85DD-BABD85232777}"/>
    <cellStyle name="Entrada 2 4 4 2 4" xfId="20895" xr:uid="{B05A7E05-3376-4176-9128-22FE35D2E551}"/>
    <cellStyle name="Entrada 2 4 4 3" xfId="9532" xr:uid="{036E9085-F4DE-4229-8B73-C43254181024}"/>
    <cellStyle name="Entrada 2 4 4 3 2" xfId="24640" xr:uid="{039F59B8-F792-4200-9F75-D1F7C005F84F}"/>
    <cellStyle name="Entrada 2 4 4 4" xfId="14576" xr:uid="{0EC66183-2B97-4B81-8687-B4EB8D2195AD}"/>
    <cellStyle name="Entrada 2 4 4 4 2" xfId="29684" xr:uid="{4A799F25-61E8-44D1-A7A4-2E98AC671ECF}"/>
    <cellStyle name="Entrada 2 4 4 5" xfId="18258" xr:uid="{F473C9AF-7705-4362-85FC-85803C41837F}"/>
    <cellStyle name="Entrada 2 4 5" xfId="3476" xr:uid="{6374CF2D-B78F-4370-85DC-5CA656FDB60D}"/>
    <cellStyle name="Entrada 2 4 5 2" xfId="6113" xr:uid="{A45BEF10-8D28-47C9-9DAF-B07D34B3A7F0}"/>
    <cellStyle name="Entrada 2 4 5 2 2" xfId="12424" xr:uid="{3E12D7B5-0BBA-4878-B2D3-1058939414AA}"/>
    <cellStyle name="Entrada 2 4 5 2 2 2" xfId="27532" xr:uid="{055637F4-8CD0-486A-A602-4D72F0BA49C3}"/>
    <cellStyle name="Entrada 2 4 5 2 3" xfId="8020" xr:uid="{E661304C-C4BE-4CF2-B478-2D3C4FE546C7}"/>
    <cellStyle name="Entrada 2 4 5 2 3 2" xfId="23128" xr:uid="{EF147CEC-08DF-40C7-8414-05DF9E277217}"/>
    <cellStyle name="Entrada 2 4 5 2 4" xfId="21221" xr:uid="{D6701772-04F5-47E0-B5B1-B0F49AE52445}"/>
    <cellStyle name="Entrada 2 4 5 3" xfId="9858" xr:uid="{86D66F55-224B-44C7-8E88-91951F61BBF4}"/>
    <cellStyle name="Entrada 2 4 5 3 2" xfId="24966" xr:uid="{1C38BDD6-B5B3-4462-AEC6-F6AA4E06C01C}"/>
    <cellStyle name="Entrada 2 4 5 4" xfId="16226" xr:uid="{CB6BFF32-A674-4F60-BE72-E12C238E6550}"/>
    <cellStyle name="Entrada 2 4 5 4 2" xfId="31334" xr:uid="{ABD15151-016A-49B9-B832-C4182565FB52}"/>
    <cellStyle name="Entrada 2 4 5 5" xfId="18584" xr:uid="{816007B2-964B-46EA-88E1-E56AA9D19BAF}"/>
    <cellStyle name="Entrada 2 4 6" xfId="3782" xr:uid="{D92F189A-776F-481C-9546-485528F6F4B9}"/>
    <cellStyle name="Entrada 2 4 6 2" xfId="6419" xr:uid="{B00E52AF-737E-4BC1-83D3-BCA1488EEB1E}"/>
    <cellStyle name="Entrada 2 4 6 2 2" xfId="12730" xr:uid="{92980BA6-BC9D-4FD1-9C60-0802A2B32C7D}"/>
    <cellStyle name="Entrada 2 4 6 2 2 2" xfId="27838" xr:uid="{1D0D15F5-AC2E-4C3F-9B1B-B871EA08729A}"/>
    <cellStyle name="Entrada 2 4 6 2 3" xfId="14747" xr:uid="{13550F2C-C7DF-4345-933F-B66468CD144F}"/>
    <cellStyle name="Entrada 2 4 6 2 3 2" xfId="29855" xr:uid="{506B2A91-FAA2-46B3-9A4D-EA542B56378C}"/>
    <cellStyle name="Entrada 2 4 6 2 4" xfId="21527" xr:uid="{2A1091BF-6DAC-47D7-9686-203D4D37C9ED}"/>
    <cellStyle name="Entrada 2 4 6 3" xfId="10164" xr:uid="{F5ECCF08-7DA9-4033-B46F-DA4FA7181BEC}"/>
    <cellStyle name="Entrada 2 4 6 3 2" xfId="25272" xr:uid="{92AC3F6D-6E55-4EC4-B21D-07AA19B83968}"/>
    <cellStyle name="Entrada 2 4 6 4" xfId="14948" xr:uid="{92E6397F-3ECE-478D-8AE7-B93527AFCD86}"/>
    <cellStyle name="Entrada 2 4 6 4 2" xfId="30056" xr:uid="{ADDE8753-EFCF-4CB6-91C7-4657BB4231B5}"/>
    <cellStyle name="Entrada 2 4 6 5" xfId="18890" xr:uid="{D0220D63-B519-4DBF-B633-3CE10E41A5E2}"/>
    <cellStyle name="Entrada 2 4 7" xfId="4159" xr:uid="{991CE98A-BB73-4530-8562-84950C037419}"/>
    <cellStyle name="Entrada 2 4 7 2" xfId="6796" xr:uid="{217BD24B-6CDF-456E-8A58-F5F364CC0D83}"/>
    <cellStyle name="Entrada 2 4 7 2 2" xfId="13107" xr:uid="{13A36403-64E4-44CE-807B-DF0789923B3B}"/>
    <cellStyle name="Entrada 2 4 7 2 2 2" xfId="28215" xr:uid="{BB71172A-76B8-46BA-BACD-936B0F4438B1}"/>
    <cellStyle name="Entrada 2 4 7 2 3" xfId="16781" xr:uid="{99797AA1-0445-48CE-9BCE-6B6893A8882C}"/>
    <cellStyle name="Entrada 2 4 7 2 3 2" xfId="31889" xr:uid="{25F8C5F6-5A22-40FD-9B44-3A0C922AE6FC}"/>
    <cellStyle name="Entrada 2 4 7 2 4" xfId="21904" xr:uid="{C66B10BB-4F4B-4F91-81AB-F1C7F67B9EC5}"/>
    <cellStyle name="Entrada 2 4 7 3" xfId="10541" xr:uid="{834580F7-E328-4E61-B9EF-9C0813386D99}"/>
    <cellStyle name="Entrada 2 4 7 3 2" xfId="25649" xr:uid="{54BC914D-D16B-4684-8765-D2C4BFD0B6F4}"/>
    <cellStyle name="Entrada 2 4 7 4" xfId="15209" xr:uid="{36BBEA70-B5E1-485E-8CCF-26979FDDE3BF}"/>
    <cellStyle name="Entrada 2 4 7 4 2" xfId="30317" xr:uid="{BB9C90DE-19BD-4B38-AC61-0083F893D33A}"/>
    <cellStyle name="Entrada 2 4 7 5" xfId="19267" xr:uid="{B2DC2F99-C859-45C9-A02F-93D706016429}"/>
    <cellStyle name="Entrada 2 4 8" xfId="4724" xr:uid="{68D206E9-3CFB-4B26-BA43-F229ED38C57A}"/>
    <cellStyle name="Entrada 2 4 8 2" xfId="11106" xr:uid="{A0BA4E50-E728-4EC3-8D51-FEE546A961C0}"/>
    <cellStyle name="Entrada 2 4 8 2 2" xfId="26214" xr:uid="{71990C89-8C7A-4222-B592-FCCFF5E352C5}"/>
    <cellStyle name="Entrada 2 4 8 3" xfId="15398" xr:uid="{07B5B07F-DCEE-44CF-A0E6-0D56F65A99A3}"/>
    <cellStyle name="Entrada 2 4 8 3 2" xfId="30506" xr:uid="{EA5DEBD3-60F8-461F-930F-640C51D28AEF}"/>
    <cellStyle name="Entrada 2 4 8 4" xfId="19832" xr:uid="{34AFD299-DAF6-4860-B56F-851991CB08FA}"/>
    <cellStyle name="Entrada 2 4 9" xfId="8585" xr:uid="{AB28E707-DE09-4B16-81D1-C09B6C994AF7}"/>
    <cellStyle name="Entrada 2 4 9 2" xfId="23693" xr:uid="{4A105267-47D2-4CCE-824D-9BAFDA026434}"/>
    <cellStyle name="Entrada 2 5" xfId="2034" xr:uid="{A188DA1C-0EEA-4C3B-ABF6-5341553B6CFE}"/>
    <cellStyle name="Entrada 2 5 10" xfId="7226" xr:uid="{5B0854EB-8071-4A5D-A906-887BC4F54A72}"/>
    <cellStyle name="Entrada 2 5 10 2" xfId="22334" xr:uid="{49F354EC-95B2-4473-AE23-DFEAFE91131D}"/>
    <cellStyle name="Entrada 2 5 11" xfId="17259" xr:uid="{E998A85F-C8EF-4AC6-84B6-860760611975}"/>
    <cellStyle name="Entrada 2 5 2" xfId="2794" xr:uid="{6F8911FB-6DB7-45E4-9878-D4460B868CF4}"/>
    <cellStyle name="Entrada 2 5 2 2" xfId="5431" xr:uid="{636F70C9-C9ED-426A-A084-D57207335B24}"/>
    <cellStyle name="Entrada 2 5 2 2 2" xfId="16464" xr:uid="{725F8A82-4E13-4EC1-986A-063AD0364732}"/>
    <cellStyle name="Entrada 2 5 2 2 2 2" xfId="31572" xr:uid="{CC0C9E43-DEE4-4749-BF39-ABC1D06958E0}"/>
    <cellStyle name="Entrada 2 5 2 2 3" xfId="20539" xr:uid="{BDDDCCF2-7BC0-4416-9E5F-3712C64C2E45}"/>
    <cellStyle name="Entrada 2 5 2 3" xfId="13556" xr:uid="{35A76A8F-CD7E-43B8-8680-74FFD180B99E}"/>
    <cellStyle name="Entrada 2 5 2 3 2" xfId="28664" xr:uid="{59EF3D12-4F1A-440B-A137-BC102A40AEC2}"/>
    <cellStyle name="Entrada 2 5 2 4" xfId="17902" xr:uid="{5BCE7EA0-AB37-4E61-917B-A4A42C079907}"/>
    <cellStyle name="Entrada 2 5 3" xfId="3097" xr:uid="{9B0B078B-37ED-4260-A280-F5CEBFA31701}"/>
    <cellStyle name="Entrada 2 5 3 2" xfId="5734" xr:uid="{EA1B1910-FA72-4BCB-BC9E-F3B1055FF383}"/>
    <cellStyle name="Entrada 2 5 3 2 2" xfId="12045" xr:uid="{CC103D54-F58C-42C5-89F5-E96F2261B3A1}"/>
    <cellStyle name="Entrada 2 5 3 2 2 2" xfId="27153" xr:uid="{FBF17393-6D87-4CEC-B71C-4DBAED142FA0}"/>
    <cellStyle name="Entrada 2 5 3 2 3" xfId="7369" xr:uid="{E6B05AB5-011B-445C-8881-6D952D2660F2}"/>
    <cellStyle name="Entrada 2 5 3 2 3 2" xfId="22477" xr:uid="{E878283C-D982-4CF6-A1F8-AF15E712501A}"/>
    <cellStyle name="Entrada 2 5 3 2 4" xfId="20842" xr:uid="{0B19E456-4188-4745-9BF9-F6E6A610DDB7}"/>
    <cellStyle name="Entrada 2 5 3 3" xfId="9479" xr:uid="{B972D5E0-933C-4DDE-80BA-FFAEFA5AE348}"/>
    <cellStyle name="Entrada 2 5 3 3 2" xfId="24587" xr:uid="{232CBA50-5B2E-4073-847A-93CEB368AEE7}"/>
    <cellStyle name="Entrada 2 5 3 4" xfId="16564" xr:uid="{8A28ED3E-F664-4AB6-9EA1-EEF260B6496E}"/>
    <cellStyle name="Entrada 2 5 3 4 2" xfId="31672" xr:uid="{EDA68DE5-6BDA-465A-94EE-8E819BFDBDE1}"/>
    <cellStyle name="Entrada 2 5 3 5" xfId="18205" xr:uid="{3037EB62-F4AF-4C42-BA41-FA77B706E4EE}"/>
    <cellStyle name="Entrada 2 5 4" xfId="3423" xr:uid="{46FD3795-F39A-4C08-9197-35ACCFD1B467}"/>
    <cellStyle name="Entrada 2 5 4 2" xfId="6060" xr:uid="{B982D060-45D2-4E1B-83A6-3910A85E02AA}"/>
    <cellStyle name="Entrada 2 5 4 2 2" xfId="12371" xr:uid="{E1969290-558F-487E-AD61-4B35FC19BEA5}"/>
    <cellStyle name="Entrada 2 5 4 2 2 2" xfId="27479" xr:uid="{C75EB86C-AEBB-47F1-A89E-8350B3C5BE23}"/>
    <cellStyle name="Entrada 2 5 4 2 3" xfId="13732" xr:uid="{B2873B6F-8D4B-4137-ADEA-44A872AC8C94}"/>
    <cellStyle name="Entrada 2 5 4 2 3 2" xfId="28840" xr:uid="{6EB7C932-D5B6-40E4-B1F2-6600A502FE86}"/>
    <cellStyle name="Entrada 2 5 4 2 4" xfId="21168" xr:uid="{AF2D4A0C-D510-4383-A4FB-2031348CC11C}"/>
    <cellStyle name="Entrada 2 5 4 3" xfId="9805" xr:uid="{88AAFC04-AE9C-44CB-A990-2D9A21CC2330}"/>
    <cellStyle name="Entrada 2 5 4 3 2" xfId="24913" xr:uid="{58730219-DE90-4013-BC7D-834D4CD27A69}"/>
    <cellStyle name="Entrada 2 5 4 4" xfId="14541" xr:uid="{7F2DFE4F-5E4D-46F3-BB5F-A58CD13DBEF2}"/>
    <cellStyle name="Entrada 2 5 4 4 2" xfId="29649" xr:uid="{C4D1C41E-F8DF-42A2-A7C5-A5871F94F317}"/>
    <cellStyle name="Entrada 2 5 4 5" xfId="18531" xr:uid="{35BB6123-EC55-4422-ACD7-8C59DB99023E}"/>
    <cellStyle name="Entrada 2 5 5" xfId="3729" xr:uid="{50574231-DDFE-4F96-8487-0C85BA235959}"/>
    <cellStyle name="Entrada 2 5 5 2" xfId="6366" xr:uid="{C0641300-1865-4FF0-8984-A5B5075F1642}"/>
    <cellStyle name="Entrada 2 5 5 2 2" xfId="12677" xr:uid="{ED092779-1A8E-4AC2-AC1A-90A5CC2D2B94}"/>
    <cellStyle name="Entrada 2 5 5 2 2 2" xfId="27785" xr:uid="{FD63679A-7D4A-4744-B290-DBC198D6C266}"/>
    <cellStyle name="Entrada 2 5 5 2 3" xfId="7633" xr:uid="{9C64A23D-6431-4A84-8E20-A650B2D6CB55}"/>
    <cellStyle name="Entrada 2 5 5 2 3 2" xfId="22741" xr:uid="{83EFA7C4-DF26-4664-8B94-B14A6F53077B}"/>
    <cellStyle name="Entrada 2 5 5 2 4" xfId="21474" xr:uid="{6F7A4DFB-7762-49D9-8B9D-42E11B148600}"/>
    <cellStyle name="Entrada 2 5 5 3" xfId="10111" xr:uid="{FC620C6B-5E85-4FF2-8E18-E6BDDB5180D0}"/>
    <cellStyle name="Entrada 2 5 5 3 2" xfId="25219" xr:uid="{6D3B719F-9F7E-4B34-994B-3B2F3CD1DD9A}"/>
    <cellStyle name="Entrada 2 5 5 4" xfId="16541" xr:uid="{AE0D1B0A-896F-4976-A6E9-E1A24FD4637C}"/>
    <cellStyle name="Entrada 2 5 5 4 2" xfId="31649" xr:uid="{4E4624D2-E5CC-45AC-9B8E-087CB6A322DA}"/>
    <cellStyle name="Entrada 2 5 5 5" xfId="18837" xr:uid="{E2417217-BAC9-4891-B496-F8CD4B1B7D81}"/>
    <cellStyle name="Entrada 2 5 6" xfId="4106" xr:uid="{2EBCC9A4-3947-4EC8-A9FF-6494C9603ACB}"/>
    <cellStyle name="Entrada 2 5 6 2" xfId="6743" xr:uid="{176652EE-F32F-4212-9734-23A73F7F3465}"/>
    <cellStyle name="Entrada 2 5 6 2 2" xfId="13054" xr:uid="{4D3DFB87-CE8B-42F8-808F-22DA7A7913E1}"/>
    <cellStyle name="Entrada 2 5 6 2 2 2" xfId="28162" xr:uid="{41256380-0B50-4053-8284-039DB62553DB}"/>
    <cellStyle name="Entrada 2 5 6 2 3" xfId="16728" xr:uid="{9A2A3CB7-75E9-4817-A1B6-77365CBD1FE1}"/>
    <cellStyle name="Entrada 2 5 6 2 3 2" xfId="31836" xr:uid="{5F90B1F1-5346-4ADC-88DE-96DFFEB62FA8}"/>
    <cellStyle name="Entrada 2 5 6 2 4" xfId="21851" xr:uid="{EB049D4A-41CD-49D2-9B82-20952494620F}"/>
    <cellStyle name="Entrada 2 5 6 3" xfId="10488" xr:uid="{FD0DEFF7-2F5C-47C6-B046-4AA24B419980}"/>
    <cellStyle name="Entrada 2 5 6 3 2" xfId="25596" xr:uid="{6D5BEC0D-7EF2-4987-9DB4-17037407B1A8}"/>
    <cellStyle name="Entrada 2 5 6 4" xfId="8153" xr:uid="{E996E850-D03F-48BB-A005-5D90D47D437B}"/>
    <cellStyle name="Entrada 2 5 6 4 2" xfId="23261" xr:uid="{BE139838-806E-45CB-8C35-93767EFEAC2B}"/>
    <cellStyle name="Entrada 2 5 6 5" xfId="19214" xr:uid="{A15433BA-C37E-479A-B14C-1C0A9FB57CAD}"/>
    <cellStyle name="Entrada 2 5 7" xfId="4671" xr:uid="{5B3AD3B1-B802-482E-B86D-8E26E1AE9988}"/>
    <cellStyle name="Entrada 2 5 7 2" xfId="11053" xr:uid="{373F4F0A-C20A-425F-86A4-115C15E90449}"/>
    <cellStyle name="Entrada 2 5 7 2 2" xfId="26161" xr:uid="{6A64DA4A-AD00-4B4E-A9A6-A7E5B22C48AE}"/>
    <cellStyle name="Entrada 2 5 7 3" xfId="14463" xr:uid="{84ED35ED-DCBF-4B66-9F60-0B142DB28D94}"/>
    <cellStyle name="Entrada 2 5 7 3 2" xfId="29571" xr:uid="{DDC308BE-C3FC-4514-8416-A3FFEE47FCEE}"/>
    <cellStyle name="Entrada 2 5 7 4" xfId="19779" xr:uid="{CF9EE7F7-41DE-4798-86A1-3AB4209FC14F}"/>
    <cellStyle name="Entrada 2 5 8" xfId="8532" xr:uid="{2A35F0D7-F496-4A38-8C45-28C65F9F728F}"/>
    <cellStyle name="Entrada 2 5 8 2" xfId="23640" xr:uid="{F97A4B63-0AFC-45EA-851D-390356E31B4D}"/>
    <cellStyle name="Entrada 2 5 9" xfId="11807" xr:uid="{C0D38DE7-2911-4AC0-935B-459DF5D965A1}"/>
    <cellStyle name="Entrada 2 5 9 2" xfId="26915" xr:uid="{4E47ADE3-EAF8-4FC5-A2EC-F7B2D0A5108D}"/>
    <cellStyle name="Entrada 3" xfId="1152" xr:uid="{00000000-0005-0000-0000-000082040000}"/>
    <cellStyle name="Entrada 3 2" xfId="1868" xr:uid="{466F863F-EF6F-4C93-B25A-6133960585E6}"/>
    <cellStyle name="Entrada 3 2 10" xfId="8369" xr:uid="{E2AF21F7-3622-414E-984B-77028F593834}"/>
    <cellStyle name="Entrada 3 2 10 2" xfId="23477" xr:uid="{23A1E93C-BFA5-4C1C-97A5-87D31F03EB02}"/>
    <cellStyle name="Entrada 3 2 11" xfId="16188" xr:uid="{E8380923-85F7-43B7-A638-B0D673303501}"/>
    <cellStyle name="Entrada 3 2 11 2" xfId="31296" xr:uid="{03253ADA-5894-420A-9A33-F09008AB3F76}"/>
    <cellStyle name="Entrada 3 2 12" xfId="13792" xr:uid="{0A5D9E2B-388D-4D35-9878-7B9836D08632}"/>
    <cellStyle name="Entrada 3 2 12 2" xfId="28900" xr:uid="{0B2A0C2F-FC00-4A2D-AEA8-A6AD00338530}"/>
    <cellStyle name="Entrada 3 2 13" xfId="17093" xr:uid="{ECAEC4F3-62D0-4E92-9F82-D5E689B035C7}"/>
    <cellStyle name="Entrada 3 2 2" xfId="2428" xr:uid="{5BD4A3A0-DAAE-4447-8156-360DB7AD11D5}"/>
    <cellStyle name="Entrada 3 2 2 2" xfId="5065" xr:uid="{4ADAF631-6FBA-41F6-818F-9F7E0F92DE33}"/>
    <cellStyle name="Entrada 3 2 2 2 2" xfId="11429" xr:uid="{EA746D2C-0673-440F-945C-F6596032A15F}"/>
    <cellStyle name="Entrada 3 2 2 2 2 2" xfId="26537" xr:uid="{42FD364E-BDAB-404C-9637-68579ED0E472}"/>
    <cellStyle name="Entrada 3 2 2 2 3" xfId="14985" xr:uid="{482EE92D-4422-4F86-8DBF-EBD6C16B7C7B}"/>
    <cellStyle name="Entrada 3 2 2 2 3 2" xfId="30093" xr:uid="{92012A32-8786-4580-BB98-8E497BA2DBAF}"/>
    <cellStyle name="Entrada 3 2 2 2 4" xfId="20173" xr:uid="{0F5B74AB-DB25-4FAC-A96E-82D0C9E98698}"/>
    <cellStyle name="Entrada 3 2 2 3" xfId="8895" xr:uid="{BEF471A5-CD3C-4B89-8EEB-41E5D9EB17F8}"/>
    <cellStyle name="Entrada 3 2 2 3 2" xfId="24003" xr:uid="{C6FD5A26-B293-4552-83DD-656440AF9D5C}"/>
    <cellStyle name="Entrada 3 2 3" xfId="2192" xr:uid="{EA88567A-8089-4426-9C69-41E27FDCBE21}"/>
    <cellStyle name="Entrada 3 2 3 2" xfId="4829" xr:uid="{DB916FF2-4970-4B2F-8672-87E9DCCD5890}"/>
    <cellStyle name="Entrada 3 2 3 2 2" xfId="13880" xr:uid="{63E4B655-E50A-43E1-AA9D-1C73B0B310D0}"/>
    <cellStyle name="Entrada 3 2 3 2 2 2" xfId="28988" xr:uid="{F5487693-5ADB-43DD-8D6B-2FB9F16CC3AC}"/>
    <cellStyle name="Entrada 3 2 3 2 3" xfId="19937" xr:uid="{8DED0039-3CF4-4895-88F9-DDACC21CD043}"/>
    <cellStyle name="Entrada 3 2 3 3" xfId="16046" xr:uid="{02DCB2E4-EDC0-46A7-B4C6-E62E7C4AFD1E}"/>
    <cellStyle name="Entrada 3 2 3 3 2" xfId="31154" xr:uid="{8D73F6A5-673E-42C8-AE1E-154CC10B2DDC}"/>
    <cellStyle name="Entrada 3 2 3 4" xfId="17417" xr:uid="{891E5D5B-026A-4977-9797-001A23C57870}"/>
    <cellStyle name="Entrada 3 2 4" xfId="2962" xr:uid="{9ED21074-D771-460B-BD9A-A409962694D8}"/>
    <cellStyle name="Entrada 3 2 4 2" xfId="5599" xr:uid="{937CE242-A8F1-4BF1-965A-D9896806F942}"/>
    <cellStyle name="Entrada 3 2 4 2 2" xfId="11910" xr:uid="{1BA71A5B-8B71-416A-8BD7-A4AA1DB23684}"/>
    <cellStyle name="Entrada 3 2 4 2 2 2" xfId="27018" xr:uid="{9986C2E2-2034-4161-A270-994AAB45E95A}"/>
    <cellStyle name="Entrada 3 2 4 2 3" xfId="14026" xr:uid="{998A71D1-0279-4076-A816-31DF4F57E208}"/>
    <cellStyle name="Entrada 3 2 4 2 3 2" xfId="29134" xr:uid="{B55204ED-DBA7-4935-9339-4C8129C6E5B0}"/>
    <cellStyle name="Entrada 3 2 4 2 4" xfId="20707" xr:uid="{736D7619-CED9-43CD-9692-916FC3D206B3}"/>
    <cellStyle name="Entrada 3 2 4 3" xfId="9344" xr:uid="{81BBE421-3746-4C59-AC7F-4E39F2FBF829}"/>
    <cellStyle name="Entrada 3 2 4 3 2" xfId="24452" xr:uid="{8D7D4037-C092-4165-BF22-712CA9CA2B47}"/>
    <cellStyle name="Entrada 3 2 4 4" xfId="7541" xr:uid="{D5A4C6B6-B8C4-47EC-9120-3FF1FD264B74}"/>
    <cellStyle name="Entrada 3 2 4 4 2" xfId="22649" xr:uid="{D1C6A4C8-74A2-4327-97B6-3502D923DE48}"/>
    <cellStyle name="Entrada 3 2 4 5" xfId="18070" xr:uid="{A3FD90EC-22DA-42BB-B3D4-BEE27F7B5218}"/>
    <cellStyle name="Entrada 3 2 5" xfId="3288" xr:uid="{7DEE51E9-A6D5-4DC9-A735-CE77962A4FC5}"/>
    <cellStyle name="Entrada 3 2 5 2" xfId="5925" xr:uid="{8BE45EA5-FBE5-4269-B4A3-1D92A989CF5F}"/>
    <cellStyle name="Entrada 3 2 5 2 2" xfId="12236" xr:uid="{020CDADE-FBA1-4972-8BCB-D3BCAC6A5852}"/>
    <cellStyle name="Entrada 3 2 5 2 2 2" xfId="27344" xr:uid="{57DDF875-0C6D-42CF-969B-A816E9E8004F}"/>
    <cellStyle name="Entrada 3 2 5 2 3" xfId="14456" xr:uid="{BCE7DBE3-0EEE-4D6A-B116-9D387877B950}"/>
    <cellStyle name="Entrada 3 2 5 2 3 2" xfId="29564" xr:uid="{28A55337-D8CF-4E33-B1DE-130DE0046433}"/>
    <cellStyle name="Entrada 3 2 5 2 4" xfId="21033" xr:uid="{4D010F5D-81F4-467F-A30A-15A185B3C1BC}"/>
    <cellStyle name="Entrada 3 2 5 3" xfId="9670" xr:uid="{30CF306B-453D-4A60-B3A6-48F87EEEA9D0}"/>
    <cellStyle name="Entrada 3 2 5 3 2" xfId="24778" xr:uid="{7251336F-1D1E-4BA7-99AB-C4BCA39BD03D}"/>
    <cellStyle name="Entrada 3 2 5 4" xfId="14585" xr:uid="{9FACA918-BEE4-4660-BB21-4E3FEA7805AB}"/>
    <cellStyle name="Entrada 3 2 5 4 2" xfId="29693" xr:uid="{6D48A7EB-14D1-4340-BA7B-86DB65F77415}"/>
    <cellStyle name="Entrada 3 2 5 5" xfId="18396" xr:uid="{89E6B440-DB18-4DFD-B3B0-CFE265C0DBB5}"/>
    <cellStyle name="Entrada 3 2 6" xfId="3594" xr:uid="{1501A58D-E4B2-423D-9CAE-F14BA83FDE81}"/>
    <cellStyle name="Entrada 3 2 6 2" xfId="6231" xr:uid="{FF066E73-510D-4349-9B86-CF3E7A83E9F2}"/>
    <cellStyle name="Entrada 3 2 6 2 2" xfId="12542" xr:uid="{93DD8192-3653-475A-949C-2F7A0A02506D}"/>
    <cellStyle name="Entrada 3 2 6 2 2 2" xfId="27650" xr:uid="{12D17682-027C-4403-9468-AC19CB2BF46C}"/>
    <cellStyle name="Entrada 3 2 6 2 3" xfId="13353" xr:uid="{4C29BC5E-5CBD-4AD8-88A9-CDAD43F42954}"/>
    <cellStyle name="Entrada 3 2 6 2 3 2" xfId="28461" xr:uid="{F37451FC-B639-4B67-A6B2-0987919EF343}"/>
    <cellStyle name="Entrada 3 2 6 2 4" xfId="21339" xr:uid="{228A4735-FBAB-40D4-916A-868F59A26072}"/>
    <cellStyle name="Entrada 3 2 6 3" xfId="9976" xr:uid="{7D4AB639-6D30-47EC-821C-A76101B5B3F8}"/>
    <cellStyle name="Entrada 3 2 6 3 2" xfId="25084" xr:uid="{A0504DF2-9C7C-4831-A225-4A216BE5AFE6}"/>
    <cellStyle name="Entrada 3 2 6 4" xfId="8466" xr:uid="{6A32295B-A5C4-4460-B637-D2FC70CCDF9A}"/>
    <cellStyle name="Entrada 3 2 6 4 2" xfId="23574" xr:uid="{84F58749-74C8-4B3C-8116-7543BFD4EE1F}"/>
    <cellStyle name="Entrada 3 2 6 5" xfId="18702" xr:uid="{CC7C5494-BCB9-4C7B-AA49-4E9A25F028B8}"/>
    <cellStyle name="Entrada 3 2 7" xfId="3940" xr:uid="{04E1FB01-C02A-41CA-B04B-7A46EE6CC28C}"/>
    <cellStyle name="Entrada 3 2 7 2" xfId="6577" xr:uid="{4610A6EE-658F-4CB2-AA92-BB1631A68515}"/>
    <cellStyle name="Entrada 3 2 7 2 2" xfId="12888" xr:uid="{4F444288-8461-4E17-A36D-EA36C987D7A6}"/>
    <cellStyle name="Entrada 3 2 7 2 2 2" xfId="27996" xr:uid="{D7C0366A-0FD3-44C1-8AE7-9DBABB8AE303}"/>
    <cellStyle name="Entrada 3 2 7 2 3" xfId="16593" xr:uid="{A081326E-28FD-4AEC-AA2B-66153A7611B3}"/>
    <cellStyle name="Entrada 3 2 7 2 3 2" xfId="31701" xr:uid="{0156B73E-F4E0-4B53-A30E-4D5B3FAE7946}"/>
    <cellStyle name="Entrada 3 2 7 2 4" xfId="21685" xr:uid="{2FE6AF10-44E6-4ECB-A50C-8D6BC95E2C14}"/>
    <cellStyle name="Entrada 3 2 7 3" xfId="10322" xr:uid="{22B3C612-E883-4B82-80FC-05A3472A74A4}"/>
    <cellStyle name="Entrada 3 2 7 3 2" xfId="25430" xr:uid="{92677A7E-2353-4AD9-9F51-90D57FCC0651}"/>
    <cellStyle name="Entrada 3 2 7 4" xfId="14058" xr:uid="{00FDF446-ECAE-4574-A1FC-18FD63B291DE}"/>
    <cellStyle name="Entrada 3 2 7 4 2" xfId="29166" xr:uid="{6187CEFE-F04B-49F1-9EAA-753953C5C328}"/>
    <cellStyle name="Entrada 3 2 7 5" xfId="19048" xr:uid="{3C299BC8-7214-4D19-BE2F-FA1933103E8D}"/>
    <cellStyle name="Entrada 3 2 8" xfId="4287" xr:uid="{465E77DB-F595-4AED-BFD1-A3B79F1ACF3F}"/>
    <cellStyle name="Entrada 3 2 8 2" xfId="6924" xr:uid="{F1053792-E2BE-4885-97B1-C435CA7E7A4F}"/>
    <cellStyle name="Entrada 3 2 8 2 2" xfId="13235" xr:uid="{8C64D8CC-6EEA-4A2E-B265-F7040B1F4F83}"/>
    <cellStyle name="Entrada 3 2 8 2 2 2" xfId="28343" xr:uid="{725D57FB-93B2-4350-8275-5776B8AABD9F}"/>
    <cellStyle name="Entrada 3 2 8 2 3" xfId="16899" xr:uid="{87513126-BEDC-491C-96CE-78999EA3F150}"/>
    <cellStyle name="Entrada 3 2 8 2 3 2" xfId="32007" xr:uid="{4672AA6C-3787-4886-8BA9-2F07AEAF3CA3}"/>
    <cellStyle name="Entrada 3 2 8 2 4" xfId="22032" xr:uid="{EDBD459C-6565-4844-8BC2-D02456C1516B}"/>
    <cellStyle name="Entrada 3 2 8 3" xfId="10669" xr:uid="{68812C66-D48D-4482-AD66-2A6A51A65C6D}"/>
    <cellStyle name="Entrada 3 2 8 3 2" xfId="25777" xr:uid="{7DFCF0D6-C666-40EA-9A95-6F5E1C79534A}"/>
    <cellStyle name="Entrada 3 2 8 4" xfId="11788" xr:uid="{0C6E0546-B236-433D-8BFA-85E0BBF1FD25}"/>
    <cellStyle name="Entrada 3 2 8 4 2" xfId="26896" xr:uid="{BA51F36A-E833-43AE-8013-4B3ED5F2C3BD}"/>
    <cellStyle name="Entrada 3 2 8 5" xfId="19395" xr:uid="{38024C67-82AB-4F7D-9645-872077922D70}"/>
    <cellStyle name="Entrada 3 2 9" xfId="4505" xr:uid="{B87C4A6C-A667-4C6A-9A23-DA89B92A0CD8}"/>
    <cellStyle name="Entrada 3 2 9 2" xfId="10887" xr:uid="{1F2661BA-5554-4169-8053-CD8FAF02E74E}"/>
    <cellStyle name="Entrada 3 2 9 2 2" xfId="25995" xr:uid="{C9CCB327-CC68-47C6-90DE-BE6D982DCF2C}"/>
    <cellStyle name="Entrada 3 2 9 3" xfId="15421" xr:uid="{C05413BC-84C5-4C3F-AE23-BFD8D4A13AD5}"/>
    <cellStyle name="Entrada 3 2 9 3 2" xfId="30529" xr:uid="{9493F440-42DF-4C47-9CB1-91BDE2AA4C45}"/>
    <cellStyle name="Entrada 3 2 9 4" xfId="19613" xr:uid="{9E32B5F3-9F1D-41B0-8F49-861A97A18E2C}"/>
    <cellStyle name="Entrada 3 3" xfId="1851" xr:uid="{FCE62C98-244F-4A99-9161-F08FC44AEDD7}"/>
    <cellStyle name="Entrada 3 3 10" xfId="9197" xr:uid="{ADD9838A-A1B4-4012-9D11-869B96B54480}"/>
    <cellStyle name="Entrada 3 3 10 2" xfId="24305" xr:uid="{069FA28C-5873-43F2-B9D5-C63E49EF79B9}"/>
    <cellStyle name="Entrada 3 3 11" xfId="14360" xr:uid="{F2878B0C-23FA-41A7-B9CA-EA021F0C5A40}"/>
    <cellStyle name="Entrada 3 3 11 2" xfId="29468" xr:uid="{464861C8-A2A7-4703-BB21-4BEC75BA14AF}"/>
    <cellStyle name="Entrada 3 3 12" xfId="17076" xr:uid="{B049542B-9D06-48E6-B749-DD438C2E8D6E}"/>
    <cellStyle name="Entrada 3 3 2" xfId="2411" xr:uid="{6CE18E70-6A61-4688-A224-C3BBCF54A850}"/>
    <cellStyle name="Entrada 3 3 2 2" xfId="5048" xr:uid="{F54933B5-7F0C-47E0-9FB9-4FF1AA0CD154}"/>
    <cellStyle name="Entrada 3 3 2 2 2" xfId="11412" xr:uid="{EA948455-5F10-4BE7-BE39-0545274F5F70}"/>
    <cellStyle name="Entrada 3 3 2 2 2 2" xfId="26520" xr:uid="{9C52E495-1FAE-4590-88EC-B1BFE092D318}"/>
    <cellStyle name="Entrada 3 3 2 2 3" xfId="7092" xr:uid="{BC1C1B8D-F6D5-4FAC-A12E-3B9E6EBAEF84}"/>
    <cellStyle name="Entrada 3 3 2 2 3 2" xfId="22200" xr:uid="{BA2CAFB9-B5E0-41CF-8BF2-85BD471A8A5D}"/>
    <cellStyle name="Entrada 3 3 2 2 4" xfId="20156" xr:uid="{25EFCA97-D935-44E8-A79C-7A388CCDC181}"/>
    <cellStyle name="Entrada 3 3 2 3" xfId="8878" xr:uid="{F605B249-1D83-49BA-9936-1A63233A60BB}"/>
    <cellStyle name="Entrada 3 3 2 3 2" xfId="23986" xr:uid="{C9C0B752-B974-48E2-9B41-E1209E4E9395}"/>
    <cellStyle name="Entrada 3 3 2 4" xfId="14526" xr:uid="{FAD56DD2-CA36-453E-8F1B-D43921A5F043}"/>
    <cellStyle name="Entrada 3 3 2 4 2" xfId="29634" xr:uid="{5FC881E0-2B22-4B38-91EF-11681B31C2FF}"/>
    <cellStyle name="Entrada 3 3 2 5" xfId="7600" xr:uid="{BD9A5CCF-783B-409C-B09C-AA9D85D2D645}"/>
    <cellStyle name="Entrada 3 3 2 5 2" xfId="22708" xr:uid="{ECBFF2C3-0245-48F5-A32B-8F41EEAEB39D}"/>
    <cellStyle name="Entrada 3 3 2 6" xfId="17602" xr:uid="{792F2702-BB25-420E-9309-5FF0D7FB57C6}"/>
    <cellStyle name="Entrada 3 3 3" xfId="2209" xr:uid="{F8CC03AE-2465-4DE4-98FB-7CAB2D5781BC}"/>
    <cellStyle name="Entrada 3 3 3 2" xfId="4846" xr:uid="{8005EC11-B134-4582-87AB-63AD4902FB80}"/>
    <cellStyle name="Entrada 3 3 3 2 2" xfId="16146" xr:uid="{E4694D95-BDDC-46B0-AB42-25357AFC0B7C}"/>
    <cellStyle name="Entrada 3 3 3 2 2 2" xfId="31254" xr:uid="{4CAAFF27-E920-46CA-AD4C-526B2766C939}"/>
    <cellStyle name="Entrada 3 3 3 2 3" xfId="19954" xr:uid="{62F6C5B8-4A51-49E6-ADE0-BBB29F2A0ECD}"/>
    <cellStyle name="Entrada 3 3 3 3" xfId="7943" xr:uid="{95D38388-DB03-45F6-8819-3C09EDE253AC}"/>
    <cellStyle name="Entrada 3 3 3 3 2" xfId="23051" xr:uid="{BEFBC672-1D44-4140-A175-8C932EA12F8E}"/>
    <cellStyle name="Entrada 3 3 3 4" xfId="17434" xr:uid="{A9A43497-E275-48CE-AE37-D82B284AFA50}"/>
    <cellStyle name="Entrada 3 3 4" xfId="2945" xr:uid="{1E7E8B83-A30D-4DC6-A3F6-1F0D3C041AA5}"/>
    <cellStyle name="Entrada 3 3 4 2" xfId="5582" xr:uid="{5ADBFDB2-47C1-4802-8F77-92A228AE8C1C}"/>
    <cellStyle name="Entrada 3 3 4 2 2" xfId="11893" xr:uid="{1EFE6682-A4E4-4245-A834-D416F4D032F1}"/>
    <cellStyle name="Entrada 3 3 4 2 2 2" xfId="27001" xr:uid="{CF788F89-8E36-4AD6-8494-BD6CF423526A}"/>
    <cellStyle name="Entrada 3 3 4 2 3" xfId="7241" xr:uid="{D9984AB3-ADC9-4895-856A-30CFB88D7E58}"/>
    <cellStyle name="Entrada 3 3 4 2 3 2" xfId="22349" xr:uid="{34A0B33D-150E-4B1E-9481-0882BB8DAB27}"/>
    <cellStyle name="Entrada 3 3 4 2 4" xfId="20690" xr:uid="{176F3F58-DFA8-4788-B1DA-B65197D404BE}"/>
    <cellStyle name="Entrada 3 3 4 3" xfId="9327" xr:uid="{56D876BF-E25D-4A92-81BF-2685BA581860}"/>
    <cellStyle name="Entrada 3 3 4 3 2" xfId="24435" xr:uid="{CDFCB69B-36CB-4211-8456-C2A40B7C8F62}"/>
    <cellStyle name="Entrada 3 3 4 4" xfId="7508" xr:uid="{F4C23802-368E-4FA3-9F36-F4E22555E543}"/>
    <cellStyle name="Entrada 3 3 4 4 2" xfId="22616" xr:uid="{4C568A68-FDC0-47E7-A6A8-38163ED7117C}"/>
    <cellStyle name="Entrada 3 3 4 5" xfId="18053" xr:uid="{19896730-7824-4A67-97AD-09484D36958E}"/>
    <cellStyle name="Entrada 3 3 5" xfId="3271" xr:uid="{6A655883-5C74-433D-BFCE-6AA54D10D62B}"/>
    <cellStyle name="Entrada 3 3 5 2" xfId="5908" xr:uid="{B3151BB1-1EEB-4EE1-8834-06F0C098989D}"/>
    <cellStyle name="Entrada 3 3 5 2 2" xfId="12219" xr:uid="{FB40D925-FC8E-4B8F-AD2C-BF49917F988F}"/>
    <cellStyle name="Entrada 3 3 5 2 2 2" xfId="27327" xr:uid="{F74E0101-C3E0-439F-BE14-C9C47B26254F}"/>
    <cellStyle name="Entrada 3 3 5 2 3" xfId="8733" xr:uid="{1D6A7955-F062-4744-94A7-1051A53E5856}"/>
    <cellStyle name="Entrada 3 3 5 2 3 2" xfId="23841" xr:uid="{9FA13CAB-E62C-4646-9460-F61237E46093}"/>
    <cellStyle name="Entrada 3 3 5 2 4" xfId="21016" xr:uid="{111F193E-5B31-4926-9F5B-17D395F4F750}"/>
    <cellStyle name="Entrada 3 3 5 3" xfId="9653" xr:uid="{A4785794-182B-4628-85CF-EC02918165D7}"/>
    <cellStyle name="Entrada 3 3 5 3 2" xfId="24761" xr:uid="{A4C009ED-702F-4F97-9FE6-38DC049452C4}"/>
    <cellStyle name="Entrada 3 3 5 4" xfId="7991" xr:uid="{C5E4E3AB-3FD3-4CC2-ABDD-C8637745B6FA}"/>
    <cellStyle name="Entrada 3 3 5 4 2" xfId="23099" xr:uid="{13C5AEDE-75D7-4C3B-9DD1-CC6DF8048529}"/>
    <cellStyle name="Entrada 3 3 5 5" xfId="18379" xr:uid="{AF4EE06D-6ADA-4369-8408-7E128C4755E0}"/>
    <cellStyle name="Entrada 3 3 6" xfId="3577" xr:uid="{766AB5B6-65FC-420D-BDA1-75CB3912D660}"/>
    <cellStyle name="Entrada 3 3 6 2" xfId="6214" xr:uid="{FD2934BD-EAA2-4B6F-A348-6A60CBE9679C}"/>
    <cellStyle name="Entrada 3 3 6 2 2" xfId="12525" xr:uid="{4B4B2FE5-5827-4B90-BD9A-6B5BA94509DA}"/>
    <cellStyle name="Entrada 3 3 6 2 2 2" xfId="27633" xr:uid="{91844EF4-5D2B-419A-9ABC-5C63B73FD121}"/>
    <cellStyle name="Entrada 3 3 6 2 3" xfId="15073" xr:uid="{06DBCF25-8A94-4DD2-8473-D9223B76C29E}"/>
    <cellStyle name="Entrada 3 3 6 2 3 2" xfId="30181" xr:uid="{09C3A355-64CE-410A-82C4-542F67656D4E}"/>
    <cellStyle name="Entrada 3 3 6 2 4" xfId="21322" xr:uid="{8834F231-71F6-40D6-990B-D2DB1CD1A87D}"/>
    <cellStyle name="Entrada 3 3 6 3" xfId="9959" xr:uid="{C7E7392B-A954-455D-8DEB-B0AA170278E7}"/>
    <cellStyle name="Entrada 3 3 6 3 2" xfId="25067" xr:uid="{1093A178-4951-44AA-B921-1E975133019C}"/>
    <cellStyle name="Entrada 3 3 6 4" xfId="7604" xr:uid="{7706ADF4-C6B1-48A4-B29B-5D0F6436937E}"/>
    <cellStyle name="Entrada 3 3 6 4 2" xfId="22712" xr:uid="{6EF0B867-043A-40F5-AE66-D7C8B62F0FC3}"/>
    <cellStyle name="Entrada 3 3 6 5" xfId="18685" xr:uid="{158211C7-B7BD-4971-AF2B-53A1B1A0AA15}"/>
    <cellStyle name="Entrada 3 3 7" xfId="3923" xr:uid="{385F108C-D804-40E6-B24E-29B0E4F6D201}"/>
    <cellStyle name="Entrada 3 3 7 2" xfId="6560" xr:uid="{A74F58A1-678A-48F7-8CC0-1DCE786C7762}"/>
    <cellStyle name="Entrada 3 3 7 2 2" xfId="12871" xr:uid="{FBE98B4C-9AFE-4AFC-8E79-08904FA944BD}"/>
    <cellStyle name="Entrada 3 3 7 2 2 2" xfId="27979" xr:uid="{29C78793-3E81-42DF-BC59-26C0CF8026D1}"/>
    <cellStyle name="Entrada 3 3 7 2 3" xfId="16576" xr:uid="{F838B827-375F-423B-8AC2-2FC383C676F3}"/>
    <cellStyle name="Entrada 3 3 7 2 3 2" xfId="31684" xr:uid="{6F2E2FA3-1D05-4D6B-B73C-AB7828C859E5}"/>
    <cellStyle name="Entrada 3 3 7 2 4" xfId="21668" xr:uid="{A29A98C4-390D-4861-B238-E386D032F5EC}"/>
    <cellStyle name="Entrada 3 3 7 3" xfId="10305" xr:uid="{87FC4FC8-C9CC-4601-A699-F8250F8F6318}"/>
    <cellStyle name="Entrada 3 3 7 3 2" xfId="25413" xr:uid="{DEF08D4E-B2E5-49A6-96D7-3FCE76D3A3AB}"/>
    <cellStyle name="Entrada 3 3 7 4" xfId="14793" xr:uid="{CBC19CFE-5276-46A8-91B4-41E108610BE6}"/>
    <cellStyle name="Entrada 3 3 7 4 2" xfId="29901" xr:uid="{28CDF6A5-1E5A-499B-89DD-C552F4F5F28E}"/>
    <cellStyle name="Entrada 3 3 7 5" xfId="19031" xr:uid="{A592A561-8998-4FD3-9983-ADEC0C7029C4}"/>
    <cellStyle name="Entrada 3 3 8" xfId="4488" xr:uid="{8AFCE500-F2A5-4F2E-A492-0BFEE509A9FB}"/>
    <cellStyle name="Entrada 3 3 8 2" xfId="10870" xr:uid="{4C2A4534-96D5-42D7-8D70-9148CE4B2E3F}"/>
    <cellStyle name="Entrada 3 3 8 2 2" xfId="25978" xr:uid="{2A937733-6622-40CE-9BB5-67E6BEF63552}"/>
    <cellStyle name="Entrada 3 3 8 3" xfId="16253" xr:uid="{F13EDD05-C19B-4C69-AE49-5F55CC8D6E3F}"/>
    <cellStyle name="Entrada 3 3 8 3 2" xfId="31361" xr:uid="{6329EAB3-4C52-47EB-B8F8-28D0E5D93D75}"/>
    <cellStyle name="Entrada 3 3 8 4" xfId="19596" xr:uid="{93D646F5-2AED-417F-9D31-F50CD1A39B85}"/>
    <cellStyle name="Entrada 3 3 9" xfId="8352" xr:uid="{9D6CBC7F-F85A-4CCC-AAC3-D87AB6E8E4F7}"/>
    <cellStyle name="Entrada 3 3 9 2" xfId="23460" xr:uid="{CD658072-CAD9-4B0A-A6CA-E92B4C4BB9D9}"/>
    <cellStyle name="Entrada 3 4" xfId="2088" xr:uid="{6ABAB19F-CACD-4111-989A-400AFB9792A4}"/>
    <cellStyle name="Entrada 3 4 10" xfId="15288" xr:uid="{E7FF1D46-D2F2-45BE-A9F1-D63F716B5E65}"/>
    <cellStyle name="Entrada 3 4 10 2" xfId="30396" xr:uid="{06EB3E56-6D2A-4ADB-A2DB-537E3D8F5D1D}"/>
    <cellStyle name="Entrada 3 4 11" xfId="16537" xr:uid="{353DF8C3-D067-4049-8F6D-1C4B0862807D}"/>
    <cellStyle name="Entrada 3 4 11 2" xfId="31645" xr:uid="{F6568994-C6DF-43BC-9F7A-39B95BD2FE53}"/>
    <cellStyle name="Entrada 3 4 12" xfId="17313" xr:uid="{F08F437F-7D0A-45CD-AAB5-09132391D126}"/>
    <cellStyle name="Entrada 3 4 2" xfId="2578" xr:uid="{75EF1028-1CB4-40E8-BA2D-4D68782A6C09}"/>
    <cellStyle name="Entrada 3 4 2 2" xfId="5215" xr:uid="{9F9ACA07-6B58-49BA-99AD-7FE21FF39066}"/>
    <cellStyle name="Entrada 3 4 2 2 2" xfId="11579" xr:uid="{F1285129-2616-4F21-BDD5-A02D7D74B524}"/>
    <cellStyle name="Entrada 3 4 2 2 2 2" xfId="26687" xr:uid="{19087D38-D44F-4AD7-9AAC-DC0D463324B8}"/>
    <cellStyle name="Entrada 3 4 2 2 3" xfId="7081" xr:uid="{332C0591-72FD-4E36-B82E-B5213E4EC35A}"/>
    <cellStyle name="Entrada 3 4 2 2 3 2" xfId="22189" xr:uid="{9532799D-17C8-41EF-96BD-8D1705D65538}"/>
    <cellStyle name="Entrada 3 4 2 2 4" xfId="20323" xr:uid="{72EE1EDD-4666-44D7-893A-8F4B28EF110E}"/>
    <cellStyle name="Entrada 3 4 2 3" xfId="9045" xr:uid="{EA84F3FB-6F74-403F-8F17-7479E5EB4D9D}"/>
    <cellStyle name="Entrada 3 4 2 3 2" xfId="24153" xr:uid="{0754AAF2-4B08-489E-BB97-1A9CC4C11C20}"/>
    <cellStyle name="Entrada 3 4 2 4" xfId="15279" xr:uid="{96253A49-C389-4D06-A514-23360A5DC51C}"/>
    <cellStyle name="Entrada 3 4 2 4 2" xfId="30387" xr:uid="{1CFDEA0F-7EED-467A-BA22-362BE66E3644}"/>
    <cellStyle name="Entrada 3 4 2 5" xfId="7938" xr:uid="{11D9B720-6016-4C9A-8981-7CF44649484F}"/>
    <cellStyle name="Entrada 3 4 2 5 2" xfId="23046" xr:uid="{358E1B69-11F5-45BE-90AF-385DF7C019FC}"/>
    <cellStyle name="Entrada 3 4 2 6" xfId="17686" xr:uid="{FA2B8A81-3A6A-4D72-81DB-40DBC6169428}"/>
    <cellStyle name="Entrada 3 4 3" xfId="2848" xr:uid="{0CF34120-40F9-4DAC-995C-B25E4B34C4CF}"/>
    <cellStyle name="Entrada 3 4 3 2" xfId="5485" xr:uid="{B6C29619-D19E-4F0A-800D-B1891DED1840}"/>
    <cellStyle name="Entrada 3 4 3 2 2" xfId="7540" xr:uid="{BAF88CD0-8348-4ADB-8605-FC26B649E305}"/>
    <cellStyle name="Entrada 3 4 3 2 2 2" xfId="22648" xr:uid="{FF0E4FBA-669C-4A4A-BF35-2F326AEB03A8}"/>
    <cellStyle name="Entrada 3 4 3 2 3" xfId="20593" xr:uid="{410AA614-90CA-4174-B683-687B287FDE37}"/>
    <cellStyle name="Entrada 3 4 3 3" xfId="7624" xr:uid="{93EB8A64-B33F-4F6B-A43E-AF6A15FFBD0F}"/>
    <cellStyle name="Entrada 3 4 3 3 2" xfId="22732" xr:uid="{0F6E3B20-09C9-4E19-B738-C7E3C31A0A4B}"/>
    <cellStyle name="Entrada 3 4 3 4" xfId="17956" xr:uid="{544D5BC5-CA7F-4F24-901C-2567AB94F9D2}"/>
    <cellStyle name="Entrada 3 4 4" xfId="3151" xr:uid="{45B73B8A-C28D-4797-8C77-8A8971C32B72}"/>
    <cellStyle name="Entrada 3 4 4 2" xfId="5788" xr:uid="{89444985-42E2-46BA-A867-EBE216047FF9}"/>
    <cellStyle name="Entrada 3 4 4 2 2" xfId="12099" xr:uid="{2FB680B1-4201-4F9C-A1EA-F7DAC1A21C0C}"/>
    <cellStyle name="Entrada 3 4 4 2 2 2" xfId="27207" xr:uid="{25D94461-DBFA-44A2-9006-3F9D5959AC7D}"/>
    <cellStyle name="Entrada 3 4 4 2 3" xfId="13940" xr:uid="{7AAD317D-883B-4578-ADCC-6389548A4E9B}"/>
    <cellStyle name="Entrada 3 4 4 2 3 2" xfId="29048" xr:uid="{8FA8CCAB-972C-4BF3-98FF-05A829FF130D}"/>
    <cellStyle name="Entrada 3 4 4 2 4" xfId="20896" xr:uid="{ABBC5FB6-06DB-4B8E-88B2-5988BB6A02D2}"/>
    <cellStyle name="Entrada 3 4 4 3" xfId="9533" xr:uid="{102594BF-810D-4BDC-BB29-463CAB33D41D}"/>
    <cellStyle name="Entrada 3 4 4 3 2" xfId="24641" xr:uid="{A1301EB9-2B6F-4980-898A-F6237D911740}"/>
    <cellStyle name="Entrada 3 4 4 4" xfId="13497" xr:uid="{65741427-FC2D-4B8D-901F-7E44522B6532}"/>
    <cellStyle name="Entrada 3 4 4 4 2" xfId="28605" xr:uid="{35A89CE5-07BD-403F-AD61-25C27BC16408}"/>
    <cellStyle name="Entrada 3 4 4 5" xfId="18259" xr:uid="{FD2D11B5-7529-4189-8268-88A92EFE038A}"/>
    <cellStyle name="Entrada 3 4 5" xfId="3477" xr:uid="{97B82D54-4B0E-4C97-A054-7BB14311C5E8}"/>
    <cellStyle name="Entrada 3 4 5 2" xfId="6114" xr:uid="{AEF4D9CA-3A07-4F49-9C80-293F0A4B0710}"/>
    <cellStyle name="Entrada 3 4 5 2 2" xfId="12425" xr:uid="{7616F364-24A1-465D-AB1A-84FE48C775E5}"/>
    <cellStyle name="Entrada 3 4 5 2 2 2" xfId="27533" xr:uid="{A6F262BB-C98F-457B-8A53-4ABB200B204B}"/>
    <cellStyle name="Entrada 3 4 5 2 3" xfId="14455" xr:uid="{CAF4065B-EDAC-4F2E-89EB-232C182AF390}"/>
    <cellStyle name="Entrada 3 4 5 2 3 2" xfId="29563" xr:uid="{4E579DEC-AAF1-4565-93A0-422F22F8086F}"/>
    <cellStyle name="Entrada 3 4 5 2 4" xfId="21222" xr:uid="{177FB964-4D8F-4DDC-BBFA-2414B9FBCABE}"/>
    <cellStyle name="Entrada 3 4 5 3" xfId="9859" xr:uid="{5AA61F2C-931D-44AF-8F0B-0D572301AB2D}"/>
    <cellStyle name="Entrada 3 4 5 3 2" xfId="24967" xr:uid="{3DF0857C-E67B-4A8E-971F-C0B330531DF4}"/>
    <cellStyle name="Entrada 3 4 5 4" xfId="7427" xr:uid="{7B163714-1AC9-4CD9-AC6B-F1639428B910}"/>
    <cellStyle name="Entrada 3 4 5 4 2" xfId="22535" xr:uid="{CDADC38F-2E49-448E-96D3-32C4124FBD27}"/>
    <cellStyle name="Entrada 3 4 5 5" xfId="18585" xr:uid="{01CD95F2-6792-4709-BDD7-3DBE6516E361}"/>
    <cellStyle name="Entrada 3 4 6" xfId="3783" xr:uid="{97BA722A-B466-4EB0-9C21-87030F0B3EDF}"/>
    <cellStyle name="Entrada 3 4 6 2" xfId="6420" xr:uid="{4E2F59A2-083C-44CC-8AE8-145568BFA639}"/>
    <cellStyle name="Entrada 3 4 6 2 2" xfId="12731" xr:uid="{4F4C0403-B6E0-4398-A1DF-42E4B14CE1BE}"/>
    <cellStyle name="Entrada 3 4 6 2 2 2" xfId="27839" xr:uid="{538FA871-649D-4E74-A1E2-05681D2CEA59}"/>
    <cellStyle name="Entrada 3 4 6 2 3" xfId="15161" xr:uid="{43313FF4-A9FA-4F21-AEC7-714181BF3E65}"/>
    <cellStyle name="Entrada 3 4 6 2 3 2" xfId="30269" xr:uid="{36733F8E-69DC-48F3-BDC8-A3E3E16D47C5}"/>
    <cellStyle name="Entrada 3 4 6 2 4" xfId="21528" xr:uid="{4693FA34-45F4-424F-9472-02BC284A5BE7}"/>
    <cellStyle name="Entrada 3 4 6 3" xfId="10165" xr:uid="{2AE0A092-0786-4876-96EE-E630E9DD9FEC}"/>
    <cellStyle name="Entrada 3 4 6 3 2" xfId="25273" xr:uid="{659F2505-2079-40EB-839F-75CE6E68D70E}"/>
    <cellStyle name="Entrada 3 4 6 4" xfId="15567" xr:uid="{4191D30A-35B3-4563-B825-1EDE963399BA}"/>
    <cellStyle name="Entrada 3 4 6 4 2" xfId="30675" xr:uid="{FC1F54F5-B191-41CD-9C61-87FE4233F30C}"/>
    <cellStyle name="Entrada 3 4 6 5" xfId="18891" xr:uid="{07685F20-348F-4DD6-AF8A-7929B5F0CDD6}"/>
    <cellStyle name="Entrada 3 4 7" xfId="4160" xr:uid="{07B0BF66-7993-4A10-8D2D-F73CA4E838E8}"/>
    <cellStyle name="Entrada 3 4 7 2" xfId="6797" xr:uid="{D3FB2482-CF2F-429A-9008-B1F319547A28}"/>
    <cellStyle name="Entrada 3 4 7 2 2" xfId="13108" xr:uid="{DBD48E2D-3B48-4F8A-BC69-F395149E528B}"/>
    <cellStyle name="Entrada 3 4 7 2 2 2" xfId="28216" xr:uid="{5BA65743-6897-4366-9CB6-BEE8905E48A6}"/>
    <cellStyle name="Entrada 3 4 7 2 3" xfId="16782" xr:uid="{7D7B0491-C46C-4F5E-993F-60F557FD1984}"/>
    <cellStyle name="Entrada 3 4 7 2 3 2" xfId="31890" xr:uid="{0BB016F2-52C9-4646-9BA0-AB0EACFD9036}"/>
    <cellStyle name="Entrada 3 4 7 2 4" xfId="21905" xr:uid="{5CA16ED3-59B6-48EA-B75B-D445B328F661}"/>
    <cellStyle name="Entrada 3 4 7 3" xfId="10542" xr:uid="{29478627-6A7B-4C6A-A51E-4EC3D3AFC174}"/>
    <cellStyle name="Entrada 3 4 7 3 2" xfId="25650" xr:uid="{707C2E28-5DEC-4815-BC24-7243BC4148C7}"/>
    <cellStyle name="Entrada 3 4 7 4" xfId="15887" xr:uid="{8D324C35-0DF6-4840-9F94-19B913FD1CB8}"/>
    <cellStyle name="Entrada 3 4 7 4 2" xfId="30995" xr:uid="{71E15B4E-2033-403B-9C74-132308A127C0}"/>
    <cellStyle name="Entrada 3 4 7 5" xfId="19268" xr:uid="{07066019-11F8-4DC2-9DF3-C6EA795850B7}"/>
    <cellStyle name="Entrada 3 4 8" xfId="4725" xr:uid="{BDE2DA20-A92C-4D71-AD75-ACA72CC30B9A}"/>
    <cellStyle name="Entrada 3 4 8 2" xfId="11107" xr:uid="{0F540985-DF39-4B6F-8629-0BEC5CB4F08A}"/>
    <cellStyle name="Entrada 3 4 8 2 2" xfId="26215" xr:uid="{74089A6B-7129-426D-97C1-F51BE7CCBEB2}"/>
    <cellStyle name="Entrada 3 4 8 3" xfId="13726" xr:uid="{15A2C01E-636C-454C-BBD2-C75EB95ACE57}"/>
    <cellStyle name="Entrada 3 4 8 3 2" xfId="28834" xr:uid="{4C8A5312-ACDC-4AEC-BF87-6FE4B39E957B}"/>
    <cellStyle name="Entrada 3 4 8 4" xfId="19833" xr:uid="{548A4020-A621-4533-9B95-F6010BCFEE44}"/>
    <cellStyle name="Entrada 3 4 9" xfId="8586" xr:uid="{6A28709A-9E09-4B51-8E92-D097E5085C1E}"/>
    <cellStyle name="Entrada 3 4 9 2" xfId="23694" xr:uid="{FF9ECEBC-0684-4E97-9DD5-F0345D559FA1}"/>
    <cellStyle name="Entrada 3 5" xfId="2033" xr:uid="{392548E9-E175-45A2-B860-2307E18C3597}"/>
    <cellStyle name="Entrada 3 5 10" xfId="13721" xr:uid="{E420BE04-6A47-4118-B74C-215EB4EB1668}"/>
    <cellStyle name="Entrada 3 5 10 2" xfId="28829" xr:uid="{01FF28C6-DCA6-4CFC-800B-72BCD16D62ED}"/>
    <cellStyle name="Entrada 3 5 11" xfId="17258" xr:uid="{E3E996D0-1C6A-4AAF-9135-3091197FBC77}"/>
    <cellStyle name="Entrada 3 5 2" xfId="2793" xr:uid="{29031FB6-B428-4377-84B1-EB5D7A31CBB9}"/>
    <cellStyle name="Entrada 3 5 2 2" xfId="5430" xr:uid="{23AE30DE-1471-4675-817B-DFE2FCE9D92F}"/>
    <cellStyle name="Entrada 3 5 2 2 2" xfId="13789" xr:uid="{5C1DE39C-C505-496D-8FA0-D9510E6D621C}"/>
    <cellStyle name="Entrada 3 5 2 2 2 2" xfId="28897" xr:uid="{4759A7CB-2BBF-49E5-A339-63DE88889331}"/>
    <cellStyle name="Entrada 3 5 2 2 3" xfId="20538" xr:uid="{7D9B66DD-1D19-46D2-9794-8D2C5ECDB78B}"/>
    <cellStyle name="Entrada 3 5 2 3" xfId="9244" xr:uid="{12C06224-3F3C-4E99-BB9C-CD4990D7BA6A}"/>
    <cellStyle name="Entrada 3 5 2 3 2" xfId="24352" xr:uid="{F88811BF-B247-4880-ABA3-0DE6DF1AAFED}"/>
    <cellStyle name="Entrada 3 5 2 4" xfId="17901" xr:uid="{91BA49D8-E825-4294-9294-EE48E0A2F053}"/>
    <cellStyle name="Entrada 3 5 3" xfId="3096" xr:uid="{BAC0F861-FEC3-4211-BC87-FE640D7A8E5B}"/>
    <cellStyle name="Entrada 3 5 3 2" xfId="5733" xr:uid="{99E40A3A-BAE1-46CE-B389-410BB45DF00A}"/>
    <cellStyle name="Entrada 3 5 3 2 2" xfId="12044" xr:uid="{2BA2A8D5-C38A-4291-879F-5844F46E62ED}"/>
    <cellStyle name="Entrada 3 5 3 2 2 2" xfId="27152" xr:uid="{6970F75A-36D5-4C15-9298-B0BB56AC3A94}"/>
    <cellStyle name="Entrada 3 5 3 2 3" xfId="15620" xr:uid="{077832BD-5895-4545-9D2C-12D7884302FE}"/>
    <cellStyle name="Entrada 3 5 3 2 3 2" xfId="30728" xr:uid="{66C24F27-88E7-41BA-A0F5-2D218AD41117}"/>
    <cellStyle name="Entrada 3 5 3 2 4" xfId="20841" xr:uid="{5215FB87-8F89-40BA-8A3F-79E067DE255A}"/>
    <cellStyle name="Entrada 3 5 3 3" xfId="9478" xr:uid="{4BF6AF29-9436-4C1E-B203-AEB6059F0088}"/>
    <cellStyle name="Entrada 3 5 3 3 2" xfId="24586" xr:uid="{ECFDF07B-CBAA-4F2F-82F5-9B3649DC0FE7}"/>
    <cellStyle name="Entrada 3 5 3 4" xfId="13803" xr:uid="{37E86A30-BD4C-491A-9528-3745A5E6E577}"/>
    <cellStyle name="Entrada 3 5 3 4 2" xfId="28911" xr:uid="{486D1168-7CF4-411D-A96D-33B32B35B9A8}"/>
    <cellStyle name="Entrada 3 5 3 5" xfId="18204" xr:uid="{43EBD0EF-AD3A-416C-AC71-D19E4F1119E4}"/>
    <cellStyle name="Entrada 3 5 4" xfId="3422" xr:uid="{790557EA-FA9E-42C1-9DFB-5C8E0F5F304C}"/>
    <cellStyle name="Entrada 3 5 4 2" xfId="6059" xr:uid="{A7CCB5B8-77DD-47BE-B637-7E218EB40226}"/>
    <cellStyle name="Entrada 3 5 4 2 2" xfId="12370" xr:uid="{BA920C01-C5EE-4837-988C-DEDE656C4ACC}"/>
    <cellStyle name="Entrada 3 5 4 2 2 2" xfId="27478" xr:uid="{20ABE6C5-02BD-417A-A32A-10D6C835908C}"/>
    <cellStyle name="Entrada 3 5 4 2 3" xfId="13885" xr:uid="{C1EF4905-7932-42F0-96DB-E0AE6205C92A}"/>
    <cellStyle name="Entrada 3 5 4 2 3 2" xfId="28993" xr:uid="{ED7D04D7-85BF-413A-B1CA-205F4D389133}"/>
    <cellStyle name="Entrada 3 5 4 2 4" xfId="21167" xr:uid="{995899AE-4CCB-4848-9638-5571955C91A4}"/>
    <cellStyle name="Entrada 3 5 4 3" xfId="9804" xr:uid="{247CAD00-DD0C-43BB-B351-51F9C98B528D}"/>
    <cellStyle name="Entrada 3 5 4 3 2" xfId="24912" xr:uid="{AE7781B6-E3CE-45E9-96A5-08048064A30C}"/>
    <cellStyle name="Entrada 3 5 4 4" xfId="9221" xr:uid="{E0840A07-BFFF-481A-916D-CBDA1501A058}"/>
    <cellStyle name="Entrada 3 5 4 4 2" xfId="24329" xr:uid="{B43B7586-A2B3-480C-B332-1E76CC1E0709}"/>
    <cellStyle name="Entrada 3 5 4 5" xfId="18530" xr:uid="{D7482380-CD0A-4974-8A3D-72A6BB546814}"/>
    <cellStyle name="Entrada 3 5 5" xfId="3728" xr:uid="{CE54D90C-C1CD-4E2F-BDFE-0688AEAA69C8}"/>
    <cellStyle name="Entrada 3 5 5 2" xfId="6365" xr:uid="{BF75F918-771E-48EE-B8AC-B5B025B61D6B}"/>
    <cellStyle name="Entrada 3 5 5 2 2" xfId="12676" xr:uid="{E754748C-2BA1-47A5-976D-C3F5119F9E58}"/>
    <cellStyle name="Entrada 3 5 5 2 2 2" xfId="27784" xr:uid="{72D46673-0726-4211-9F69-12D909A50DA1}"/>
    <cellStyle name="Entrada 3 5 5 2 3" xfId="16103" xr:uid="{F7FE0CA2-A6F5-4FFC-BD84-9A3F05460F1C}"/>
    <cellStyle name="Entrada 3 5 5 2 3 2" xfId="31211" xr:uid="{2AF4BD42-76D3-4366-9AB7-C10BD75B8FE4}"/>
    <cellStyle name="Entrada 3 5 5 2 4" xfId="21473" xr:uid="{489CABB6-F2E6-43C6-98CF-719210DB4085}"/>
    <cellStyle name="Entrada 3 5 5 3" xfId="10110" xr:uid="{260A4096-661E-4798-AC72-19DCD9A8CE6C}"/>
    <cellStyle name="Entrada 3 5 5 3 2" xfId="25218" xr:uid="{2738ED37-77E3-4759-9EC6-E98736D9C30B}"/>
    <cellStyle name="Entrada 3 5 5 4" xfId="9287" xr:uid="{D5AD3B3B-62A1-4E1E-A476-7693467E1D92}"/>
    <cellStyle name="Entrada 3 5 5 4 2" xfId="24395" xr:uid="{E6AE6B40-F446-4B8F-AFA0-EE249EEB2534}"/>
    <cellStyle name="Entrada 3 5 5 5" xfId="18836" xr:uid="{497827B0-5BC0-4367-982C-5A23D2008EF4}"/>
    <cellStyle name="Entrada 3 5 6" xfId="4105" xr:uid="{FE7BF7A3-FF55-4751-A4AA-D5E812C59E14}"/>
    <cellStyle name="Entrada 3 5 6 2" xfId="6742" xr:uid="{E70BA382-28A7-42E9-A67F-0E64DD49C840}"/>
    <cellStyle name="Entrada 3 5 6 2 2" xfId="13053" xr:uid="{5E46AD86-3F31-4BF8-AE69-56BF404AA388}"/>
    <cellStyle name="Entrada 3 5 6 2 2 2" xfId="28161" xr:uid="{87F70F09-EA27-4697-B5D8-479D62406471}"/>
    <cellStyle name="Entrada 3 5 6 2 3" xfId="16727" xr:uid="{BD18DC67-C654-4C7B-987E-13A34AFDD252}"/>
    <cellStyle name="Entrada 3 5 6 2 3 2" xfId="31835" xr:uid="{BA7D1BE2-750B-49C2-A252-E2C6B50CF995}"/>
    <cellStyle name="Entrada 3 5 6 2 4" xfId="21850" xr:uid="{B86D12DF-2013-4E17-A615-1B647A5D23C9}"/>
    <cellStyle name="Entrada 3 5 6 3" xfId="10487" xr:uid="{CF7614E4-5DCD-4A97-89EF-9151CC045BB7}"/>
    <cellStyle name="Entrada 3 5 6 3 2" xfId="25595" xr:uid="{60385FA8-67B4-44D4-B314-E21F64E5A1B1}"/>
    <cellStyle name="Entrada 3 5 6 4" xfId="15319" xr:uid="{7275E6D4-424F-4AA9-9C48-6E2F79B0007F}"/>
    <cellStyle name="Entrada 3 5 6 4 2" xfId="30427" xr:uid="{D3689058-153A-4ED7-AF1F-2334562416F2}"/>
    <cellStyle name="Entrada 3 5 6 5" xfId="19213" xr:uid="{84567167-271E-4F56-B1C5-2FA6D023E4FF}"/>
    <cellStyle name="Entrada 3 5 7" xfId="4670" xr:uid="{872E5B1F-F421-4230-9BE7-41C7EBFFB738}"/>
    <cellStyle name="Entrada 3 5 7 2" xfId="11052" xr:uid="{2197A980-52CB-4CB6-A39C-3234E25E10B5}"/>
    <cellStyle name="Entrada 3 5 7 2 2" xfId="26160" xr:uid="{E47FA4C5-2233-4344-AEF8-A11B939E0F38}"/>
    <cellStyle name="Entrada 3 5 7 3" xfId="7976" xr:uid="{40586E37-12FB-4514-BD59-B258B50E6F24}"/>
    <cellStyle name="Entrada 3 5 7 3 2" xfId="23084" xr:uid="{E2A839D4-4DB0-445F-975F-787D72C07035}"/>
    <cellStyle name="Entrada 3 5 7 4" xfId="19778" xr:uid="{39119C98-8CFF-436F-AAA4-809D902D8F75}"/>
    <cellStyle name="Entrada 3 5 8" xfId="8531" xr:uid="{CAEC7B6A-4016-4319-8B85-AF6474B49A57}"/>
    <cellStyle name="Entrada 3 5 8 2" xfId="23639" xr:uid="{2CCA94B9-0A72-419E-95B7-AEC9DDED60E2}"/>
    <cellStyle name="Entrada 3 5 9" xfId="7859" xr:uid="{7E7D176B-A078-4C31-A3BA-1721EB5FF9CF}"/>
    <cellStyle name="Entrada 3 5 9 2" xfId="22967" xr:uid="{2A9AEB7C-4F11-4DDD-BF15-6B02F701B6AB}"/>
    <cellStyle name="Entrada 4" xfId="1153" xr:uid="{00000000-0005-0000-0000-000083040000}"/>
    <cellStyle name="Entrada 4 2" xfId="1869" xr:uid="{6F691F8F-E226-4966-BD13-91BE6249C396}"/>
    <cellStyle name="Entrada 4 2 10" xfId="8370" xr:uid="{CE61FF35-8F4F-4BF5-9CE1-BBFEB5EB782F}"/>
    <cellStyle name="Entrada 4 2 10 2" xfId="23478" xr:uid="{9AAF1AC7-B082-4FB7-B873-C708B6ADBEF4}"/>
    <cellStyle name="Entrada 4 2 11" xfId="8075" xr:uid="{6063E043-F80A-49CD-B1EB-431AF0255C0B}"/>
    <cellStyle name="Entrada 4 2 11 2" xfId="23183" xr:uid="{929120C7-5850-432B-8AF9-5C101415AD4A}"/>
    <cellStyle name="Entrada 4 2 12" xfId="15891" xr:uid="{F55295A9-67C8-4529-96D4-04165D83C748}"/>
    <cellStyle name="Entrada 4 2 12 2" xfId="30999" xr:uid="{2E2625CD-8459-41F2-BA5B-F3C2AE400307}"/>
    <cellStyle name="Entrada 4 2 13" xfId="17094" xr:uid="{50C7CD46-E372-4802-8683-39A923A5EF6E}"/>
    <cellStyle name="Entrada 4 2 2" xfId="2429" xr:uid="{D3B98269-8AE3-42D0-AEF4-EC5FD9B9F6E2}"/>
    <cellStyle name="Entrada 4 2 2 2" xfId="5066" xr:uid="{2D5C3B18-A481-4593-AF81-C06DB7C03439}"/>
    <cellStyle name="Entrada 4 2 2 2 2" xfId="11430" xr:uid="{52AE34DE-2300-47A2-8E9B-6C59FD22C940}"/>
    <cellStyle name="Entrada 4 2 2 2 2 2" xfId="26538" xr:uid="{6EC6C375-1ED3-4E8A-B18E-BAA9F727E225}"/>
    <cellStyle name="Entrada 4 2 2 2 3" xfId="14115" xr:uid="{4988561C-57EB-4C0B-B07D-1AE73ED02F69}"/>
    <cellStyle name="Entrada 4 2 2 2 3 2" xfId="29223" xr:uid="{556233C3-4FC9-4125-8EF4-6CBBB6DEFFC1}"/>
    <cellStyle name="Entrada 4 2 2 2 4" xfId="20174" xr:uid="{8D6AB85C-F9AC-4773-967C-99C9636B03F3}"/>
    <cellStyle name="Entrada 4 2 2 3" xfId="8896" xr:uid="{BD20BE07-F987-462F-A202-A005AD4204F1}"/>
    <cellStyle name="Entrada 4 2 2 3 2" xfId="24004" xr:uid="{34285778-9E04-4E62-8C9C-2FFD77D57A4C}"/>
    <cellStyle name="Entrada 4 2 3" xfId="2191" xr:uid="{D00AF422-BFF3-41A4-AA37-CEF9CC0658FD}"/>
    <cellStyle name="Entrada 4 2 3 2" xfId="4828" xr:uid="{F0828C48-AEFF-4466-A19F-D4BB971C6EC2}"/>
    <cellStyle name="Entrada 4 2 3 2 2" xfId="8251" xr:uid="{FC2E2F6F-1702-47D5-933F-0454D1970908}"/>
    <cellStyle name="Entrada 4 2 3 2 2 2" xfId="23359" xr:uid="{6789D6AF-8B8A-4896-991F-B9C9676306C8}"/>
    <cellStyle name="Entrada 4 2 3 2 3" xfId="19936" xr:uid="{E8C5BAD1-64B3-48A5-81AD-CCC407732956}"/>
    <cellStyle name="Entrada 4 2 3 3" xfId="15037" xr:uid="{129A8FAC-00A3-46F0-A229-8ADC0588AA3D}"/>
    <cellStyle name="Entrada 4 2 3 3 2" xfId="30145" xr:uid="{954DD079-42C2-436D-82C6-25427EDF3C80}"/>
    <cellStyle name="Entrada 4 2 3 4" xfId="17416" xr:uid="{BD6ADEB3-654E-401B-A87A-510E88EB1B0C}"/>
    <cellStyle name="Entrada 4 2 4" xfId="2963" xr:uid="{ACCFD72E-CAD5-4230-8F45-FA21B4AE50D1}"/>
    <cellStyle name="Entrada 4 2 4 2" xfId="5600" xr:uid="{D5EAD011-5996-4245-9048-CD8AF4564CCA}"/>
    <cellStyle name="Entrada 4 2 4 2 2" xfId="11911" xr:uid="{F60D6CE6-F9E9-4AB8-A66C-88C3A92DFB09}"/>
    <cellStyle name="Entrada 4 2 4 2 2 2" xfId="27019" xr:uid="{1A366D38-D7F6-4C54-86C5-761C915C4910}"/>
    <cellStyle name="Entrada 4 2 4 2 3" xfId="7489" xr:uid="{670EF873-DA95-49F5-BE43-DDF742574713}"/>
    <cellStyle name="Entrada 4 2 4 2 3 2" xfId="22597" xr:uid="{EF158241-0AAB-4FB5-BB84-EE6FC7F3EE75}"/>
    <cellStyle name="Entrada 4 2 4 2 4" xfId="20708" xr:uid="{A12BFCF7-00DD-48A9-B766-FAC3FD42E89E}"/>
    <cellStyle name="Entrada 4 2 4 3" xfId="9345" xr:uid="{0CCF181B-F8D5-421E-9012-4D7325C8CDFF}"/>
    <cellStyle name="Entrada 4 2 4 3 2" xfId="24453" xr:uid="{A02AB0B3-0A22-4772-AEEF-728F43DBB2A4}"/>
    <cellStyle name="Entrada 4 2 4 4" xfId="8194" xr:uid="{C0B6B9C6-B627-4E9E-9967-F0A4C5220775}"/>
    <cellStyle name="Entrada 4 2 4 4 2" xfId="23302" xr:uid="{558BF76D-86DD-45A1-B965-896DD640940A}"/>
    <cellStyle name="Entrada 4 2 4 5" xfId="18071" xr:uid="{5E849C83-CDEC-4445-A532-F373F3F4E78F}"/>
    <cellStyle name="Entrada 4 2 5" xfId="3289" xr:uid="{C91CBCBC-B75E-4EA6-81F1-959E66F27199}"/>
    <cellStyle name="Entrada 4 2 5 2" xfId="5926" xr:uid="{9C5738A6-85E9-44CA-B32E-37A89893C5CF}"/>
    <cellStyle name="Entrada 4 2 5 2 2" xfId="12237" xr:uid="{1BE6FFD8-53C7-409B-9861-A78CB42F2301}"/>
    <cellStyle name="Entrada 4 2 5 2 2 2" xfId="27345" xr:uid="{1791022A-1A79-4AD4-BB9C-2DEFD7B8E9F4}"/>
    <cellStyle name="Entrada 4 2 5 2 3" xfId="15283" xr:uid="{20D000FA-2883-4BEC-B2DA-EA6A7CD423D2}"/>
    <cellStyle name="Entrada 4 2 5 2 3 2" xfId="30391" xr:uid="{C7300514-4920-4CE4-98E3-B78471EAFAAA}"/>
    <cellStyle name="Entrada 4 2 5 2 4" xfId="21034" xr:uid="{805B59FF-445B-4DCC-A295-D1A43980F76A}"/>
    <cellStyle name="Entrada 4 2 5 3" xfId="9671" xr:uid="{288D423C-27EC-4954-8060-C50DBFE6E991}"/>
    <cellStyle name="Entrada 4 2 5 3 2" xfId="24779" xr:uid="{BDF0DA72-85D1-40B3-8519-BAB99590EAD3}"/>
    <cellStyle name="Entrada 4 2 5 4" xfId="15515" xr:uid="{DE71B4DC-4073-402B-BE4C-DB9743CB00F9}"/>
    <cellStyle name="Entrada 4 2 5 4 2" xfId="30623" xr:uid="{CAC2EACF-CAEA-422C-A924-2308C43405F3}"/>
    <cellStyle name="Entrada 4 2 5 5" xfId="18397" xr:uid="{880544EB-DD37-450C-80C4-5C280A748831}"/>
    <cellStyle name="Entrada 4 2 6" xfId="3595" xr:uid="{747B9C2D-70CF-49F8-A57A-1D9418FBDB13}"/>
    <cellStyle name="Entrada 4 2 6 2" xfId="6232" xr:uid="{E9D09D8C-71A3-4754-8634-7EAC27884DF7}"/>
    <cellStyle name="Entrada 4 2 6 2 2" xfId="12543" xr:uid="{F8F9EAE8-82CC-4276-BF03-D3D324A33CFE}"/>
    <cellStyle name="Entrada 4 2 6 2 2 2" xfId="27651" xr:uid="{115743CA-C646-43D4-94B8-992D7E38A0A4}"/>
    <cellStyle name="Entrada 4 2 6 2 3" xfId="7247" xr:uid="{C4166901-5FBB-4337-8D35-964C24407698}"/>
    <cellStyle name="Entrada 4 2 6 2 3 2" xfId="22355" xr:uid="{00427354-91DC-45A7-BCCD-DF3B46E3BE71}"/>
    <cellStyle name="Entrada 4 2 6 2 4" xfId="21340" xr:uid="{27EE6B4B-F1BA-49A6-AFCA-9435C9642C7B}"/>
    <cellStyle name="Entrada 4 2 6 3" xfId="9977" xr:uid="{FAEE4E42-063B-4B05-B6CD-959C007BDAAC}"/>
    <cellStyle name="Entrada 4 2 6 3 2" xfId="25085" xr:uid="{E13F7934-DE55-4AE4-81DC-1D48C57C63BB}"/>
    <cellStyle name="Entrada 4 2 6 4" xfId="16421" xr:uid="{6464F6BA-FC5F-4DC2-A2A5-4E1803DACE44}"/>
    <cellStyle name="Entrada 4 2 6 4 2" xfId="31529" xr:uid="{D654A8BD-2D5C-4F9F-9428-DE8619F8BD77}"/>
    <cellStyle name="Entrada 4 2 6 5" xfId="18703" xr:uid="{C1145CFD-681B-49CF-B989-3A04BDE2BB73}"/>
    <cellStyle name="Entrada 4 2 7" xfId="3941" xr:uid="{A5011FA6-4A93-4837-A667-2D0C18DA9E1D}"/>
    <cellStyle name="Entrada 4 2 7 2" xfId="6578" xr:uid="{64485F63-67A6-4E5D-9711-28CC2E47F42F}"/>
    <cellStyle name="Entrada 4 2 7 2 2" xfId="12889" xr:uid="{BA864725-56B0-4985-A388-90333D1059AD}"/>
    <cellStyle name="Entrada 4 2 7 2 2 2" xfId="27997" xr:uid="{D712A82D-B3FF-4CBE-927A-A44BAC0F5224}"/>
    <cellStyle name="Entrada 4 2 7 2 3" xfId="16594" xr:uid="{07476416-7591-430C-B149-5234E11E0772}"/>
    <cellStyle name="Entrada 4 2 7 2 3 2" xfId="31702" xr:uid="{ED99C8B1-B911-4D45-94E0-4024A5F32E54}"/>
    <cellStyle name="Entrada 4 2 7 2 4" xfId="21686" xr:uid="{AA469691-4307-4300-A574-37605BD0D2A4}"/>
    <cellStyle name="Entrada 4 2 7 3" xfId="10323" xr:uid="{36DD60E5-257B-43EB-82DF-E08904CDD4E0}"/>
    <cellStyle name="Entrada 4 2 7 3 2" xfId="25431" xr:uid="{20787AD4-2FEE-497A-B6C9-8E8F37CA492F}"/>
    <cellStyle name="Entrada 4 2 7 4" xfId="7155" xr:uid="{DEF133AE-63DE-4E26-95A3-E2554A5BFD89}"/>
    <cellStyle name="Entrada 4 2 7 4 2" xfId="22263" xr:uid="{F56CB2C1-54C9-4940-8C0D-D2DFF464220E}"/>
    <cellStyle name="Entrada 4 2 7 5" xfId="19049" xr:uid="{67665466-8B2B-4042-9C90-DFC4B229B51B}"/>
    <cellStyle name="Entrada 4 2 8" xfId="4288" xr:uid="{ECF38506-F712-4361-9EF5-0194FC22A803}"/>
    <cellStyle name="Entrada 4 2 8 2" xfId="6925" xr:uid="{F1301BDD-4875-4F09-AB95-CC7D90C015C2}"/>
    <cellStyle name="Entrada 4 2 8 2 2" xfId="13236" xr:uid="{F26468DB-04A2-4EF8-B130-E8B9AF3ABA73}"/>
    <cellStyle name="Entrada 4 2 8 2 2 2" xfId="28344" xr:uid="{35992CA9-D9E8-4CF5-9229-A8D0E1B7A4E0}"/>
    <cellStyle name="Entrada 4 2 8 2 3" xfId="16900" xr:uid="{7FAA9E97-3090-4DE4-9C28-A0A7D092EE79}"/>
    <cellStyle name="Entrada 4 2 8 2 3 2" xfId="32008" xr:uid="{0293CF71-476E-4F3F-9967-E2119C3A9DB2}"/>
    <cellStyle name="Entrada 4 2 8 2 4" xfId="22033" xr:uid="{816E672C-0935-49EC-973F-71F93A5DE482}"/>
    <cellStyle name="Entrada 4 2 8 3" xfId="10670" xr:uid="{D3618339-6B93-495F-8A47-75EED3E273EF}"/>
    <cellStyle name="Entrada 4 2 8 3 2" xfId="25778" xr:uid="{5373E285-DCD7-4121-9C8A-BEDDEDC241B2}"/>
    <cellStyle name="Entrada 4 2 8 4" xfId="13388" xr:uid="{8B4E75B4-A86F-4B52-94E3-7FB6F06E9FC4}"/>
    <cellStyle name="Entrada 4 2 8 4 2" xfId="28496" xr:uid="{CF94A64A-16D0-4A42-882A-05A089989B5B}"/>
    <cellStyle name="Entrada 4 2 8 5" xfId="19396" xr:uid="{C6F40A6A-94CE-4E3A-8876-E5290D78E2DC}"/>
    <cellStyle name="Entrada 4 2 9" xfId="4506" xr:uid="{11BE8C83-6396-40BB-AF26-D1E72396C706}"/>
    <cellStyle name="Entrada 4 2 9 2" xfId="10888" xr:uid="{DF4A3641-9354-4F60-A1D0-D51E62506076}"/>
    <cellStyle name="Entrada 4 2 9 2 2" xfId="25996" xr:uid="{AAFA1C4C-615A-4D38-86FB-89A1843E3780}"/>
    <cellStyle name="Entrada 4 2 9 3" xfId="15597" xr:uid="{ACE26E99-5813-4C42-9C1A-4C686A593AE5}"/>
    <cellStyle name="Entrada 4 2 9 3 2" xfId="30705" xr:uid="{E9F61DF0-0CC8-4DB2-8F52-16956268C53A}"/>
    <cellStyle name="Entrada 4 2 9 4" xfId="19614" xr:uid="{A903AC2D-C675-44E1-BFDB-355A32E692D7}"/>
    <cellStyle name="Entrada 4 3" xfId="1852" xr:uid="{B735A04D-5FAC-4FD4-AB5F-306799DDE58C}"/>
    <cellStyle name="Entrada 4 3 10" xfId="15643" xr:uid="{1BA30D6C-B738-4563-803C-8A1215F4A895}"/>
    <cellStyle name="Entrada 4 3 10 2" xfId="30751" xr:uid="{2BA7FB3F-B16D-4B83-8722-165816347C1C}"/>
    <cellStyle name="Entrada 4 3 11" xfId="14109" xr:uid="{EFA31BBC-9568-4016-A659-970F04096AC6}"/>
    <cellStyle name="Entrada 4 3 11 2" xfId="29217" xr:uid="{FBB58FA3-DC11-4523-A034-E791505C5544}"/>
    <cellStyle name="Entrada 4 3 12" xfId="17077" xr:uid="{4AA196FA-8866-4AB5-B14F-4600532215E9}"/>
    <cellStyle name="Entrada 4 3 2" xfId="2412" xr:uid="{56973C21-7890-4644-84F0-FE18E5CF16A0}"/>
    <cellStyle name="Entrada 4 3 2 2" xfId="5049" xr:uid="{6BB48F3D-0617-45EB-9168-943385E18366}"/>
    <cellStyle name="Entrada 4 3 2 2 2" xfId="11413" xr:uid="{8BF58A4A-9BE2-4AFA-9595-4791D02287A2}"/>
    <cellStyle name="Entrada 4 3 2 2 2 2" xfId="26521" xr:uid="{ADBE2753-AAA6-40C7-86D5-7FD0F8FC67AF}"/>
    <cellStyle name="Entrada 4 3 2 2 3" xfId="7860" xr:uid="{05D3A725-6EF5-42A7-ABDD-14C3E8BEE154}"/>
    <cellStyle name="Entrada 4 3 2 2 3 2" xfId="22968" xr:uid="{0DEA8254-3782-4F67-B2D1-B6D02AC7C354}"/>
    <cellStyle name="Entrada 4 3 2 2 4" xfId="20157" xr:uid="{84A4EFD9-4B23-4F27-BD6D-7CB33F515A70}"/>
    <cellStyle name="Entrada 4 3 2 3" xfId="8879" xr:uid="{62CCDEC9-4A96-4121-96A5-08ABCB66C6EE}"/>
    <cellStyle name="Entrada 4 3 2 3 2" xfId="23987" xr:uid="{CCB267B7-9345-4E3E-A251-C6582DE0B469}"/>
    <cellStyle name="Entrada 4 3 2 4" xfId="14120" xr:uid="{D5EAA59C-29BB-4074-9100-DC557FB0306B}"/>
    <cellStyle name="Entrada 4 3 2 4 2" xfId="29228" xr:uid="{B5FA4A45-36F4-48D2-B720-37D4FDAEB8BB}"/>
    <cellStyle name="Entrada 4 3 2 5" xfId="15550" xr:uid="{999838C9-47B3-449E-87BF-0702BDC659D3}"/>
    <cellStyle name="Entrada 4 3 2 5 2" xfId="30658" xr:uid="{ECF1F1D3-3DD3-466A-BC16-17F62CBB4752}"/>
    <cellStyle name="Entrada 4 3 2 6" xfId="17603" xr:uid="{D4113E1E-518D-4B67-B7D5-E67634C92676}"/>
    <cellStyle name="Entrada 4 3 3" xfId="2208" xr:uid="{DD27EB6D-FEB4-4ABA-AF10-8D771F0A09D4}"/>
    <cellStyle name="Entrada 4 3 3 2" xfId="4845" xr:uid="{E975897D-3243-4352-A423-3A51631A8DAA}"/>
    <cellStyle name="Entrada 4 3 3 2 2" xfId="16342" xr:uid="{05595912-37E2-4020-87C4-E7FE24B6328F}"/>
    <cellStyle name="Entrada 4 3 3 2 2 2" xfId="31450" xr:uid="{80967A99-97BE-490D-8CCA-8A4C925D7AEF}"/>
    <cellStyle name="Entrada 4 3 3 2 3" xfId="19953" xr:uid="{D63E38E1-10AE-46E4-B9F9-6DACCB2C8047}"/>
    <cellStyle name="Entrada 4 3 3 3" xfId="14486" xr:uid="{48C07496-1A22-4F47-8C3A-602A20A14A51}"/>
    <cellStyle name="Entrada 4 3 3 3 2" xfId="29594" xr:uid="{724A706E-A976-4EE6-8462-5FF16F2E8554}"/>
    <cellStyle name="Entrada 4 3 3 4" xfId="17433" xr:uid="{9D0D5D35-C059-4A08-BC2A-B41A72991C00}"/>
    <cellStyle name="Entrada 4 3 4" xfId="2946" xr:uid="{40E8D8A0-1774-462B-94DC-070BEA165029}"/>
    <cellStyle name="Entrada 4 3 4 2" xfId="5583" xr:uid="{BDD47635-530A-46A2-9C16-15A4F7E2285F}"/>
    <cellStyle name="Entrada 4 3 4 2 2" xfId="11894" xr:uid="{32E9E363-1A67-4572-81D8-F10EB9265697}"/>
    <cellStyle name="Entrada 4 3 4 2 2 2" xfId="27002" xr:uid="{2C820109-527A-4223-9750-C40C53C31D48}"/>
    <cellStyle name="Entrada 4 3 4 2 3" xfId="13687" xr:uid="{7B8C2512-5BD0-456E-B0D6-45FC0BDDA7EC}"/>
    <cellStyle name="Entrada 4 3 4 2 3 2" xfId="28795" xr:uid="{5EC01F38-0FEB-409B-B455-20E5922202A6}"/>
    <cellStyle name="Entrada 4 3 4 2 4" xfId="20691" xr:uid="{0B5E4046-155B-44C6-A098-739A502D9F34}"/>
    <cellStyle name="Entrada 4 3 4 3" xfId="9328" xr:uid="{EE9AF096-E278-4D26-A068-D9C26F188143}"/>
    <cellStyle name="Entrada 4 3 4 3 2" xfId="24436" xr:uid="{D6C8E2DE-0EEE-4796-9783-A8AF1C714798}"/>
    <cellStyle name="Entrada 4 3 4 4" xfId="14138" xr:uid="{683677D0-FC9B-4BF8-B9E9-1F1CB002ED10}"/>
    <cellStyle name="Entrada 4 3 4 4 2" xfId="29246" xr:uid="{22C42F31-206E-4E8C-806B-84A395123476}"/>
    <cellStyle name="Entrada 4 3 4 5" xfId="18054" xr:uid="{07BC6D5B-4C86-49CF-9489-92449E2B163D}"/>
    <cellStyle name="Entrada 4 3 5" xfId="3272" xr:uid="{FD4D0515-EFD4-47BE-A0D3-862E290DDCD4}"/>
    <cellStyle name="Entrada 4 3 5 2" xfId="5909" xr:uid="{E773045F-4F34-4D24-92CB-D52F2BF97C79}"/>
    <cellStyle name="Entrada 4 3 5 2 2" xfId="12220" xr:uid="{42CF7C0D-FD11-482D-9B6B-00BDB6A5F272}"/>
    <cellStyle name="Entrada 4 3 5 2 2 2" xfId="27328" xr:uid="{F02E00B8-1D69-452C-A5A1-4EE5431EA101}"/>
    <cellStyle name="Entrada 4 3 5 2 3" xfId="16112" xr:uid="{36940112-FCE3-44EB-A7E5-CED67D4F4858}"/>
    <cellStyle name="Entrada 4 3 5 2 3 2" xfId="31220" xr:uid="{A1C310E1-2E0B-439E-92F9-561BA9C48220}"/>
    <cellStyle name="Entrada 4 3 5 2 4" xfId="21017" xr:uid="{2AF3AD2D-332D-4980-95D8-188294112072}"/>
    <cellStyle name="Entrada 4 3 5 3" xfId="9654" xr:uid="{833F38C0-7F46-4955-A2D8-185364AA8D9C}"/>
    <cellStyle name="Entrada 4 3 5 3 2" xfId="24762" xr:uid="{2D813328-CB91-46DD-B8CA-779E0D62F78F}"/>
    <cellStyle name="Entrada 4 3 5 4" xfId="14145" xr:uid="{7564F0CB-3E47-4D76-A17C-0D74F9DB3EF1}"/>
    <cellStyle name="Entrada 4 3 5 4 2" xfId="29253" xr:uid="{7FE4490E-1168-4019-B9E7-801587B465AC}"/>
    <cellStyle name="Entrada 4 3 5 5" xfId="18380" xr:uid="{7B0215C9-9CFB-4045-A94D-9636D6E71507}"/>
    <cellStyle name="Entrada 4 3 6" xfId="3578" xr:uid="{91F52662-B729-42D3-A008-769949D9AC02}"/>
    <cellStyle name="Entrada 4 3 6 2" xfId="6215" xr:uid="{9DFBAC54-3A06-4187-A72B-73C3C42C500D}"/>
    <cellStyle name="Entrada 4 3 6 2 2" xfId="12526" xr:uid="{F9B9E02E-23C5-4CAD-99E5-3F60F7C0D848}"/>
    <cellStyle name="Entrada 4 3 6 2 2 2" xfId="27634" xr:uid="{2B10A090-EC89-4CC6-8C05-D6A965E964AD}"/>
    <cellStyle name="Entrada 4 3 6 2 3" xfId="14628" xr:uid="{92F67C8C-E855-4E35-800D-AA72A98833E8}"/>
    <cellStyle name="Entrada 4 3 6 2 3 2" xfId="29736" xr:uid="{558E07D7-DBB6-448A-A6FF-2EC9D1A630C6}"/>
    <cellStyle name="Entrada 4 3 6 2 4" xfId="21323" xr:uid="{6D3F3889-7E2D-4C56-8C30-999C336D55B9}"/>
    <cellStyle name="Entrada 4 3 6 3" xfId="9960" xr:uid="{A36E6C0C-4BBE-4375-9983-224FC3A2BB3D}"/>
    <cellStyle name="Entrada 4 3 6 3 2" xfId="25068" xr:uid="{D8FD39BB-19F6-46E8-96F7-0711105DB99D}"/>
    <cellStyle name="Entrada 4 3 6 4" xfId="16554" xr:uid="{83067C77-6890-4783-8DDC-9BAC5BF9818C}"/>
    <cellStyle name="Entrada 4 3 6 4 2" xfId="31662" xr:uid="{AE3754D1-9213-4C22-A6F8-314B872F9413}"/>
    <cellStyle name="Entrada 4 3 6 5" xfId="18686" xr:uid="{73B5AC1F-0D9A-4FF8-9799-F91634ECBD46}"/>
    <cellStyle name="Entrada 4 3 7" xfId="3924" xr:uid="{33C4A8E0-4DFE-4051-97CF-96C916CD797B}"/>
    <cellStyle name="Entrada 4 3 7 2" xfId="6561" xr:uid="{C981A626-CACE-40EF-B23E-07C97B9841BD}"/>
    <cellStyle name="Entrada 4 3 7 2 2" xfId="12872" xr:uid="{E5F804C5-C9BD-4366-9EB8-14D54FBA0D8C}"/>
    <cellStyle name="Entrada 4 3 7 2 2 2" xfId="27980" xr:uid="{A5BD3752-2862-4E20-B385-1F2A51EF63E3}"/>
    <cellStyle name="Entrada 4 3 7 2 3" xfId="16577" xr:uid="{B018F299-D680-4C06-8F1E-02B2D471EBAB}"/>
    <cellStyle name="Entrada 4 3 7 2 3 2" xfId="31685" xr:uid="{CA1DED01-A917-4440-ACB3-C28371788D88}"/>
    <cellStyle name="Entrada 4 3 7 2 4" xfId="21669" xr:uid="{FD8C8CC7-A31B-42CA-8B00-A2BE5CD69DAA}"/>
    <cellStyle name="Entrada 4 3 7 3" xfId="10306" xr:uid="{4D533A72-C64A-45F7-B7A0-8F56312B0B61}"/>
    <cellStyle name="Entrada 4 3 7 3 2" xfId="25414" xr:uid="{E664C25B-2764-4A61-9FF1-E1E3E00B9567}"/>
    <cellStyle name="Entrada 4 3 7 4" xfId="8181" xr:uid="{91EEF528-A2B8-4253-8255-44886041C577}"/>
    <cellStyle name="Entrada 4 3 7 4 2" xfId="23289" xr:uid="{94977C7D-8A2A-488C-9F53-A7F7E21636D8}"/>
    <cellStyle name="Entrada 4 3 7 5" xfId="19032" xr:uid="{BB5E53E3-366D-40B3-A7D0-AAE1122822CC}"/>
    <cellStyle name="Entrada 4 3 8" xfId="4489" xr:uid="{59924AD1-E781-4480-B7C5-93A894758990}"/>
    <cellStyle name="Entrada 4 3 8 2" xfId="10871" xr:uid="{9E0C1383-96BD-45B1-9DF4-9017B1B35C99}"/>
    <cellStyle name="Entrada 4 3 8 2 2" xfId="25979" xr:uid="{BF7D4E02-9B40-49E9-9A08-8CAEE995BAE0}"/>
    <cellStyle name="Entrada 4 3 8 3" xfId="14839" xr:uid="{C01FE7F8-6B45-4776-B26A-4B1D4FF557E2}"/>
    <cellStyle name="Entrada 4 3 8 3 2" xfId="29947" xr:uid="{7804A592-0037-4115-A3EB-EC697238733B}"/>
    <cellStyle name="Entrada 4 3 8 4" xfId="19597" xr:uid="{1BD56AE7-F3B4-4893-8E4A-080C8C16286D}"/>
    <cellStyle name="Entrada 4 3 9" xfId="8353" xr:uid="{050C1931-6F1D-42B9-9109-F47A41E20EA2}"/>
    <cellStyle name="Entrada 4 3 9 2" xfId="23461" xr:uid="{C6C152E7-FDD5-47FA-903C-665F06539B16}"/>
    <cellStyle name="Entrada 4 4" xfId="2089" xr:uid="{160BCB18-449C-4AA2-853C-0E7C9BD8DB29}"/>
    <cellStyle name="Entrada 4 4 10" xfId="7749" xr:uid="{BB561C90-0FA1-41BA-B110-129E892CA622}"/>
    <cellStyle name="Entrada 4 4 10 2" xfId="22857" xr:uid="{8570EEC6-0500-4337-AB85-5E22CDD9CEEA}"/>
    <cellStyle name="Entrada 4 4 11" xfId="16191" xr:uid="{126B9B4A-BBCB-41D9-9557-ED79D0E33A40}"/>
    <cellStyle name="Entrada 4 4 11 2" xfId="31299" xr:uid="{E5CFD684-5B59-487B-A942-9322D203A711}"/>
    <cellStyle name="Entrada 4 4 12" xfId="17314" xr:uid="{5F3BBB26-10C5-4093-8F8E-1800980F05C8}"/>
    <cellStyle name="Entrada 4 4 2" xfId="2579" xr:uid="{212B61A4-03C8-423A-8ECF-D6A82581583D}"/>
    <cellStyle name="Entrada 4 4 2 2" xfId="5216" xr:uid="{8FB685D6-23DC-42BC-ADD8-28DDDE88F188}"/>
    <cellStyle name="Entrada 4 4 2 2 2" xfId="11580" xr:uid="{AC91B469-2105-4232-8285-1377E872486C}"/>
    <cellStyle name="Entrada 4 4 2 2 2 2" xfId="26688" xr:uid="{ACC39E15-A189-4BCD-BEA8-2BAB3D74F75C}"/>
    <cellStyle name="Entrada 4 4 2 2 3" xfId="16206" xr:uid="{130473D7-1828-4099-82A9-213F9BE4EF92}"/>
    <cellStyle name="Entrada 4 4 2 2 3 2" xfId="31314" xr:uid="{7EB865B4-01DB-4B21-A244-C43D14708AF3}"/>
    <cellStyle name="Entrada 4 4 2 2 4" xfId="20324" xr:uid="{67269D16-F702-4CF4-AB39-B0FBE3C53C2C}"/>
    <cellStyle name="Entrada 4 4 2 3" xfId="9046" xr:uid="{0D5DCCC5-9286-4072-8515-32E577BC4C49}"/>
    <cellStyle name="Entrada 4 4 2 3 2" xfId="24154" xr:uid="{46B3D5B3-80FF-4125-A52F-082514FB9E94}"/>
    <cellStyle name="Entrada 4 4 2 4" xfId="15242" xr:uid="{E7DAB3A8-7FEB-4496-9462-C9942EE30068}"/>
    <cellStyle name="Entrada 4 4 2 4 2" xfId="30350" xr:uid="{5AAD4145-0E29-4FE3-96D1-772E03D6F120}"/>
    <cellStyle name="Entrada 4 4 2 5" xfId="7040" xr:uid="{51B4BA91-269B-419C-9D64-AA9F4E1B62D5}"/>
    <cellStyle name="Entrada 4 4 2 5 2" xfId="22148" xr:uid="{9A3F3D46-B31B-437B-B7E7-45FD9BB5932F}"/>
    <cellStyle name="Entrada 4 4 2 6" xfId="17687" xr:uid="{BC28F4D0-7F9F-4CD3-8C78-99BB8C6F6169}"/>
    <cellStyle name="Entrada 4 4 3" xfId="2849" xr:uid="{D5990BA0-EC8B-4DE3-8028-FE21541E1258}"/>
    <cellStyle name="Entrada 4 4 3 2" xfId="5486" xr:uid="{1F84B159-431B-4DD6-9B9C-4C05820CBDE2}"/>
    <cellStyle name="Entrada 4 4 3 2 2" xfId="15819" xr:uid="{E2699337-1305-436C-9348-A76701F56082}"/>
    <cellStyle name="Entrada 4 4 3 2 2 2" xfId="30927" xr:uid="{AD7574A8-092B-477F-96AA-3B864379030A}"/>
    <cellStyle name="Entrada 4 4 3 2 3" xfId="20594" xr:uid="{678AC79E-958A-4182-83EC-94E65A567645}"/>
    <cellStyle name="Entrada 4 4 3 3" xfId="15850" xr:uid="{4A1D1EF2-A14E-4954-9613-6ADA6A991DAF}"/>
    <cellStyle name="Entrada 4 4 3 3 2" xfId="30958" xr:uid="{698D4FAE-0A0C-4C68-8DFD-F25C20AF7EB0}"/>
    <cellStyle name="Entrada 4 4 3 4" xfId="17957" xr:uid="{02C37670-4B78-43FD-8F44-20A0603CCEF0}"/>
    <cellStyle name="Entrada 4 4 4" xfId="3152" xr:uid="{3E6AE382-800F-4F3D-AD30-41101F17CD21}"/>
    <cellStyle name="Entrada 4 4 4 2" xfId="5789" xr:uid="{849F5B2A-6A33-4B8E-A4CF-7DBC0946B0D6}"/>
    <cellStyle name="Entrada 4 4 4 2 2" xfId="12100" xr:uid="{6B5A3968-130C-43A7-95E5-1A17E986F3F7}"/>
    <cellStyle name="Entrada 4 4 4 2 2 2" xfId="27208" xr:uid="{9534C1B9-A901-46DE-AEE5-A3D93E5A54FF}"/>
    <cellStyle name="Entrada 4 4 4 2 3" xfId="15522" xr:uid="{064E5581-E183-45E7-8302-6B2878A8D5F5}"/>
    <cellStyle name="Entrada 4 4 4 2 3 2" xfId="30630" xr:uid="{BEF8AAC3-86B5-453E-BDF9-5EF5E391D003}"/>
    <cellStyle name="Entrada 4 4 4 2 4" xfId="20897" xr:uid="{D5001AB9-B4FB-47D5-A5EA-474030E17F91}"/>
    <cellStyle name="Entrada 4 4 4 3" xfId="9534" xr:uid="{B8DB5E8A-0BC0-4462-AEA4-0D06D8F0B8FF}"/>
    <cellStyle name="Entrada 4 4 4 3 2" xfId="24642" xr:uid="{81D599DF-5E79-483F-8F37-C91970078947}"/>
    <cellStyle name="Entrada 4 4 4 4" xfId="15320" xr:uid="{F0612B42-D59E-4F4E-A3A6-3AB970A1F306}"/>
    <cellStyle name="Entrada 4 4 4 4 2" xfId="30428" xr:uid="{AB1951C5-F980-48E6-98A6-10C479708FD3}"/>
    <cellStyle name="Entrada 4 4 4 5" xfId="18260" xr:uid="{4B424664-84C4-488A-BFE7-6A425415D02C}"/>
    <cellStyle name="Entrada 4 4 5" xfId="3478" xr:uid="{869F2CBF-1B4A-4B52-AC0F-CAE27632D028}"/>
    <cellStyle name="Entrada 4 4 5 2" xfId="6115" xr:uid="{9ED8C82D-E2EE-4487-85EA-B466DCDAD1F8}"/>
    <cellStyle name="Entrada 4 4 5 2 2" xfId="12426" xr:uid="{31FA4FB6-F3FF-4326-88C6-82015E5E7C65}"/>
    <cellStyle name="Entrada 4 4 5 2 2 2" xfId="27534" xr:uid="{A63D2675-E0F7-4878-BFD7-7E20D100A935}"/>
    <cellStyle name="Entrada 4 4 5 2 3" xfId="13513" xr:uid="{563CFD42-0C62-4C28-B1B7-56B623D17DFA}"/>
    <cellStyle name="Entrada 4 4 5 2 3 2" xfId="28621" xr:uid="{3BE9E4EE-04A3-4898-97B8-62FEA4A73AE3}"/>
    <cellStyle name="Entrada 4 4 5 2 4" xfId="21223" xr:uid="{D41DBA8B-8241-4853-8254-B9DA4F18F56D}"/>
    <cellStyle name="Entrada 4 4 5 3" xfId="9860" xr:uid="{AE18DDBD-B867-42B9-B435-41BA410D9B7B}"/>
    <cellStyle name="Entrada 4 4 5 3 2" xfId="24968" xr:uid="{2520690E-85B4-4DC0-BF8E-1FCE6066A2C9}"/>
    <cellStyle name="Entrada 4 4 5 4" xfId="16557" xr:uid="{EEEAFCBB-8847-440C-A9AC-64E3C5334DCB}"/>
    <cellStyle name="Entrada 4 4 5 4 2" xfId="31665" xr:uid="{ABD2009D-E502-4A41-B3CB-4D4B8B6F4E4C}"/>
    <cellStyle name="Entrada 4 4 5 5" xfId="18586" xr:uid="{AFA0C586-B696-41BD-87CB-439029C7EE66}"/>
    <cellStyle name="Entrada 4 4 6" xfId="3784" xr:uid="{A3CC4287-EA03-4D26-AABA-338CD3CD3925}"/>
    <cellStyle name="Entrada 4 4 6 2" xfId="6421" xr:uid="{D863FDF0-2937-4320-ADAD-1BDB2B241714}"/>
    <cellStyle name="Entrada 4 4 6 2 2" xfId="12732" xr:uid="{B3B113D5-343D-4F0E-A844-62687840E115}"/>
    <cellStyle name="Entrada 4 4 6 2 2 2" xfId="27840" xr:uid="{1EE303CC-B661-4F7E-AD97-E85E4BDBF96F}"/>
    <cellStyle name="Entrada 4 4 6 2 3" xfId="13356" xr:uid="{2D6F3504-D8FA-437D-8AD6-03B0A6796EE3}"/>
    <cellStyle name="Entrada 4 4 6 2 3 2" xfId="28464" xr:uid="{2806B6F8-ACCE-471F-BC61-5107586893A5}"/>
    <cellStyle name="Entrada 4 4 6 2 4" xfId="21529" xr:uid="{72C915AC-91BE-4BA6-B9BE-C331937953E8}"/>
    <cellStyle name="Entrada 4 4 6 3" xfId="10166" xr:uid="{D481BA6C-5BF3-49B3-9736-3B83C154893B}"/>
    <cellStyle name="Entrada 4 4 6 3 2" xfId="25274" xr:uid="{DFD5440C-46F0-4ACA-9CC4-0C94BFDC9D0E}"/>
    <cellStyle name="Entrada 4 4 6 4" xfId="8273" xr:uid="{256327BB-E74B-4E3E-BFE8-90EFB1B874CB}"/>
    <cellStyle name="Entrada 4 4 6 4 2" xfId="23381" xr:uid="{6A8109EC-92D1-4289-AC84-FCB52F894377}"/>
    <cellStyle name="Entrada 4 4 6 5" xfId="18892" xr:uid="{8BA2CE0B-D016-41E9-9101-9E99379EF8B9}"/>
    <cellStyle name="Entrada 4 4 7" xfId="4161" xr:uid="{104129E1-3DD5-4444-BBEB-373249A267F8}"/>
    <cellStyle name="Entrada 4 4 7 2" xfId="6798" xr:uid="{82CBF977-8780-4354-BB93-AE2ECF9F6364}"/>
    <cellStyle name="Entrada 4 4 7 2 2" xfId="13109" xr:uid="{F64D0086-9692-478E-99C5-223436CEBE75}"/>
    <cellStyle name="Entrada 4 4 7 2 2 2" xfId="28217" xr:uid="{78BE5CA8-28DE-4644-997F-86CF4B88B361}"/>
    <cellStyle name="Entrada 4 4 7 2 3" xfId="16783" xr:uid="{FA1F9790-FB9B-4AFB-862B-83020D0B65BA}"/>
    <cellStyle name="Entrada 4 4 7 2 3 2" xfId="31891" xr:uid="{695C7E02-17B8-428E-A538-4E566BAB9A8D}"/>
    <cellStyle name="Entrada 4 4 7 2 4" xfId="21906" xr:uid="{B2376769-3FDF-49B6-91CF-3EEC38A80D17}"/>
    <cellStyle name="Entrada 4 4 7 3" xfId="10543" xr:uid="{4303D8E3-74CF-44FF-9C92-1193F612F16F}"/>
    <cellStyle name="Entrada 4 4 7 3 2" xfId="25651" xr:uid="{043A7B10-EFC3-4471-B8D6-6D1FB269F435}"/>
    <cellStyle name="Entrada 4 4 7 4" xfId="15187" xr:uid="{0FDCB115-187D-43F2-AB89-506EC04A956E}"/>
    <cellStyle name="Entrada 4 4 7 4 2" xfId="30295" xr:uid="{CABBBC06-ABA1-49B1-AEBE-D23334A880D2}"/>
    <cellStyle name="Entrada 4 4 7 5" xfId="19269" xr:uid="{622DD555-9481-484F-852E-3CBACC1C9784}"/>
    <cellStyle name="Entrada 4 4 8" xfId="4726" xr:uid="{056CDF3E-D30F-47A3-8907-687F7A99E45C}"/>
    <cellStyle name="Entrada 4 4 8 2" xfId="11108" xr:uid="{E373216C-0766-4FF4-93AF-505507A1236C}"/>
    <cellStyle name="Entrada 4 4 8 2 2" xfId="26216" xr:uid="{AEE46852-6A11-4F14-B2AC-84BD3BC3CE9F}"/>
    <cellStyle name="Entrada 4 4 8 3" xfId="7378" xr:uid="{4FB600F3-7802-4753-93E9-6DCDCEBE3CD0}"/>
    <cellStyle name="Entrada 4 4 8 3 2" xfId="22486" xr:uid="{5F3D9351-90FB-4999-BDC1-4A6962B813F2}"/>
    <cellStyle name="Entrada 4 4 8 4" xfId="19834" xr:uid="{32EEDB89-7DFF-469F-9CAD-94B5838FD93B}"/>
    <cellStyle name="Entrada 4 4 9" xfId="8587" xr:uid="{57EE8923-7208-49BB-A1CA-BCD8CA15A0E8}"/>
    <cellStyle name="Entrada 4 4 9 2" xfId="23695" xr:uid="{5DF85345-A006-4829-9A3D-0AF0E1914E65}"/>
    <cellStyle name="Entrada 4 5" xfId="2032" xr:uid="{1BCF6755-2278-4B52-B434-645E7F9B6391}"/>
    <cellStyle name="Entrada 4 5 10" xfId="13967" xr:uid="{B31C3384-2AB3-4612-99C7-B18A88E0A32F}"/>
    <cellStyle name="Entrada 4 5 10 2" xfId="29075" xr:uid="{DFE0B550-F1DD-4306-972F-A50E74045860}"/>
    <cellStyle name="Entrada 4 5 11" xfId="17257" xr:uid="{71624AA8-CD62-4F18-9744-4B19B96328BD}"/>
    <cellStyle name="Entrada 4 5 2" xfId="2792" xr:uid="{30EC8192-9CDF-42C7-86D9-6AF28B9B4772}"/>
    <cellStyle name="Entrada 4 5 2 2" xfId="5429" xr:uid="{BC1B5F5B-7694-4A86-8764-790F1D5F168E}"/>
    <cellStyle name="Entrada 4 5 2 2 2" xfId="14382" xr:uid="{D1A66480-B0B5-4D90-8254-E4A8C7BB1781}"/>
    <cellStyle name="Entrada 4 5 2 2 2 2" xfId="29490" xr:uid="{D3FA69D9-5ECE-4CB9-82D8-433F43959CF2}"/>
    <cellStyle name="Entrada 4 5 2 2 3" xfId="20537" xr:uid="{9126D3C9-F2EF-489A-8EC4-D9640C389693}"/>
    <cellStyle name="Entrada 4 5 2 3" xfId="14273" xr:uid="{A09674CC-2849-43F7-915D-23E56A729AB0}"/>
    <cellStyle name="Entrada 4 5 2 3 2" xfId="29381" xr:uid="{C74B2BCB-9C60-434B-84C6-86A18D2E3525}"/>
    <cellStyle name="Entrada 4 5 2 4" xfId="17900" xr:uid="{969F7AD6-84E1-4974-BDF9-9621818EF274}"/>
    <cellStyle name="Entrada 4 5 3" xfId="3095" xr:uid="{EA8DFE0C-A81B-4345-A416-8B2A12F59E6C}"/>
    <cellStyle name="Entrada 4 5 3 2" xfId="5732" xr:uid="{DB61BEA0-E526-48EC-A373-78EEC5821D99}"/>
    <cellStyle name="Entrada 4 5 3 2 2" xfId="12043" xr:uid="{8EA2F974-A051-4384-BD65-E7E9C05A1862}"/>
    <cellStyle name="Entrada 4 5 3 2 2 2" xfId="27151" xr:uid="{BF12C2B0-67E3-4814-AF86-60B0BECD0299}"/>
    <cellStyle name="Entrada 4 5 3 2 3" xfId="14826" xr:uid="{1A2AC264-0FE9-40CC-AF91-F944CD2D3E29}"/>
    <cellStyle name="Entrada 4 5 3 2 3 2" xfId="29934" xr:uid="{5BD3D48E-12D4-4155-90F2-2D36DBA13557}"/>
    <cellStyle name="Entrada 4 5 3 2 4" xfId="20840" xr:uid="{7E950D4C-187D-4159-9D33-58B79F4C0877}"/>
    <cellStyle name="Entrada 4 5 3 3" xfId="9477" xr:uid="{32E0A3D1-C1E4-40ED-8D4B-7386E2FA7A06}"/>
    <cellStyle name="Entrada 4 5 3 3 2" xfId="24585" xr:uid="{D54F2E05-3693-450E-A2E4-6D43BF6C6528}"/>
    <cellStyle name="Entrada 4 5 3 4" xfId="15482" xr:uid="{BBCE2F27-9027-4BE1-B473-787716A02F2A}"/>
    <cellStyle name="Entrada 4 5 3 4 2" xfId="30590" xr:uid="{2DA9A083-34C3-44D3-9F7D-7EF4B5211AA1}"/>
    <cellStyle name="Entrada 4 5 3 5" xfId="18203" xr:uid="{5057ED7E-590C-4A5B-AA87-C61116BC3F95}"/>
    <cellStyle name="Entrada 4 5 4" xfId="3421" xr:uid="{CF35D49D-C174-4F04-BA1B-6C9B2782C068}"/>
    <cellStyle name="Entrada 4 5 4 2" xfId="6058" xr:uid="{73EDA4A5-7169-4DF1-BE35-51EC6E564A77}"/>
    <cellStyle name="Entrada 4 5 4 2 2" xfId="12369" xr:uid="{29D5A967-8FA8-4236-BFDF-385F04274B68}"/>
    <cellStyle name="Entrada 4 5 4 2 2 2" xfId="27477" xr:uid="{2377EC9F-DBDE-4C40-B63C-4C43C3EE9735}"/>
    <cellStyle name="Entrada 4 5 4 2 3" xfId="15274" xr:uid="{AE064941-7ACE-477A-8B03-35B921CCBFC8}"/>
    <cellStyle name="Entrada 4 5 4 2 3 2" xfId="30382" xr:uid="{9240C54B-8039-458A-898E-74608C2485FD}"/>
    <cellStyle name="Entrada 4 5 4 2 4" xfId="21166" xr:uid="{36374901-2EF3-421D-9D49-54640447923D}"/>
    <cellStyle name="Entrada 4 5 4 3" xfId="9803" xr:uid="{2D899202-4002-41F7-ABAE-3F039B518D6A}"/>
    <cellStyle name="Entrada 4 5 4 3 2" xfId="24911" xr:uid="{D4C96F4F-F4E0-42AF-BF8A-751406ABD4C1}"/>
    <cellStyle name="Entrada 4 5 4 4" xfId="14095" xr:uid="{0D65D32C-AD43-40B8-94EC-3AD5A902726E}"/>
    <cellStyle name="Entrada 4 5 4 4 2" xfId="29203" xr:uid="{AC380E39-F29B-4F3F-9973-C37BF58B198D}"/>
    <cellStyle name="Entrada 4 5 4 5" xfId="18529" xr:uid="{74006A8F-0EFC-44CD-A53B-62AAC7DFF000}"/>
    <cellStyle name="Entrada 4 5 5" xfId="3727" xr:uid="{15365553-C9B4-408D-9536-FE34DD4E8188}"/>
    <cellStyle name="Entrada 4 5 5 2" xfId="6364" xr:uid="{742A0944-60E1-4581-806B-4A51B5D6FF39}"/>
    <cellStyle name="Entrada 4 5 5 2 2" xfId="12675" xr:uid="{CE842DE8-B7AE-4A6C-894B-AD5F0BB37B12}"/>
    <cellStyle name="Entrada 4 5 5 2 2 2" xfId="27783" xr:uid="{4F98FAE3-F355-4154-8D54-C666E1631D82}"/>
    <cellStyle name="Entrada 4 5 5 2 3" xfId="14984" xr:uid="{56949396-D00F-41F1-A1B0-7A86D561A72B}"/>
    <cellStyle name="Entrada 4 5 5 2 3 2" xfId="30092" xr:uid="{15F3A3FC-F3C7-42BD-A7D8-814CDDBF834B}"/>
    <cellStyle name="Entrada 4 5 5 2 4" xfId="21472" xr:uid="{799B7AF6-96DD-4069-9279-5FDE27CEA9B8}"/>
    <cellStyle name="Entrada 4 5 5 3" xfId="10109" xr:uid="{7D3E3B22-4B6A-4B4E-9B1B-B8016CA33DCC}"/>
    <cellStyle name="Entrada 4 5 5 3 2" xfId="25217" xr:uid="{C191A7F2-6F7F-485E-BC33-881FF2E7F7F1}"/>
    <cellStyle name="Entrada 4 5 5 4" xfId="15572" xr:uid="{CB782ADE-9176-4838-825C-7949076C5CB9}"/>
    <cellStyle name="Entrada 4 5 5 4 2" xfId="30680" xr:uid="{CBF01A75-AA8C-4B97-908D-8E5F134DA67C}"/>
    <cellStyle name="Entrada 4 5 5 5" xfId="18835" xr:uid="{71DE844B-757A-495E-9D5C-FCED3B876A6D}"/>
    <cellStyle name="Entrada 4 5 6" xfId="4104" xr:uid="{BFCB14E7-9984-4DD8-9DF5-713C44A13151}"/>
    <cellStyle name="Entrada 4 5 6 2" xfId="6741" xr:uid="{B7612613-D1AC-47D5-9456-19997E0AF0C8}"/>
    <cellStyle name="Entrada 4 5 6 2 2" xfId="13052" xr:uid="{998CD14C-8140-4055-A7EE-52DC11EF5220}"/>
    <cellStyle name="Entrada 4 5 6 2 2 2" xfId="28160" xr:uid="{88FFC7E5-7392-4E05-9F32-259373970549}"/>
    <cellStyle name="Entrada 4 5 6 2 3" xfId="16726" xr:uid="{E6D56EF8-D3A1-4401-B38D-A22AFADA24B9}"/>
    <cellStyle name="Entrada 4 5 6 2 3 2" xfId="31834" xr:uid="{F72679A6-2387-465E-B072-63B9E2AFBF76}"/>
    <cellStyle name="Entrada 4 5 6 2 4" xfId="21849" xr:uid="{D6AD93D7-40A4-48AF-858D-802F4517E1CA}"/>
    <cellStyle name="Entrada 4 5 6 3" xfId="10486" xr:uid="{7C38FBBA-C1C4-4CDD-96F5-4032E6A264E5}"/>
    <cellStyle name="Entrada 4 5 6 3 2" xfId="25594" xr:uid="{29F31D19-BBED-4B58-8A84-EE491948EFB6}"/>
    <cellStyle name="Entrada 4 5 6 4" xfId="13551" xr:uid="{B072C1EE-3E0D-4202-A8B0-746836774FFE}"/>
    <cellStyle name="Entrada 4 5 6 4 2" xfId="28659" xr:uid="{BBDAB76D-68D2-49FC-87C6-075B45B882A0}"/>
    <cellStyle name="Entrada 4 5 6 5" xfId="19212" xr:uid="{5FBB809E-E3D3-412D-BBF0-90C6FA1F02B1}"/>
    <cellStyle name="Entrada 4 5 7" xfId="4669" xr:uid="{BFC7F566-CD89-4C4B-BD03-72849B40575B}"/>
    <cellStyle name="Entrada 4 5 7 2" xfId="11051" xr:uid="{4E26C6E2-D282-4C92-AE1D-4B0A06F4F304}"/>
    <cellStyle name="Entrada 4 5 7 2 2" xfId="26159" xr:uid="{676F99E1-0A96-45A8-BC69-1D4CE630486C}"/>
    <cellStyle name="Entrada 4 5 7 3" xfId="16252" xr:uid="{6F8B8690-F569-4D31-AB82-4CFC383C3521}"/>
    <cellStyle name="Entrada 4 5 7 3 2" xfId="31360" xr:uid="{D0C9D47F-CBAF-4705-903C-6DAC462865B6}"/>
    <cellStyle name="Entrada 4 5 7 4" xfId="19777" xr:uid="{BF0F0E98-39C5-424F-9501-8053BC6812F5}"/>
    <cellStyle name="Entrada 4 5 8" xfId="8530" xr:uid="{3ACF2B7F-7FEA-4F76-B764-57A45E80C93D}"/>
    <cellStyle name="Entrada 4 5 8 2" xfId="23638" xr:uid="{08C4F1CA-E8AB-4F6A-9E20-7D62424352F2}"/>
    <cellStyle name="Entrada 4 5 9" xfId="16240" xr:uid="{BCD7E9B8-7434-4C32-B9C8-4C090DA48C55}"/>
    <cellStyle name="Entrada 4 5 9 2" xfId="31348" xr:uid="{F7376709-8245-40E5-992D-5D0636116139}"/>
    <cellStyle name="Entrada 5" xfId="1154" xr:uid="{00000000-0005-0000-0000-000084040000}"/>
    <cellStyle name="Entrada 5 2" xfId="1870" xr:uid="{B4F4CC2D-00C0-487F-94DB-9C770D285D6F}"/>
    <cellStyle name="Entrada 5 2 10" xfId="8371" xr:uid="{45FD01BB-C2E0-46A3-8340-AC75AEFD327C}"/>
    <cellStyle name="Entrada 5 2 10 2" xfId="23479" xr:uid="{1A5CB373-D533-4122-A37F-E537A9D8E005}"/>
    <cellStyle name="Entrada 5 2 11" xfId="11227" xr:uid="{58ACEB3B-6397-48FF-B831-322040546F0B}"/>
    <cellStyle name="Entrada 5 2 11 2" xfId="26335" xr:uid="{5E53C160-6763-4A94-A254-F136881893F4}"/>
    <cellStyle name="Entrada 5 2 12" xfId="7853" xr:uid="{ADDC2439-77F3-4EE1-A567-6917ED0CA8F0}"/>
    <cellStyle name="Entrada 5 2 12 2" xfId="22961" xr:uid="{1ED832FE-014D-4142-9F9E-2FCF962661FB}"/>
    <cellStyle name="Entrada 5 2 13" xfId="17095" xr:uid="{286366C3-7A25-425E-A92B-1823E7F61E95}"/>
    <cellStyle name="Entrada 5 2 2" xfId="2430" xr:uid="{5DA7FB13-346B-4BAC-A23A-AF8939D9DB22}"/>
    <cellStyle name="Entrada 5 2 2 2" xfId="5067" xr:uid="{634C507F-70EA-4790-9BC4-2661E9E38AFE}"/>
    <cellStyle name="Entrada 5 2 2 2 2" xfId="11431" xr:uid="{AE1CEAE6-12D1-45B2-AD99-538B8354CFA5}"/>
    <cellStyle name="Entrada 5 2 2 2 2 2" xfId="26539" xr:uid="{1D690E80-E955-4B76-A28D-B9A0869C421C}"/>
    <cellStyle name="Entrada 5 2 2 2 3" xfId="8113" xr:uid="{7554F2DE-E4F0-4F42-9C73-831B2D8511C5}"/>
    <cellStyle name="Entrada 5 2 2 2 3 2" xfId="23221" xr:uid="{7815AC17-3CAD-4F42-A172-6C1F6734F9D3}"/>
    <cellStyle name="Entrada 5 2 2 2 4" xfId="20175" xr:uid="{D5FB49DD-C516-494C-BFF5-B0494A3034ED}"/>
    <cellStyle name="Entrada 5 2 2 3" xfId="8897" xr:uid="{85F3B5A7-A7E5-44B4-9433-69764B5BE7F1}"/>
    <cellStyle name="Entrada 5 2 2 3 2" xfId="24005" xr:uid="{2B8E6765-FD03-45DC-B0E8-74BE11C964C1}"/>
    <cellStyle name="Entrada 5 2 3" xfId="2660" xr:uid="{F96EDC3C-29DA-413A-B4A5-43409E9F37C3}"/>
    <cellStyle name="Entrada 5 2 3 2" xfId="5297" xr:uid="{AE19E6E9-832E-45F5-B490-D9B84DC2F1D8}"/>
    <cellStyle name="Entrada 5 2 3 2 2" xfId="7297" xr:uid="{275B0FC9-DEDA-4CAE-9429-41345CA33032}"/>
    <cellStyle name="Entrada 5 2 3 2 2 2" xfId="22405" xr:uid="{90BFEBAC-38CD-4A81-9183-3D3A5C44CAD0}"/>
    <cellStyle name="Entrada 5 2 3 2 3" xfId="20405" xr:uid="{3A6E0EAC-C568-4AA7-83A6-3F8AE51C2181}"/>
    <cellStyle name="Entrada 5 2 3 3" xfId="14475" xr:uid="{1C3359BD-0B13-4621-AF39-99A72746E15B}"/>
    <cellStyle name="Entrada 5 2 3 3 2" xfId="29583" xr:uid="{8E70FF96-7AC1-40B3-93B6-04DB69A9DF3C}"/>
    <cellStyle name="Entrada 5 2 3 4" xfId="17768" xr:uid="{6433FA9D-56D9-4B2A-B047-7E245608FD71}"/>
    <cellStyle name="Entrada 5 2 4" xfId="2964" xr:uid="{70DEC9F1-AE4D-4551-9444-20894D37D12F}"/>
    <cellStyle name="Entrada 5 2 4 2" xfId="5601" xr:uid="{91D74D9F-4159-4757-BF4C-EF2E4D5C9002}"/>
    <cellStyle name="Entrada 5 2 4 2 2" xfId="11912" xr:uid="{F5E09FB2-998F-4510-A73E-1DE5329F8CEC}"/>
    <cellStyle name="Entrada 5 2 4 2 2 2" xfId="27020" xr:uid="{15DC7C61-0734-43A6-B9E9-EB75331EC5C8}"/>
    <cellStyle name="Entrada 5 2 4 2 3" xfId="14140" xr:uid="{9A3F4453-E0B4-4AC7-8A03-1F8FCA771AEC}"/>
    <cellStyle name="Entrada 5 2 4 2 3 2" xfId="29248" xr:uid="{B13E2775-DEED-4733-A277-212B71645DE5}"/>
    <cellStyle name="Entrada 5 2 4 2 4" xfId="20709" xr:uid="{C7C72685-5BC7-448D-A288-ED630051CED6}"/>
    <cellStyle name="Entrada 5 2 4 3" xfId="9346" xr:uid="{0614DD92-7BB1-4A5A-AB29-F8359C0C1188}"/>
    <cellStyle name="Entrada 5 2 4 3 2" xfId="24454" xr:uid="{D244E9CB-3539-415A-AC9D-0BFD6509C007}"/>
    <cellStyle name="Entrada 5 2 4 4" xfId="15626" xr:uid="{256D2E25-726F-461F-8915-1A3A908E4DF7}"/>
    <cellStyle name="Entrada 5 2 4 4 2" xfId="30734" xr:uid="{CBFF94BF-5434-454C-8018-9E29BA68ABE8}"/>
    <cellStyle name="Entrada 5 2 4 5" xfId="18072" xr:uid="{56CF1130-23EA-48C5-8D14-300F0E47C9D6}"/>
    <cellStyle name="Entrada 5 2 5" xfId="3290" xr:uid="{3F3D3405-6022-47D1-A6EC-7294EEA93716}"/>
    <cellStyle name="Entrada 5 2 5 2" xfId="5927" xr:uid="{2B62BEE9-1DBC-4A60-B489-98C5A48A5A3B}"/>
    <cellStyle name="Entrada 5 2 5 2 2" xfId="12238" xr:uid="{3348826D-591F-4EEF-96A7-E73B5148EB0C}"/>
    <cellStyle name="Entrada 5 2 5 2 2 2" xfId="27346" xr:uid="{A0EF4DAB-49A8-414A-BC0E-D60272DE68A6}"/>
    <cellStyle name="Entrada 5 2 5 2 3" xfId="15857" xr:uid="{AB6ADAB3-FDD7-41CE-96DD-0527C5D5A308}"/>
    <cellStyle name="Entrada 5 2 5 2 3 2" xfId="30965" xr:uid="{0F43D1D3-5D12-4F45-BE7D-D57F19DF425A}"/>
    <cellStyle name="Entrada 5 2 5 2 4" xfId="21035" xr:uid="{105FDB74-C285-4D3F-8BA1-55126576B5E8}"/>
    <cellStyle name="Entrada 5 2 5 3" xfId="9672" xr:uid="{056FD2A2-7AB3-48B5-A440-8D0130619629}"/>
    <cellStyle name="Entrada 5 2 5 3 2" xfId="24780" xr:uid="{618D950A-8D53-4029-ACEB-AAB594A40AE6}"/>
    <cellStyle name="Entrada 5 2 5 4" xfId="13855" xr:uid="{934B3FEF-085F-4377-853C-4472DCBB09B9}"/>
    <cellStyle name="Entrada 5 2 5 4 2" xfId="28963" xr:uid="{C7B776CB-EC93-4457-8038-33225DCAE314}"/>
    <cellStyle name="Entrada 5 2 5 5" xfId="18398" xr:uid="{D099C974-4A23-4AA1-95EA-708FBC24D16F}"/>
    <cellStyle name="Entrada 5 2 6" xfId="3596" xr:uid="{D35620E9-874D-4A26-AA4C-A5FF9A069DE4}"/>
    <cellStyle name="Entrada 5 2 6 2" xfId="6233" xr:uid="{D9F9E946-9FCA-467E-A563-D4B6FE50E2F9}"/>
    <cellStyle name="Entrada 5 2 6 2 2" xfId="12544" xr:uid="{DB2A222A-74DD-4AFC-83C6-702B882BDD65}"/>
    <cellStyle name="Entrada 5 2 6 2 2 2" xfId="27652" xr:uid="{BC862EE5-1221-4B2F-BC84-69DD3FF46E9C}"/>
    <cellStyle name="Entrada 5 2 6 2 3" xfId="7864" xr:uid="{ED807ABE-64D1-400F-9FB6-4596306AAE19}"/>
    <cellStyle name="Entrada 5 2 6 2 3 2" xfId="22972" xr:uid="{31FD73C8-7181-4D73-9E86-40BDD8D1CB44}"/>
    <cellStyle name="Entrada 5 2 6 2 4" xfId="21341" xr:uid="{508B3A94-B7F8-42D0-BE60-5AD1EF267930}"/>
    <cellStyle name="Entrada 5 2 6 3" xfId="9978" xr:uid="{AD583341-4380-411C-A41B-02747D581D4C}"/>
    <cellStyle name="Entrada 5 2 6 3 2" xfId="25086" xr:uid="{28F8F92D-60ED-4A02-B8EF-8E4F9DAAB7B4}"/>
    <cellStyle name="Entrada 5 2 6 4" xfId="13461" xr:uid="{B685B0B7-2073-4D51-8A1F-92DF54D95F4C}"/>
    <cellStyle name="Entrada 5 2 6 4 2" xfId="28569" xr:uid="{7AEE05E9-0480-4993-87C6-3BDF0A7FA8EC}"/>
    <cellStyle name="Entrada 5 2 6 5" xfId="18704" xr:uid="{EF153038-B7CA-4E7D-BCD0-D14C91040FE3}"/>
    <cellStyle name="Entrada 5 2 7" xfId="3942" xr:uid="{DDBDAC85-D122-4218-81D6-6DCE1A1DD1A9}"/>
    <cellStyle name="Entrada 5 2 7 2" xfId="6579" xr:uid="{2387B3EA-407B-4152-892D-95D72960EF45}"/>
    <cellStyle name="Entrada 5 2 7 2 2" xfId="12890" xr:uid="{9F398224-D60F-480F-BB58-90A71570E638}"/>
    <cellStyle name="Entrada 5 2 7 2 2 2" xfId="27998" xr:uid="{329605F9-C13E-4863-B1CD-E70E7D76A452}"/>
    <cellStyle name="Entrada 5 2 7 2 3" xfId="16595" xr:uid="{99C849BC-675E-490D-9165-97C94421D610}"/>
    <cellStyle name="Entrada 5 2 7 2 3 2" xfId="31703" xr:uid="{31DF7007-A141-4E31-A50C-4445ADF2CCF8}"/>
    <cellStyle name="Entrada 5 2 7 2 4" xfId="21687" xr:uid="{5B2432BF-6AC6-4B51-8EFC-E4102055A85A}"/>
    <cellStyle name="Entrada 5 2 7 3" xfId="10324" xr:uid="{06C37E39-F7B8-4366-9EA3-7D48375B8F18}"/>
    <cellStyle name="Entrada 5 2 7 3 2" xfId="25432" xr:uid="{79525AE1-A00E-463A-83D2-8D7472CAE094}"/>
    <cellStyle name="Entrada 5 2 7 4" xfId="13466" xr:uid="{FC40B537-0D40-4670-A70B-19C5EC0D0373}"/>
    <cellStyle name="Entrada 5 2 7 4 2" xfId="28574" xr:uid="{F50E42B1-ACEC-4D2A-B859-1FEBF5857BCD}"/>
    <cellStyle name="Entrada 5 2 7 5" xfId="19050" xr:uid="{A020CE27-546B-4B24-B9E5-F06968DDC246}"/>
    <cellStyle name="Entrada 5 2 8" xfId="4289" xr:uid="{017B2828-66FC-4DFA-B3AA-675071ED9CE7}"/>
    <cellStyle name="Entrada 5 2 8 2" xfId="6926" xr:uid="{9DD25739-EE1D-4443-A37E-01590171FCE5}"/>
    <cellStyle name="Entrada 5 2 8 2 2" xfId="13237" xr:uid="{1C4FE61F-F6A7-425F-A93A-1BC1EE4EB718}"/>
    <cellStyle name="Entrada 5 2 8 2 2 2" xfId="28345" xr:uid="{51494180-179E-4962-9BA2-8E4930363E7E}"/>
    <cellStyle name="Entrada 5 2 8 2 3" xfId="16901" xr:uid="{91A9E138-CAD5-40C9-87CF-0723D20739BD}"/>
    <cellStyle name="Entrada 5 2 8 2 3 2" xfId="32009" xr:uid="{B9486A53-25BA-4161-B7AC-625EB3161DFA}"/>
    <cellStyle name="Entrada 5 2 8 2 4" xfId="22034" xr:uid="{F0291B73-F4AE-4790-87E0-B10A9FB1DE5E}"/>
    <cellStyle name="Entrada 5 2 8 3" xfId="10671" xr:uid="{318DA3FE-CF5C-448B-8501-EBD746BD3A01}"/>
    <cellStyle name="Entrada 5 2 8 3 2" xfId="25779" xr:uid="{C1169014-C147-4870-A98E-7C7A09C8B175}"/>
    <cellStyle name="Entrada 5 2 8 4" xfId="7807" xr:uid="{BA69CB1E-1597-4387-B07D-800E995E24B9}"/>
    <cellStyle name="Entrada 5 2 8 4 2" xfId="22915" xr:uid="{19599308-51E4-492D-9849-2530D0DB41ED}"/>
    <cellStyle name="Entrada 5 2 8 5" xfId="19397" xr:uid="{785EF067-3E0E-4575-BD3F-D5649AF994A2}"/>
    <cellStyle name="Entrada 5 2 9" xfId="4507" xr:uid="{EDD0592F-6FE3-415B-992D-31A529AE4E73}"/>
    <cellStyle name="Entrada 5 2 9 2" xfId="10889" xr:uid="{AD6728B5-AA1C-446F-A555-FBA907F78D1E}"/>
    <cellStyle name="Entrada 5 2 9 2 2" xfId="25997" xr:uid="{107CAD9B-EF2F-493B-9994-C2E317E3DEB7}"/>
    <cellStyle name="Entrada 5 2 9 3" xfId="7417" xr:uid="{830EDB89-98AD-4DD9-B2DC-E652E92C7CE5}"/>
    <cellStyle name="Entrada 5 2 9 3 2" xfId="22525" xr:uid="{9AE415C2-8AD3-4BC7-A50A-B15225C41E40}"/>
    <cellStyle name="Entrada 5 2 9 4" xfId="19615" xr:uid="{93D787A3-5FC6-478D-AD92-DE50E0E26080}"/>
    <cellStyle name="Entrada 5 3" xfId="1853" xr:uid="{E3CE766A-2F20-41C6-8B5C-104F4830D309}"/>
    <cellStyle name="Entrada 5 3 10" xfId="15592" xr:uid="{64416A28-067A-4A20-8F15-5D4F5AC02450}"/>
    <cellStyle name="Entrada 5 3 10 2" xfId="30700" xr:uid="{BF4D7C0B-80E6-4FAE-B18E-4ACAA0388C88}"/>
    <cellStyle name="Entrada 5 3 11" xfId="14515" xr:uid="{6C6B198F-0241-4631-B114-695B5398E91E}"/>
    <cellStyle name="Entrada 5 3 11 2" xfId="29623" xr:uid="{1BB2067C-0F29-493F-8552-0B48BF6B9E06}"/>
    <cellStyle name="Entrada 5 3 12" xfId="17078" xr:uid="{A62430AA-B3E2-42CE-A547-07453A314B81}"/>
    <cellStyle name="Entrada 5 3 2" xfId="2413" xr:uid="{459F1F9B-5872-4F58-BCED-4ED2A527BFDD}"/>
    <cellStyle name="Entrada 5 3 2 2" xfId="5050" xr:uid="{0D169D12-08D5-4EC8-AC87-D8EA2564DBB0}"/>
    <cellStyle name="Entrada 5 3 2 2 2" xfId="11414" xr:uid="{9ABDA128-77EB-471F-9779-8FCDF341942B}"/>
    <cellStyle name="Entrada 5 3 2 2 2 2" xfId="26522" xr:uid="{76E52A00-F614-4AD7-AB75-69D00260DAEB}"/>
    <cellStyle name="Entrada 5 3 2 2 3" xfId="15154" xr:uid="{2EF8C529-2412-44D2-BEFF-93365DA08B9F}"/>
    <cellStyle name="Entrada 5 3 2 2 3 2" xfId="30262" xr:uid="{6C0CE76A-4422-4425-9B73-CCCAADE43E49}"/>
    <cellStyle name="Entrada 5 3 2 2 4" xfId="20158" xr:uid="{14A411F2-5BEE-461F-9EC4-E6AF0F84A6D3}"/>
    <cellStyle name="Entrada 5 3 2 3" xfId="8880" xr:uid="{7124D916-255A-4163-A0CB-756C9126DD6F}"/>
    <cellStyle name="Entrada 5 3 2 3 2" xfId="23988" xr:uid="{8BC5951C-F168-428F-BA66-C0532345B1A3}"/>
    <cellStyle name="Entrada 5 3 2 4" xfId="15627" xr:uid="{B1D9D322-3E48-4539-8D2F-E9B6F3D3D7AE}"/>
    <cellStyle name="Entrada 5 3 2 4 2" xfId="30735" xr:uid="{58F932C9-3932-4648-AC4C-2D118FC61C50}"/>
    <cellStyle name="Entrada 5 3 2 5" xfId="15494" xr:uid="{F6F45CE1-C689-4193-ACBE-3CE92C936BBB}"/>
    <cellStyle name="Entrada 5 3 2 5 2" xfId="30602" xr:uid="{DC5326C0-1B95-43FA-96E0-8F2A8047F223}"/>
    <cellStyle name="Entrada 5 3 2 6" xfId="17604" xr:uid="{3387B9E5-14CC-4D4D-B4DE-DF3F673C0662}"/>
    <cellStyle name="Entrada 5 3 3" xfId="2207" xr:uid="{81885228-A06F-4162-BD07-1A2360C4D24E}"/>
    <cellStyle name="Entrada 5 3 3 2" xfId="4844" xr:uid="{DBDCF717-601D-45A0-B3A9-FD42C28DBB54}"/>
    <cellStyle name="Entrada 5 3 3 2 2" xfId="14177" xr:uid="{07EAA14C-E3F6-4578-9C76-005CBBC17CFE}"/>
    <cellStyle name="Entrada 5 3 3 2 2 2" xfId="29285" xr:uid="{813490A5-464C-45A1-A0D8-6A29CECF4948}"/>
    <cellStyle name="Entrada 5 3 3 2 3" xfId="19952" xr:uid="{17BE6B4A-4AE4-48D6-95A8-B73475BB1B63}"/>
    <cellStyle name="Entrada 5 3 3 3" xfId="15236" xr:uid="{C325E88E-5ACC-4901-88FA-6E90A6CA7D71}"/>
    <cellStyle name="Entrada 5 3 3 3 2" xfId="30344" xr:uid="{DC1D9ADE-6802-43E3-86F0-2F07F22FF750}"/>
    <cellStyle name="Entrada 5 3 3 4" xfId="17432" xr:uid="{AD98C28E-34B5-43BA-A6E9-6EB93D4B67EC}"/>
    <cellStyle name="Entrada 5 3 4" xfId="2947" xr:uid="{90D5E31F-3BAE-44A2-92BA-00A457EA1613}"/>
    <cellStyle name="Entrada 5 3 4 2" xfId="5584" xr:uid="{EB33A7B8-9294-41DB-ABD8-4E85B22CB6E8}"/>
    <cellStyle name="Entrada 5 3 4 2 2" xfId="11895" xr:uid="{6402A122-00B5-4B0F-BFAE-F93D4BB2F0A1}"/>
    <cellStyle name="Entrada 5 3 4 2 2 2" xfId="27003" xr:uid="{6644636C-3C02-43C8-91E3-C375FBE8F4C5}"/>
    <cellStyle name="Entrada 5 3 4 2 3" xfId="13545" xr:uid="{C2D7F7E0-6285-4EF3-AF06-7E7BA50FF105}"/>
    <cellStyle name="Entrada 5 3 4 2 3 2" xfId="28653" xr:uid="{5ED5B4D1-2944-49C4-B9A5-1ADE6865C733}"/>
    <cellStyle name="Entrada 5 3 4 2 4" xfId="20692" xr:uid="{A58E555A-1460-4650-9934-033D5B148AC9}"/>
    <cellStyle name="Entrada 5 3 4 3" xfId="9329" xr:uid="{9587F7FE-E186-4F7B-ACC1-51DBC3451FA2}"/>
    <cellStyle name="Entrada 5 3 4 3 2" xfId="24437" xr:uid="{222BB99D-CA84-4337-B75F-D6B7FB8F8EA6}"/>
    <cellStyle name="Entrada 5 3 4 4" xfId="13896" xr:uid="{273A0B1B-083F-410F-92E6-64B317F6F065}"/>
    <cellStyle name="Entrada 5 3 4 4 2" xfId="29004" xr:uid="{9770F1DB-CD26-44ED-930D-1DD54570ECBC}"/>
    <cellStyle name="Entrada 5 3 4 5" xfId="18055" xr:uid="{246EAAD2-51BF-4A95-92B6-E32C4CE4AEA1}"/>
    <cellStyle name="Entrada 5 3 5" xfId="3273" xr:uid="{AC4AD215-5274-4BBF-BD77-03D83E130172}"/>
    <cellStyle name="Entrada 5 3 5 2" xfId="5910" xr:uid="{A4A64300-9EAD-474A-9981-789E7115F499}"/>
    <cellStyle name="Entrada 5 3 5 2 2" xfId="12221" xr:uid="{98C61748-B2EB-4A15-A4B4-E267BAC87197}"/>
    <cellStyle name="Entrada 5 3 5 2 2 2" xfId="27329" xr:uid="{BD75359A-3CDF-4D29-A9C5-3D182E7B92BC}"/>
    <cellStyle name="Entrada 5 3 5 2 3" xfId="16568" xr:uid="{55D29EAE-0D99-4E0F-9A2A-84E570059C52}"/>
    <cellStyle name="Entrada 5 3 5 2 3 2" xfId="31676" xr:uid="{D81A651D-9176-44BF-9F14-1C4517DE7C4E}"/>
    <cellStyle name="Entrada 5 3 5 2 4" xfId="21018" xr:uid="{05F32483-19EB-4B3E-9805-826D50993A79}"/>
    <cellStyle name="Entrada 5 3 5 3" xfId="9655" xr:uid="{91871864-F3CF-4EC8-A9C9-1FB0F5E83334}"/>
    <cellStyle name="Entrada 5 3 5 3 2" xfId="24763" xr:uid="{7E6025AD-D6C3-447C-B71F-A0A47EC0F209}"/>
    <cellStyle name="Entrada 5 3 5 4" xfId="15213" xr:uid="{7790B331-AA22-4F11-B8E0-06F4E992FF35}"/>
    <cellStyle name="Entrada 5 3 5 4 2" xfId="30321" xr:uid="{1DEEE0A0-DF21-488D-8E6B-369BA1309A9F}"/>
    <cellStyle name="Entrada 5 3 5 5" xfId="18381" xr:uid="{C5C83DE2-DA51-4A0F-AB6B-B592B48E03CD}"/>
    <cellStyle name="Entrada 5 3 6" xfId="3579" xr:uid="{AE20C310-30C0-4CE7-82AA-7C45BC8F596D}"/>
    <cellStyle name="Entrada 5 3 6 2" xfId="6216" xr:uid="{42E111A8-08D6-4646-991B-501AAE5E6F67}"/>
    <cellStyle name="Entrada 5 3 6 2 2" xfId="12527" xr:uid="{CEF37278-DF76-4992-A60B-6E5E269EE301}"/>
    <cellStyle name="Entrada 5 3 6 2 2 2" xfId="27635" xr:uid="{6AD88353-4D21-4469-8921-681A71E52EF9}"/>
    <cellStyle name="Entrada 5 3 6 2 3" xfId="11765" xr:uid="{D6BD2712-A8E9-4E61-8669-F0D2DFE510A0}"/>
    <cellStyle name="Entrada 5 3 6 2 3 2" xfId="26873" xr:uid="{95DC5AD8-1DC5-4BFC-BEF9-F69543797D13}"/>
    <cellStyle name="Entrada 5 3 6 2 4" xfId="21324" xr:uid="{D35A08F3-685A-49E4-9667-52C9C70570A6}"/>
    <cellStyle name="Entrada 5 3 6 3" xfId="9961" xr:uid="{F02F89B6-843A-492D-BF3A-AB464164D323}"/>
    <cellStyle name="Entrada 5 3 6 3 2" xfId="25069" xr:uid="{819EAE38-8F55-41D9-A9C7-04FD3531CA6F}"/>
    <cellStyle name="Entrada 5 3 6 4" xfId="11755" xr:uid="{2AE71E65-D231-460C-A2D1-44B9C6EBAFA7}"/>
    <cellStyle name="Entrada 5 3 6 4 2" xfId="26863" xr:uid="{D41859F4-85D5-4E52-B359-F3B9BB255170}"/>
    <cellStyle name="Entrada 5 3 6 5" xfId="18687" xr:uid="{4D4B7C3D-DDC9-4B2E-9F28-C81516AFEF78}"/>
    <cellStyle name="Entrada 5 3 7" xfId="3925" xr:uid="{16FB8BB6-AEEA-4377-BDA4-FC6D5A767886}"/>
    <cellStyle name="Entrada 5 3 7 2" xfId="6562" xr:uid="{F540485D-CAE7-407E-9092-FD00F19E8784}"/>
    <cellStyle name="Entrada 5 3 7 2 2" xfId="12873" xr:uid="{E5C766A6-DC20-4046-9427-1ED647354A60}"/>
    <cellStyle name="Entrada 5 3 7 2 2 2" xfId="27981" xr:uid="{BB6AFF38-0C51-4A97-9068-97867615A86E}"/>
    <cellStyle name="Entrada 5 3 7 2 3" xfId="16578" xr:uid="{883424F5-A04C-4818-8E70-38460C3582F7}"/>
    <cellStyle name="Entrada 5 3 7 2 3 2" xfId="31686" xr:uid="{21F64D06-36FC-417C-B4D3-1CADC2B7237E}"/>
    <cellStyle name="Entrada 5 3 7 2 4" xfId="21670" xr:uid="{98B918A2-6FB2-4145-863E-639E4B965152}"/>
    <cellStyle name="Entrada 5 3 7 3" xfId="10307" xr:uid="{F315499A-4C30-4C26-8F51-F0DB96CB1479}"/>
    <cellStyle name="Entrada 5 3 7 3 2" xfId="25415" xr:uid="{0C23F43D-7409-4D5B-B0D5-A47D6B0149A0}"/>
    <cellStyle name="Entrada 5 3 7 4" xfId="16131" xr:uid="{1D7FCEC4-FA7D-4440-A65C-49691F689E10}"/>
    <cellStyle name="Entrada 5 3 7 4 2" xfId="31239" xr:uid="{0D94D3D1-567F-4ABB-B6BD-15A8066D1BA7}"/>
    <cellStyle name="Entrada 5 3 7 5" xfId="19033" xr:uid="{8841B791-98B5-49F4-8AC8-B251BB8E275F}"/>
    <cellStyle name="Entrada 5 3 8" xfId="4490" xr:uid="{1CDDD0B5-3FD4-4B07-A5E6-E97324CC3D4F}"/>
    <cellStyle name="Entrada 5 3 8 2" xfId="10872" xr:uid="{34E436C2-9418-4855-B01E-16E5D0187C0E}"/>
    <cellStyle name="Entrada 5 3 8 2 2" xfId="25980" xr:uid="{0AB732F5-AAF9-4EE4-9D35-5450AC04DCF1}"/>
    <cellStyle name="Entrada 5 3 8 3" xfId="15940" xr:uid="{8CC1DBB4-9575-47C0-8825-C571AACD1D70}"/>
    <cellStyle name="Entrada 5 3 8 3 2" xfId="31048" xr:uid="{89B83E9B-E68C-47B3-A4CC-1A0ABC2ECBD8}"/>
    <cellStyle name="Entrada 5 3 8 4" xfId="19598" xr:uid="{2F0AC4A0-2F22-4AE8-B7F9-5428AC478C0F}"/>
    <cellStyle name="Entrada 5 3 9" xfId="8354" xr:uid="{44CD15C3-87DA-4EDD-BD66-6ADEACEBC1D7}"/>
    <cellStyle name="Entrada 5 3 9 2" xfId="23462" xr:uid="{3B0049B4-A179-49D7-98ED-AA3C911912F4}"/>
    <cellStyle name="Entrada 5 4" xfId="2090" xr:uid="{25128C77-D2A8-4BC5-A87F-D0D871CC3A45}"/>
    <cellStyle name="Entrada 5 4 10" xfId="13960" xr:uid="{6AE5D002-8D3A-4216-86FC-1E8597D5B580}"/>
    <cellStyle name="Entrada 5 4 10 2" xfId="29068" xr:uid="{D9672847-B981-4E2E-A92A-7457AD8B820C}"/>
    <cellStyle name="Entrada 5 4 11" xfId="14692" xr:uid="{D7726625-7D5B-4483-A874-F815C6F43FD6}"/>
    <cellStyle name="Entrada 5 4 11 2" xfId="29800" xr:uid="{A3219358-5821-4CE6-B82C-A62CDEA1D6E2}"/>
    <cellStyle name="Entrada 5 4 12" xfId="17315" xr:uid="{6EA3C8A0-5E2D-47BD-AC8E-3B7C602A8CDE}"/>
    <cellStyle name="Entrada 5 4 2" xfId="2580" xr:uid="{2174A63D-5F8D-4252-8839-7EBBC1CE5D5E}"/>
    <cellStyle name="Entrada 5 4 2 2" xfId="5217" xr:uid="{C3E91681-A8D0-472B-924C-570F33900C01}"/>
    <cellStyle name="Entrada 5 4 2 2 2" xfId="11581" xr:uid="{99C735F4-2D8C-43AA-8A7E-4CB38096F362}"/>
    <cellStyle name="Entrada 5 4 2 2 2 2" xfId="26689" xr:uid="{43A25CF3-FF69-409D-A64E-DB1AFD38AAC7}"/>
    <cellStyle name="Entrada 5 4 2 2 3" xfId="7200" xr:uid="{A3E04A0C-F508-4E0F-8D9E-BC5E03F7F4EF}"/>
    <cellStyle name="Entrada 5 4 2 2 3 2" xfId="22308" xr:uid="{C3C0AF3D-D9CE-4BF5-894B-DCCC7C0B0D39}"/>
    <cellStyle name="Entrada 5 4 2 2 4" xfId="20325" xr:uid="{A5B0B9E9-12B4-4D2F-A7E5-A1BBD155CC89}"/>
    <cellStyle name="Entrada 5 4 2 3" xfId="9047" xr:uid="{9AF8109B-7972-468C-BFF0-5B9A12DF2DF9}"/>
    <cellStyle name="Entrada 5 4 2 3 2" xfId="24155" xr:uid="{9B5B7B01-C4A1-427F-ADE3-F55E0130A031}"/>
    <cellStyle name="Entrada 5 4 2 4" xfId="9205" xr:uid="{E6A80057-81C2-4CF1-B49C-764C16C82398}"/>
    <cellStyle name="Entrada 5 4 2 4 2" xfId="24313" xr:uid="{F1691BC2-7A31-4839-8004-68E9BE26324B}"/>
    <cellStyle name="Entrada 5 4 2 5" xfId="15665" xr:uid="{94E9599B-1E51-4FF3-8A40-6A397985AA9F}"/>
    <cellStyle name="Entrada 5 4 2 5 2" xfId="30773" xr:uid="{7DF6BA10-BE19-4416-BA4F-C7D1484967E0}"/>
    <cellStyle name="Entrada 5 4 2 6" xfId="17688" xr:uid="{58CFF1F6-E979-43F4-9CE9-EB25996F48DE}"/>
    <cellStyle name="Entrada 5 4 3" xfId="2850" xr:uid="{39F2F0BB-E0B6-470E-A5E9-C1A647A20077}"/>
    <cellStyle name="Entrada 5 4 3 2" xfId="5487" xr:uid="{A9A3A70C-D50E-41E6-9BA9-DC25AC04CDFC}"/>
    <cellStyle name="Entrada 5 4 3 2 2" xfId="16489" xr:uid="{B24F1585-B809-4D0F-ABDE-DAA1FC01E1B5}"/>
    <cellStyle name="Entrada 5 4 3 2 2 2" xfId="31597" xr:uid="{88E11D7B-1C08-4597-B0C3-BC1E093A9F3D}"/>
    <cellStyle name="Entrada 5 4 3 2 3" xfId="20595" xr:uid="{12FBA163-2AED-4F09-8381-22D6F055EC3A}"/>
    <cellStyle name="Entrada 5 4 3 3" xfId="7637" xr:uid="{09FE58CF-8E90-4B66-952D-A48829EBB366}"/>
    <cellStyle name="Entrada 5 4 3 3 2" xfId="22745" xr:uid="{A6D82646-8906-42D7-ACA4-B7C692EB5706}"/>
    <cellStyle name="Entrada 5 4 3 4" xfId="17958" xr:uid="{00B64757-9BBF-4A5B-8B53-267C53BBD209}"/>
    <cellStyle name="Entrada 5 4 4" xfId="3153" xr:uid="{6215F6A8-8B69-44B2-A30A-0B55CF6DBE78}"/>
    <cellStyle name="Entrada 5 4 4 2" xfId="5790" xr:uid="{BBF35827-BAB0-4D26-824E-53AAF9E38AE0}"/>
    <cellStyle name="Entrada 5 4 4 2 2" xfId="12101" xr:uid="{36827E41-3F63-46BA-BAC2-C00CB9A04E4B}"/>
    <cellStyle name="Entrada 5 4 4 2 2 2" xfId="27209" xr:uid="{589407CA-C9DF-4950-87C0-A2FDB5270AB0}"/>
    <cellStyle name="Entrada 5 4 4 2 3" xfId="14769" xr:uid="{90332B96-29B6-41FD-B7DE-22DB2985B868}"/>
    <cellStyle name="Entrada 5 4 4 2 3 2" xfId="29877" xr:uid="{86CC7A44-5539-4C22-BF16-959DDFB1F081}"/>
    <cellStyle name="Entrada 5 4 4 2 4" xfId="20898" xr:uid="{01414350-F8E0-4931-A69A-4A0F86E4847E}"/>
    <cellStyle name="Entrada 5 4 4 3" xfId="9535" xr:uid="{007B6991-A195-4340-AF06-7443FB461710}"/>
    <cellStyle name="Entrada 5 4 4 3 2" xfId="24643" xr:uid="{90AD8960-DBA0-4582-9505-FE7B2EE2B879}"/>
    <cellStyle name="Entrada 5 4 4 4" xfId="13741" xr:uid="{F8EC826B-5BE6-46BE-AF55-C3C9A1BF68DF}"/>
    <cellStyle name="Entrada 5 4 4 4 2" xfId="28849" xr:uid="{9E0C4CE5-028D-4D1E-89B5-59657ABEE2DB}"/>
    <cellStyle name="Entrada 5 4 4 5" xfId="18261" xr:uid="{A4EB8F79-B08E-4476-B68E-60963AC3033A}"/>
    <cellStyle name="Entrada 5 4 5" xfId="3479" xr:uid="{EB90C7E1-C2B7-47D6-A264-0DDEF50A2BE0}"/>
    <cellStyle name="Entrada 5 4 5 2" xfId="6116" xr:uid="{F3022776-9772-4D85-AFD2-AD35CA6990BA}"/>
    <cellStyle name="Entrada 5 4 5 2 2" xfId="12427" xr:uid="{27C4598F-C64E-4878-A939-4A1C3FC81E1C}"/>
    <cellStyle name="Entrada 5 4 5 2 2 2" xfId="27535" xr:uid="{608B7185-FF45-4D50-BFEE-1803BFE001AE}"/>
    <cellStyle name="Entrada 5 4 5 2 3" xfId="13546" xr:uid="{AD88FE3E-DAC9-4C69-AA57-4F112A64EACF}"/>
    <cellStyle name="Entrada 5 4 5 2 3 2" xfId="28654" xr:uid="{61550221-1FB5-4585-B42D-78736B26CFAA}"/>
    <cellStyle name="Entrada 5 4 5 2 4" xfId="21224" xr:uid="{A606AFD7-AAEE-4142-85B2-8C905513230B}"/>
    <cellStyle name="Entrada 5 4 5 3" xfId="9861" xr:uid="{546617D2-C0B7-48BF-9AE4-213715945640}"/>
    <cellStyle name="Entrada 5 4 5 3 2" xfId="24969" xr:uid="{5130ED83-4767-4850-AC13-083063DC63F5}"/>
    <cellStyle name="Entrada 5 4 5 4" xfId="15737" xr:uid="{30EEB503-66BA-4341-88F0-6F43FC3EEBA3}"/>
    <cellStyle name="Entrada 5 4 5 4 2" xfId="30845" xr:uid="{201A0ABF-9CC1-4D22-8784-5FDCF7D55681}"/>
    <cellStyle name="Entrada 5 4 5 5" xfId="18587" xr:uid="{3E6083B2-258F-4AA0-A2A5-5969178E8B81}"/>
    <cellStyle name="Entrada 5 4 6" xfId="3785" xr:uid="{9777137C-247C-4CC0-B85E-9F27F51B817C}"/>
    <cellStyle name="Entrada 5 4 6 2" xfId="6422" xr:uid="{DF7FBED1-575F-4B47-AD17-4CF5B445B355}"/>
    <cellStyle name="Entrada 5 4 6 2 2" xfId="12733" xr:uid="{793C756E-579D-4A88-96D2-D226F71CF399}"/>
    <cellStyle name="Entrada 5 4 6 2 2 2" xfId="27841" xr:uid="{FD567E08-A139-466E-81BB-CC57843F5F25}"/>
    <cellStyle name="Entrada 5 4 6 2 3" xfId="14044" xr:uid="{0E4E989B-E5C3-4CA7-AD87-6C841BE482BA}"/>
    <cellStyle name="Entrada 5 4 6 2 3 2" xfId="29152" xr:uid="{ECBE61D4-3A06-4939-ACCD-D8B329861878}"/>
    <cellStyle name="Entrada 5 4 6 2 4" xfId="21530" xr:uid="{A2F026C6-D2DA-4688-B496-B5DBD76E39E5}"/>
    <cellStyle name="Entrada 5 4 6 3" xfId="10167" xr:uid="{C2FC9540-5DC4-4D65-8A51-365145F6058B}"/>
    <cellStyle name="Entrada 5 4 6 3 2" xfId="25275" xr:uid="{3614071E-5A73-4FCF-B4FC-37B6202166A0}"/>
    <cellStyle name="Entrada 5 4 6 4" xfId="15718" xr:uid="{F36928EA-3B81-42EB-AE44-A05E189408E9}"/>
    <cellStyle name="Entrada 5 4 6 4 2" xfId="30826" xr:uid="{F6FCDFE5-2DA4-4051-AF37-BD66D97242A3}"/>
    <cellStyle name="Entrada 5 4 6 5" xfId="18893" xr:uid="{6218EA81-CE7F-4954-9712-9718B7D797F0}"/>
    <cellStyle name="Entrada 5 4 7" xfId="4162" xr:uid="{55D9EEED-1326-4E04-9284-4BCE986609E2}"/>
    <cellStyle name="Entrada 5 4 7 2" xfId="6799" xr:uid="{FE1F5C1E-EE16-4764-BE8C-1E5F44A2ED09}"/>
    <cellStyle name="Entrada 5 4 7 2 2" xfId="13110" xr:uid="{84738934-DD50-4987-9017-3203EFD09C18}"/>
    <cellStyle name="Entrada 5 4 7 2 2 2" xfId="28218" xr:uid="{6C36E58D-2CCB-405B-8584-8C0860437CB7}"/>
    <cellStyle name="Entrada 5 4 7 2 3" xfId="16784" xr:uid="{4152C26F-F792-4AFE-A37D-A320A6E2300B}"/>
    <cellStyle name="Entrada 5 4 7 2 3 2" xfId="31892" xr:uid="{60F1155F-DE03-475D-B35F-A99D8D4B2BB9}"/>
    <cellStyle name="Entrada 5 4 7 2 4" xfId="21907" xr:uid="{4ADAC2B2-3958-4DDE-9F39-C55D0B8492F5}"/>
    <cellStyle name="Entrada 5 4 7 3" xfId="10544" xr:uid="{432549F9-B4F8-474E-A8E7-607765DC9D64}"/>
    <cellStyle name="Entrada 5 4 7 3 2" xfId="25652" xr:uid="{DF15DF02-DDD0-4C32-9B30-F25097E39AB6}"/>
    <cellStyle name="Entrada 5 4 7 4" xfId="13585" xr:uid="{FFCCE9BB-6C16-401D-86AA-D9764DB40C2D}"/>
    <cellStyle name="Entrada 5 4 7 4 2" xfId="28693" xr:uid="{E0BB210C-BFDA-4773-BD9A-9E8F2AFC45B5}"/>
    <cellStyle name="Entrada 5 4 7 5" xfId="19270" xr:uid="{4A4C20F3-EA7A-437E-9BE2-5922BF86A5B8}"/>
    <cellStyle name="Entrada 5 4 8" xfId="4727" xr:uid="{8C89E650-1EFB-40EA-B9BC-AF229642FEE5}"/>
    <cellStyle name="Entrada 5 4 8 2" xfId="11109" xr:uid="{8820CBE8-66F9-42EF-8459-8BD6E4F55E75}"/>
    <cellStyle name="Entrada 5 4 8 2 2" xfId="26217" xr:uid="{11EAEDFE-2178-4EEB-8B6C-9D49908C98E6}"/>
    <cellStyle name="Entrada 5 4 8 3" xfId="8083" xr:uid="{E707659A-9F89-4E17-9EA1-154297FFEC63}"/>
    <cellStyle name="Entrada 5 4 8 3 2" xfId="23191" xr:uid="{C59A9C9C-E13C-43C4-A604-856F68F797C2}"/>
    <cellStyle name="Entrada 5 4 8 4" xfId="19835" xr:uid="{298B26CB-4C4E-4192-894E-98144B1CF103}"/>
    <cellStyle name="Entrada 5 4 9" xfId="8588" xr:uid="{BBE978F4-A338-4531-9689-2894FAAB85EF}"/>
    <cellStyle name="Entrada 5 4 9 2" xfId="23696" xr:uid="{00C8C39B-BDEC-4FCD-AB88-4F736FA219CF}"/>
    <cellStyle name="Entrada 5 5" xfId="2031" xr:uid="{9539623D-F928-4FD3-9566-08874D791FD7}"/>
    <cellStyle name="Entrada 5 5 10" xfId="16232" xr:uid="{2CD03069-C1E1-4E2F-8DEC-67F17E927205}"/>
    <cellStyle name="Entrada 5 5 10 2" xfId="31340" xr:uid="{C7AE826B-C67F-46CE-96D1-FA518387F990}"/>
    <cellStyle name="Entrada 5 5 11" xfId="17256" xr:uid="{E0F02394-3692-454E-B184-76D0B531CE2E}"/>
    <cellStyle name="Entrada 5 5 2" xfId="2791" xr:uid="{A33E6320-2472-459C-85FB-4645D37D9FC3}"/>
    <cellStyle name="Entrada 5 5 2 2" xfId="5428" xr:uid="{90CED311-7CE7-4A3E-9295-599CF48C4A97}"/>
    <cellStyle name="Entrada 5 5 2 2 2" xfId="16277" xr:uid="{B7718DC0-B9EA-4611-9F30-62A9BBC647A4}"/>
    <cellStyle name="Entrada 5 5 2 2 2 2" xfId="31385" xr:uid="{B338A51A-EF4E-4E61-8680-27FEF0873F8B}"/>
    <cellStyle name="Entrada 5 5 2 2 3" xfId="20536" xr:uid="{DBC0838C-C215-4F67-A1B6-A9ED4E78342C}"/>
    <cellStyle name="Entrada 5 5 2 3" xfId="13875" xr:uid="{A2931B02-0523-4482-8784-280FCDA2F480}"/>
    <cellStyle name="Entrada 5 5 2 3 2" xfId="28983" xr:uid="{33D593FB-3052-4DCB-9603-391F524DD379}"/>
    <cellStyle name="Entrada 5 5 2 4" xfId="17899" xr:uid="{2ADCB98E-0457-4E95-BC71-F5D27ED6E0BC}"/>
    <cellStyle name="Entrada 5 5 3" xfId="3094" xr:uid="{A217DCA4-FF0A-4194-8278-A2D450E57120}"/>
    <cellStyle name="Entrada 5 5 3 2" xfId="5731" xr:uid="{62A3933A-ADE0-4AFE-A4B6-FF20C631A8E6}"/>
    <cellStyle name="Entrada 5 5 3 2 2" xfId="12042" xr:uid="{59123239-C215-4AB8-AD8E-4B7292BEA949}"/>
    <cellStyle name="Entrada 5 5 3 2 2 2" xfId="27150" xr:uid="{196695B1-42A1-44BE-87A2-1802525E9E1B}"/>
    <cellStyle name="Entrada 5 5 3 2 3" xfId="7447" xr:uid="{788FD4D7-50BB-4E98-A231-99B393794E9A}"/>
    <cellStyle name="Entrada 5 5 3 2 3 2" xfId="22555" xr:uid="{87B84228-D3FC-411D-B2FF-09099DD8CA69}"/>
    <cellStyle name="Entrada 5 5 3 2 4" xfId="20839" xr:uid="{353A6CA8-9A3E-4969-BDDB-834C99917C73}"/>
    <cellStyle name="Entrada 5 5 3 3" xfId="9476" xr:uid="{3DB95364-F304-4DF5-89D0-070C6767C8B7}"/>
    <cellStyle name="Entrada 5 5 3 3 2" xfId="24584" xr:uid="{CEDCC3E1-B78B-4600-B52E-538802BB795E}"/>
    <cellStyle name="Entrada 5 5 3 4" xfId="15349" xr:uid="{CB1A2D73-4DDC-4E64-99FB-506023E76D2B}"/>
    <cellStyle name="Entrada 5 5 3 4 2" xfId="30457" xr:uid="{CE2B57F8-9EC1-4667-9BDB-FAA6DE18CACB}"/>
    <cellStyle name="Entrada 5 5 3 5" xfId="18202" xr:uid="{72C83FA4-074A-4C2C-8D3A-44BB87AF5696}"/>
    <cellStyle name="Entrada 5 5 4" xfId="3420" xr:uid="{2EA0DE68-A664-497B-8568-E2F06653C3B0}"/>
    <cellStyle name="Entrada 5 5 4 2" xfId="6057" xr:uid="{B87203CF-2C06-44DD-B270-CF4605AA6A1B}"/>
    <cellStyle name="Entrada 5 5 4 2 2" xfId="12368" xr:uid="{7BD61B99-15C2-4383-9A3F-5AB10E2C5251}"/>
    <cellStyle name="Entrada 5 5 4 2 2 2" xfId="27476" xr:uid="{4FC84ED2-5651-40C0-92ED-1ABEC69EE627}"/>
    <cellStyle name="Entrada 5 5 4 2 3" xfId="7179" xr:uid="{D1B84DA2-54AC-416C-9B25-7C2F92FBE5F6}"/>
    <cellStyle name="Entrada 5 5 4 2 3 2" xfId="22287" xr:uid="{D0B5937A-DCD9-4F65-BF60-C2C08CF791E6}"/>
    <cellStyle name="Entrada 5 5 4 2 4" xfId="21165" xr:uid="{D912ABB6-F0AF-4272-A0B0-9B72DDDB0F41}"/>
    <cellStyle name="Entrada 5 5 4 3" xfId="9802" xr:uid="{858EDE5D-6315-4A25-8E96-C32A7EDCCC85}"/>
    <cellStyle name="Entrada 5 5 4 3 2" xfId="24910" xr:uid="{46833039-290F-4640-A0B4-7984C45D39B4}"/>
    <cellStyle name="Entrada 5 5 4 4" xfId="14072" xr:uid="{F213E8A0-540C-4102-BA6A-76DBB9F69867}"/>
    <cellStyle name="Entrada 5 5 4 4 2" xfId="29180" xr:uid="{7FC3CE16-5E3E-49D6-8DE1-3EF01CF8035C}"/>
    <cellStyle name="Entrada 5 5 4 5" xfId="18528" xr:uid="{C7720864-04EA-4923-81F1-457CB1855DE5}"/>
    <cellStyle name="Entrada 5 5 5" xfId="3726" xr:uid="{45393801-EC6A-472D-8362-643C1C946E08}"/>
    <cellStyle name="Entrada 5 5 5 2" xfId="6363" xr:uid="{4689A8A6-5064-4EC8-B883-0BA9B6EA7C38}"/>
    <cellStyle name="Entrada 5 5 5 2 2" xfId="12674" xr:uid="{8BEA5637-6E61-47B0-B49C-EDAC296991FE}"/>
    <cellStyle name="Entrada 5 5 5 2 2 2" xfId="27782" xr:uid="{E0F6F57D-34E1-45A0-9809-7B7B01BBA0D7}"/>
    <cellStyle name="Entrada 5 5 5 2 3" xfId="15625" xr:uid="{ADCDF18D-C132-4BDF-B4D6-A49B031B9FDD}"/>
    <cellStyle name="Entrada 5 5 5 2 3 2" xfId="30733" xr:uid="{375640CC-B6D1-4CF7-B370-9BFB1828DD8A}"/>
    <cellStyle name="Entrada 5 5 5 2 4" xfId="21471" xr:uid="{CE0F650C-0357-4819-82D8-64C109243880}"/>
    <cellStyle name="Entrada 5 5 5 3" xfId="10108" xr:uid="{1A8873EC-099A-41EC-956D-FCF8926DE153}"/>
    <cellStyle name="Entrada 5 5 5 3 2" xfId="25216" xr:uid="{5E383ED9-27D5-44AC-875A-BF24F0C22D5A}"/>
    <cellStyle name="Entrada 5 5 5 4" xfId="15523" xr:uid="{891DE264-C38B-49BF-88DC-67661F3C7166}"/>
    <cellStyle name="Entrada 5 5 5 4 2" xfId="30631" xr:uid="{20547B0A-D5FF-463A-8CEE-AF244D8C7B9D}"/>
    <cellStyle name="Entrada 5 5 5 5" xfId="18834" xr:uid="{0BC95646-0253-4AF0-9323-BB43EF023E8B}"/>
    <cellStyle name="Entrada 5 5 6" xfId="4103" xr:uid="{6AAAA6BC-4189-4679-B29F-D40203ADDBFA}"/>
    <cellStyle name="Entrada 5 5 6 2" xfId="6740" xr:uid="{AC9EA62B-ACCB-4801-9092-8F213EEFBC58}"/>
    <cellStyle name="Entrada 5 5 6 2 2" xfId="13051" xr:uid="{FAB6F1AB-5150-4B5C-9E3C-34A293EA2B62}"/>
    <cellStyle name="Entrada 5 5 6 2 2 2" xfId="28159" xr:uid="{0F4A2AF2-36F9-4547-953F-C46CFF4D81A5}"/>
    <cellStyle name="Entrada 5 5 6 2 3" xfId="16725" xr:uid="{C25E05A6-B125-487A-8C74-C204E47C909E}"/>
    <cellStyle name="Entrada 5 5 6 2 3 2" xfId="31833" xr:uid="{E4CE12AC-3D8A-45E9-8A26-E712CDEC0122}"/>
    <cellStyle name="Entrada 5 5 6 2 4" xfId="21848" xr:uid="{3E5EDF84-1B23-44CE-AC50-E1C9AEF1D16A}"/>
    <cellStyle name="Entrada 5 5 6 3" xfId="10485" xr:uid="{3345AA21-D77C-4EE0-A447-FB3AB1A573B1}"/>
    <cellStyle name="Entrada 5 5 6 3 2" xfId="25593" xr:uid="{FB843818-071C-4D91-865C-EBA6346FB872}"/>
    <cellStyle name="Entrada 5 5 6 4" xfId="7401" xr:uid="{3D4D4531-083C-47B5-8F4B-C77A77A5317F}"/>
    <cellStyle name="Entrada 5 5 6 4 2" xfId="22509" xr:uid="{1A8D223C-93F1-4702-A0F2-E45A707065BB}"/>
    <cellStyle name="Entrada 5 5 6 5" xfId="19211" xr:uid="{3A58AAF3-CC7D-4FAC-AE78-0832C81A4EE4}"/>
    <cellStyle name="Entrada 5 5 7" xfId="4668" xr:uid="{9D6E85DD-2DC5-4FE3-A7C6-0E17E4953A0E}"/>
    <cellStyle name="Entrada 5 5 7 2" xfId="11050" xr:uid="{CF621407-D9AA-4D71-AC3A-0D8F7DD463C0}"/>
    <cellStyle name="Entrada 5 5 7 2 2" xfId="26158" xr:uid="{3F552358-9C57-424E-96FC-572E43719FD0}"/>
    <cellStyle name="Entrada 5 5 7 3" xfId="8082" xr:uid="{C944A25C-9748-47AA-8C5D-F4BA3C652B43}"/>
    <cellStyle name="Entrada 5 5 7 3 2" xfId="23190" xr:uid="{4CCF727A-37E0-44A9-88C9-7043C8462C6B}"/>
    <cellStyle name="Entrada 5 5 7 4" xfId="19776" xr:uid="{74F83165-CE3A-4F10-A06C-9131F7896B23}"/>
    <cellStyle name="Entrada 5 5 8" xfId="8529" xr:uid="{8F6EE178-3418-415B-B22C-7DA5045D8D6B}"/>
    <cellStyle name="Entrada 5 5 8 2" xfId="23637" xr:uid="{FFB79596-81DA-438D-A73E-C2853B2F7516}"/>
    <cellStyle name="Entrada 5 5 9" xfId="15756" xr:uid="{88A490CC-8C21-4B77-8FBA-A363E43C3011}"/>
    <cellStyle name="Entrada 5 5 9 2" xfId="30864" xr:uid="{663F9C37-E9E8-4FD2-9303-D6249E5B7DED}"/>
    <cellStyle name="Entrada 6" xfId="1155" xr:uid="{00000000-0005-0000-0000-000085040000}"/>
    <cellStyle name="Entrada 6 2" xfId="1871" xr:uid="{461402DC-B5E2-4795-BF34-C2533A27B0EC}"/>
    <cellStyle name="Entrada 6 2 10" xfId="8372" xr:uid="{B8267406-AB25-4F6D-A380-EEF307BCE30B}"/>
    <cellStyle name="Entrada 6 2 10 2" xfId="23480" xr:uid="{20D16312-47BF-4A80-8687-2E16F13B2686}"/>
    <cellStyle name="Entrada 6 2 11" xfId="7899" xr:uid="{6C0E0393-AEB3-4946-BA12-25E666BBC843}"/>
    <cellStyle name="Entrada 6 2 11 2" xfId="23007" xr:uid="{490098D5-C4FF-4123-BA82-21A82E2EFF7E}"/>
    <cellStyle name="Entrada 6 2 12" xfId="16558" xr:uid="{9C078091-BFE8-402C-9F9F-0FFA65E6FAC9}"/>
    <cellStyle name="Entrada 6 2 12 2" xfId="31666" xr:uid="{CE5ECF85-7954-4607-B162-9C9DC4FE1FA9}"/>
    <cellStyle name="Entrada 6 2 13" xfId="17096" xr:uid="{143E84FD-FB20-46A4-9FF6-0A5E5D0BEBBD}"/>
    <cellStyle name="Entrada 6 2 2" xfId="2431" xr:uid="{CC5DC458-AEDA-40C5-8ABA-274BA7F0EA0B}"/>
    <cellStyle name="Entrada 6 2 2 2" xfId="5068" xr:uid="{9EA44845-2EBB-40F2-9A52-15CD76D5EB79}"/>
    <cellStyle name="Entrada 6 2 2 2 2" xfId="11432" xr:uid="{8F96E53B-D686-4FAE-B1E8-AD0124044BCC}"/>
    <cellStyle name="Entrada 6 2 2 2 2 2" xfId="26540" xr:uid="{0A8BBA57-8476-49F7-A8F5-2C91B903AD88}"/>
    <cellStyle name="Entrada 6 2 2 2 3" xfId="15931" xr:uid="{4AE0AED8-C5B0-4E07-9225-8FBF9B38DC16}"/>
    <cellStyle name="Entrada 6 2 2 2 3 2" xfId="31039" xr:uid="{7EEC9983-924D-48B3-BC34-80CB615877F4}"/>
    <cellStyle name="Entrada 6 2 2 2 4" xfId="20176" xr:uid="{41D3A402-B668-4FF8-A0BA-5CBC97E4275C}"/>
    <cellStyle name="Entrada 6 2 2 3" xfId="8898" xr:uid="{90C3DB76-BDF9-4A09-8E6D-E94DEE8945E6}"/>
    <cellStyle name="Entrada 6 2 2 3 2" xfId="24006" xr:uid="{358ACBC8-A326-4C78-BDF6-F7A042F2DBF6}"/>
    <cellStyle name="Entrada 6 2 3" xfId="2661" xr:uid="{991C830C-CFDB-4716-A7D2-2E2E6388A04D}"/>
    <cellStyle name="Entrada 6 2 3 2" xfId="5298" xr:uid="{1D47F406-A7B7-4168-95A2-4BA3A6042EC7}"/>
    <cellStyle name="Entrada 6 2 3 2 2" xfId="15656" xr:uid="{C2CD9C62-399C-45C9-BFFA-F649EF0F9443}"/>
    <cellStyle name="Entrada 6 2 3 2 2 2" xfId="30764" xr:uid="{6DE3AF26-A003-460D-A994-C789E934E812}"/>
    <cellStyle name="Entrada 6 2 3 2 3" xfId="20406" xr:uid="{8BA70D19-EFC6-41EC-BA85-2790373F9D70}"/>
    <cellStyle name="Entrada 6 2 3 3" xfId="14429" xr:uid="{A4DC7736-7D60-4808-AEA3-0114BCCB0505}"/>
    <cellStyle name="Entrada 6 2 3 3 2" xfId="29537" xr:uid="{BE476C67-4666-4877-B869-EA17E955A3DC}"/>
    <cellStyle name="Entrada 6 2 3 4" xfId="17769" xr:uid="{F710E927-8614-479F-BB69-4E7022951C4B}"/>
    <cellStyle name="Entrada 6 2 4" xfId="2965" xr:uid="{ED92AA69-64FB-48E1-AF38-83D518C7C5CF}"/>
    <cellStyle name="Entrada 6 2 4 2" xfId="5602" xr:uid="{5F225245-26E6-4B09-841F-0EFA175B8698}"/>
    <cellStyle name="Entrada 6 2 4 2 2" xfId="11913" xr:uid="{CC394CDA-0477-4C31-B210-4B9D4C44EE64}"/>
    <cellStyle name="Entrada 6 2 4 2 2 2" xfId="27021" xr:uid="{2DB3F2BA-F0CB-43E7-90BB-4E4A0760EF57}"/>
    <cellStyle name="Entrada 6 2 4 2 3" xfId="14454" xr:uid="{DCA4645B-6F95-4421-B8AE-74CC6CF804FD}"/>
    <cellStyle name="Entrada 6 2 4 2 3 2" xfId="29562" xr:uid="{B955E363-1FCE-4AB0-B343-561026EFB7D7}"/>
    <cellStyle name="Entrada 6 2 4 2 4" xfId="20710" xr:uid="{18FF2833-A895-424B-ADB0-A10670106A75}"/>
    <cellStyle name="Entrada 6 2 4 3" xfId="9347" xr:uid="{188A3844-3636-4B80-8E87-5554C3043629}"/>
    <cellStyle name="Entrada 6 2 4 3 2" xfId="24455" xr:uid="{98097634-88B2-44FC-B929-42CDE02CA967}"/>
    <cellStyle name="Entrada 6 2 4 4" xfId="8735" xr:uid="{889B1405-FEB4-4E51-807E-9301E96C012F}"/>
    <cellStyle name="Entrada 6 2 4 4 2" xfId="23843" xr:uid="{83E43112-17A5-4589-88BD-C742B9FBFCEB}"/>
    <cellStyle name="Entrada 6 2 4 5" xfId="18073" xr:uid="{532B82BA-2079-4ABF-B19F-48747688AF25}"/>
    <cellStyle name="Entrada 6 2 5" xfId="3291" xr:uid="{78BDA906-4BAC-4A82-A204-BF20D284874A}"/>
    <cellStyle name="Entrada 6 2 5 2" xfId="5928" xr:uid="{5D7D6E2B-41FB-4D66-9572-1B2A1F5281FC}"/>
    <cellStyle name="Entrada 6 2 5 2 2" xfId="12239" xr:uid="{4E8F05A5-A8FC-4DB6-B7BD-FD73BCCCB2C3}"/>
    <cellStyle name="Entrada 6 2 5 2 2 2" xfId="27347" xr:uid="{81EE73FA-78FD-4720-A9FB-FEB8BF41B58A}"/>
    <cellStyle name="Entrada 6 2 5 2 3" xfId="14269" xr:uid="{BBF695FF-DBD0-4512-B7FC-5A8F0BC4BC4E}"/>
    <cellStyle name="Entrada 6 2 5 2 3 2" xfId="29377" xr:uid="{77E8341A-DB62-4BF9-96E7-55A734F303F9}"/>
    <cellStyle name="Entrada 6 2 5 2 4" xfId="21036" xr:uid="{2C327249-1DB1-4C6B-B048-6FCB890FCA5D}"/>
    <cellStyle name="Entrada 6 2 5 3" xfId="9673" xr:uid="{3BD49C5A-62BE-4033-96D6-BCF2CCFCDD58}"/>
    <cellStyle name="Entrada 6 2 5 3 2" xfId="24781" xr:uid="{B774C49B-0697-4084-A23A-842BAB930664}"/>
    <cellStyle name="Entrada 6 2 5 4" xfId="14221" xr:uid="{2816BC5C-F544-45EA-9817-DACE92C40D48}"/>
    <cellStyle name="Entrada 6 2 5 4 2" xfId="29329" xr:uid="{30D69D5D-13C5-4B1C-9B85-5FD7D932AD27}"/>
    <cellStyle name="Entrada 6 2 5 5" xfId="18399" xr:uid="{A6213DEA-644E-403E-A909-2CBD744EFF5E}"/>
    <cellStyle name="Entrada 6 2 6" xfId="3597" xr:uid="{038369AD-B55B-420C-BD90-A493EED51820}"/>
    <cellStyle name="Entrada 6 2 6 2" xfId="6234" xr:uid="{2DEEB825-D561-4C2C-9131-ADC791DC4CE2}"/>
    <cellStyle name="Entrada 6 2 6 2 2" xfId="12545" xr:uid="{AAD75AF7-49F8-4E53-94D2-C3D555EB8B17}"/>
    <cellStyle name="Entrada 6 2 6 2 2 2" xfId="27653" xr:uid="{F21543E6-3439-4EB9-80BF-92122EC80E9E}"/>
    <cellStyle name="Entrada 6 2 6 2 3" xfId="13725" xr:uid="{CF5066B8-2AD3-4C01-AC0A-E54E9B94FF7D}"/>
    <cellStyle name="Entrada 6 2 6 2 3 2" xfId="28833" xr:uid="{538ED43A-CF4E-4755-904D-DF2983502050}"/>
    <cellStyle name="Entrada 6 2 6 2 4" xfId="21342" xr:uid="{996CC422-DF4E-4BB2-ACB6-8C070506CEA0}"/>
    <cellStyle name="Entrada 6 2 6 3" xfId="9979" xr:uid="{6D18FB4F-664C-4BA5-91F2-1D98E080E8AD}"/>
    <cellStyle name="Entrada 6 2 6 3 2" xfId="25087" xr:uid="{6322C35A-BBF9-42FD-8DE3-C8BCD64A6667}"/>
    <cellStyle name="Entrada 6 2 6 4" xfId="7271" xr:uid="{8BCF3CA7-661D-43B7-A553-297E421E1CDC}"/>
    <cellStyle name="Entrada 6 2 6 4 2" xfId="22379" xr:uid="{2F7DD250-F448-4F76-A45E-526AFFB9C2A3}"/>
    <cellStyle name="Entrada 6 2 6 5" xfId="18705" xr:uid="{5D116A02-CF1C-4522-A866-40479C84E515}"/>
    <cellStyle name="Entrada 6 2 7" xfId="3943" xr:uid="{4FF9C230-C8E7-4C2A-BAC0-B61E32DF397B}"/>
    <cellStyle name="Entrada 6 2 7 2" xfId="6580" xr:uid="{D9EB8DCD-B0E6-4380-81AC-FE02EF9A3218}"/>
    <cellStyle name="Entrada 6 2 7 2 2" xfId="12891" xr:uid="{8A20385E-8BE5-4346-A092-A9487EDC0949}"/>
    <cellStyle name="Entrada 6 2 7 2 2 2" xfId="27999" xr:uid="{CE066624-E230-4ACD-8469-4EFCE8B0A933}"/>
    <cellStyle name="Entrada 6 2 7 2 3" xfId="16596" xr:uid="{7016304A-E94C-4091-A12C-A86BC99EB690}"/>
    <cellStyle name="Entrada 6 2 7 2 3 2" xfId="31704" xr:uid="{4971F954-16D8-4521-9D5C-5A09406DEE67}"/>
    <cellStyle name="Entrada 6 2 7 2 4" xfId="21688" xr:uid="{DFD2AD72-FB5A-4CE5-AA8B-0C33420A331E}"/>
    <cellStyle name="Entrada 6 2 7 3" xfId="10325" xr:uid="{858F7A99-AF9B-402F-9A14-10203103E9D4}"/>
    <cellStyle name="Entrada 6 2 7 3 2" xfId="25433" xr:uid="{AD44FEFE-F366-40F6-A06D-45CA03A8832F}"/>
    <cellStyle name="Entrada 6 2 7 4" xfId="14803" xr:uid="{4B78AC1B-021F-49E3-97A9-F33FD5D7CCE7}"/>
    <cellStyle name="Entrada 6 2 7 4 2" xfId="29911" xr:uid="{478B250F-A9D4-4536-B603-F947C0BAB07D}"/>
    <cellStyle name="Entrada 6 2 7 5" xfId="19051" xr:uid="{48E0AACA-9870-4360-8422-39C2CC925C15}"/>
    <cellStyle name="Entrada 6 2 8" xfId="4290" xr:uid="{B4F76DB8-9D58-4C93-A597-BB9BB34492BF}"/>
    <cellStyle name="Entrada 6 2 8 2" xfId="6927" xr:uid="{65219C7C-E695-42AF-89E5-BD4A617B1CD5}"/>
    <cellStyle name="Entrada 6 2 8 2 2" xfId="13238" xr:uid="{92988ACD-285D-4B34-9B2E-9047433BFC17}"/>
    <cellStyle name="Entrada 6 2 8 2 2 2" xfId="28346" xr:uid="{F2CBEEFD-4F4B-4353-B64B-298F9E28F865}"/>
    <cellStyle name="Entrada 6 2 8 2 3" xfId="16902" xr:uid="{073EBEB3-817C-4AF7-A81B-2AC430B9CBF1}"/>
    <cellStyle name="Entrada 6 2 8 2 3 2" xfId="32010" xr:uid="{0522E8B6-A3C7-42F5-95A7-BF5436FCCFA0}"/>
    <cellStyle name="Entrada 6 2 8 2 4" xfId="22035" xr:uid="{41E05F47-6A2F-4A36-9659-F4F4DD6BE439}"/>
    <cellStyle name="Entrada 6 2 8 3" xfId="10672" xr:uid="{7BD6EAFD-BDE5-4B48-A13B-8E8B74B1C6B3}"/>
    <cellStyle name="Entrada 6 2 8 3 2" xfId="25780" xr:uid="{F385C95B-3114-43BB-B091-17195C5083A4}"/>
    <cellStyle name="Entrada 6 2 8 4" xfId="7759" xr:uid="{C0D75C55-AFDD-48B2-B25E-9B93A4F3D459}"/>
    <cellStyle name="Entrada 6 2 8 4 2" xfId="22867" xr:uid="{3404D711-368D-41A1-892B-5CD7E957EC45}"/>
    <cellStyle name="Entrada 6 2 8 5" xfId="19398" xr:uid="{71F810B0-37E2-48D9-A5B1-E0C67608C47D}"/>
    <cellStyle name="Entrada 6 2 9" xfId="4508" xr:uid="{29E96525-A16B-449A-85A7-7BACCF3DB748}"/>
    <cellStyle name="Entrada 6 2 9 2" xfId="10890" xr:uid="{0BD6BE4B-1D71-4418-9799-FA36E7CEAE99}"/>
    <cellStyle name="Entrada 6 2 9 2 2" xfId="25998" xr:uid="{4A9F2AC1-3FD3-4809-A5CF-9D1422766D51}"/>
    <cellStyle name="Entrada 6 2 9 3" xfId="15690" xr:uid="{774D2FA2-2464-4B6C-B37E-490780221730}"/>
    <cellStyle name="Entrada 6 2 9 3 2" xfId="30798" xr:uid="{258C1A67-6B86-43D4-8AE5-97EA995B6E21}"/>
    <cellStyle name="Entrada 6 2 9 4" xfId="19616" xr:uid="{F0E87900-7AE8-4F20-B855-46F632AB840B}"/>
    <cellStyle name="Entrada 6 3" xfId="1854" xr:uid="{87FAE260-4485-45DE-8A51-FE5114DE9C6B}"/>
    <cellStyle name="Entrada 6 3 10" xfId="14380" xr:uid="{8C8476F9-105B-4BD2-8674-7218BA23DF94}"/>
    <cellStyle name="Entrada 6 3 10 2" xfId="29488" xr:uid="{F622F310-250B-4BDF-86BF-54B19B0A09C7}"/>
    <cellStyle name="Entrada 6 3 11" xfId="13431" xr:uid="{33110DCE-3782-4884-B53E-FD35172C6BC4}"/>
    <cellStyle name="Entrada 6 3 11 2" xfId="28539" xr:uid="{A5B74C88-396D-4A8C-9DE9-0F6726AA710C}"/>
    <cellStyle name="Entrada 6 3 12" xfId="17079" xr:uid="{72DB0F3B-B968-4EEC-99D4-14CC509E6AB5}"/>
    <cellStyle name="Entrada 6 3 2" xfId="2414" xr:uid="{8D51D745-BE8E-4AAA-8AFE-AEA57291376B}"/>
    <cellStyle name="Entrada 6 3 2 2" xfId="5051" xr:uid="{C836195B-BAA2-45C5-8729-DFAEDB1FA90C}"/>
    <cellStyle name="Entrada 6 3 2 2 2" xfId="11415" xr:uid="{66873E50-8136-46CE-AE2D-3E8351974ACE}"/>
    <cellStyle name="Entrada 6 3 2 2 2 2" xfId="26523" xr:uid="{54D0A578-EABE-424C-8E8C-722CB214A577}"/>
    <cellStyle name="Entrada 6 3 2 2 3" xfId="7253" xr:uid="{CD6E58EE-0D04-4F6D-9017-803CB2F15A63}"/>
    <cellStyle name="Entrada 6 3 2 2 3 2" xfId="22361" xr:uid="{C5B67482-5B09-489D-9EEE-119C5CD329E4}"/>
    <cellStyle name="Entrada 6 3 2 2 4" xfId="20159" xr:uid="{DAA0A393-EBED-4959-9442-5EF0B71B97EC}"/>
    <cellStyle name="Entrada 6 3 2 3" xfId="8881" xr:uid="{76FFE70C-3637-4426-AD2A-56BBF7770186}"/>
    <cellStyle name="Entrada 6 3 2 3 2" xfId="23989" xr:uid="{09343934-FDEC-474F-9093-4E1B3FCD4130}"/>
    <cellStyle name="Entrada 6 3 2 4" xfId="14215" xr:uid="{A5EC1529-D672-4D4A-9BFF-D1349967E8EF}"/>
    <cellStyle name="Entrada 6 3 2 4 2" xfId="29323" xr:uid="{B8B0524E-FFF4-4232-B1FB-567872812877}"/>
    <cellStyle name="Entrada 6 3 2 5" xfId="14931" xr:uid="{17FD74E2-1073-4A4A-9AF8-332B0277F83D}"/>
    <cellStyle name="Entrada 6 3 2 5 2" xfId="30039" xr:uid="{CC00766E-757D-4E20-A74A-45C6C395784E}"/>
    <cellStyle name="Entrada 6 3 2 6" xfId="17605" xr:uid="{B1F0149F-3D20-4254-8C6F-F1C248B3832F}"/>
    <cellStyle name="Entrada 6 3 3" xfId="2206" xr:uid="{45E9AD53-1E2C-45CD-8E0B-BCF6CA778219}"/>
    <cellStyle name="Entrada 6 3 3 2" xfId="4843" xr:uid="{B6B6B7F7-ADA5-4FD9-B8FF-6CEAE795B97E}"/>
    <cellStyle name="Entrada 6 3 3 2 2" xfId="16141" xr:uid="{DEE8B5BA-CF63-4347-A182-4404813A58D5}"/>
    <cellStyle name="Entrada 6 3 3 2 2 2" xfId="31249" xr:uid="{8BD21EC6-6A05-4CD7-B180-D9CDB126E16C}"/>
    <cellStyle name="Entrada 6 3 3 2 3" xfId="19951" xr:uid="{5FF3BD5F-0163-4C4F-A6D6-662AF3B58C21}"/>
    <cellStyle name="Entrada 6 3 3 3" xfId="14047" xr:uid="{40E71CEC-967C-4FF9-8D72-C2E6F09D8EDA}"/>
    <cellStyle name="Entrada 6 3 3 3 2" xfId="29155" xr:uid="{658664F4-3E45-4791-98FB-7BE432F907C4}"/>
    <cellStyle name="Entrada 6 3 3 4" xfId="17431" xr:uid="{1451AC4C-11CF-4A9C-95D2-C9D39AF5B6CD}"/>
    <cellStyle name="Entrada 6 3 4" xfId="2948" xr:uid="{C68262B2-842F-4CC7-BF29-59ABC26FD3FF}"/>
    <cellStyle name="Entrada 6 3 4 2" xfId="5585" xr:uid="{2B081244-75A7-45D4-B046-6AEAC485A0DA}"/>
    <cellStyle name="Entrada 6 3 4 2 2" xfId="11896" xr:uid="{9C05BA29-7F88-41F7-B3EE-EBCE99624681}"/>
    <cellStyle name="Entrada 6 3 4 2 2 2" xfId="27004" xr:uid="{2D5C09DB-CC05-477D-BCEF-B4441B261586}"/>
    <cellStyle name="Entrada 6 3 4 2 3" xfId="13568" xr:uid="{3888A113-6398-4143-94D0-F2249FB91CD8}"/>
    <cellStyle name="Entrada 6 3 4 2 3 2" xfId="28676" xr:uid="{EE8A88C9-C7CD-4A18-ADAB-8C0C89357430}"/>
    <cellStyle name="Entrada 6 3 4 2 4" xfId="20693" xr:uid="{6EB13816-38F7-409A-9516-E32CEC39895D}"/>
    <cellStyle name="Entrada 6 3 4 3" xfId="9330" xr:uid="{99997E13-8ECE-47CF-A277-CCB832DD0DD9}"/>
    <cellStyle name="Entrada 6 3 4 3 2" xfId="24438" xr:uid="{9894979C-5663-4D12-8F57-7E6591A03959}"/>
    <cellStyle name="Entrada 6 3 4 4" xfId="15683" xr:uid="{A5001462-D415-4822-939C-364D09195CA4}"/>
    <cellStyle name="Entrada 6 3 4 4 2" xfId="30791" xr:uid="{A96DE51C-CA73-4444-BA68-FCED86DFD357}"/>
    <cellStyle name="Entrada 6 3 4 5" xfId="18056" xr:uid="{8081C2FC-3CBC-48E7-A943-0D46F11D6806}"/>
    <cellStyle name="Entrada 6 3 5" xfId="3274" xr:uid="{4151C211-E87A-4C8A-9644-EA81975F07AC}"/>
    <cellStyle name="Entrada 6 3 5 2" xfId="5911" xr:uid="{E5F6F791-E9E5-49F2-9908-573717D2F072}"/>
    <cellStyle name="Entrada 6 3 5 2 2" xfId="12222" xr:uid="{83E96058-EF60-451B-A3C5-E0AF415A48A8}"/>
    <cellStyle name="Entrada 6 3 5 2 2 2" xfId="27330" xr:uid="{41740D10-EA10-4839-9990-5ADD24478624}"/>
    <cellStyle name="Entrada 6 3 5 2 3" xfId="14266" xr:uid="{B54C9C2F-100C-42BA-8B5E-9B32CA9D9281}"/>
    <cellStyle name="Entrada 6 3 5 2 3 2" xfId="29374" xr:uid="{7A2466EB-E37F-4FA8-812C-3E2C092A3EAA}"/>
    <cellStyle name="Entrada 6 3 5 2 4" xfId="21019" xr:uid="{1106ED17-743D-4507-8E7E-FF54DE455291}"/>
    <cellStyle name="Entrada 6 3 5 3" xfId="9656" xr:uid="{5C91D944-DE7C-4013-8C44-ACB62C9DBEFB}"/>
    <cellStyle name="Entrada 6 3 5 3 2" xfId="24764" xr:uid="{1DD883F0-2425-478E-83E8-1391DB6B2B19}"/>
    <cellStyle name="Entrada 6 3 5 4" xfId="14820" xr:uid="{3218E709-8FF2-4A6D-AA0C-7C7B3A64F1F8}"/>
    <cellStyle name="Entrada 6 3 5 4 2" xfId="29928" xr:uid="{BB8E6A6D-A8A6-480F-9A18-A9AC1B8D6C3B}"/>
    <cellStyle name="Entrada 6 3 5 5" xfId="18382" xr:uid="{D7D60C74-15EC-4183-B298-75F6E2CCB261}"/>
    <cellStyle name="Entrada 6 3 6" xfId="3580" xr:uid="{A9158683-ED33-4557-9F84-50A1B2028C4B}"/>
    <cellStyle name="Entrada 6 3 6 2" xfId="6217" xr:uid="{5175BE8A-56AE-4315-A68A-27ABD36BFC4F}"/>
    <cellStyle name="Entrada 6 3 6 2 2" xfId="12528" xr:uid="{8E84D5EE-EBAB-48F7-AC90-6AAA7D33CB6D}"/>
    <cellStyle name="Entrada 6 3 6 2 2 2" xfId="27636" xr:uid="{B9CF24B6-EA0D-4853-B908-502DF412871A}"/>
    <cellStyle name="Entrada 6 3 6 2 3" xfId="14933" xr:uid="{D449EAF8-FB53-4AA3-A0AD-7C48868A3CCF}"/>
    <cellStyle name="Entrada 6 3 6 2 3 2" xfId="30041" xr:uid="{8A86D94C-2831-4240-938B-51966EA452AC}"/>
    <cellStyle name="Entrada 6 3 6 2 4" xfId="21325" xr:uid="{B0393AF7-E86C-463A-885E-603709F23D8D}"/>
    <cellStyle name="Entrada 6 3 6 3" xfId="9962" xr:uid="{87C48743-AD31-41A3-ACDA-39C248CA91AB}"/>
    <cellStyle name="Entrada 6 3 6 3 2" xfId="25070" xr:uid="{E6CEEEE3-4D99-406C-8345-954216433876}"/>
    <cellStyle name="Entrada 6 3 6 4" xfId="14990" xr:uid="{F591195E-8348-40B8-8BF7-41A34DA9D266}"/>
    <cellStyle name="Entrada 6 3 6 4 2" xfId="30098" xr:uid="{A04CF36A-79AB-416E-AEBD-DA71F881BD74}"/>
    <cellStyle name="Entrada 6 3 6 5" xfId="18688" xr:uid="{35EBF53D-1E7B-4389-8A0C-D667BAF952BB}"/>
    <cellStyle name="Entrada 6 3 7" xfId="3926" xr:uid="{1ECCCD16-297B-4476-9E8B-7820DD24011E}"/>
    <cellStyle name="Entrada 6 3 7 2" xfId="6563" xr:uid="{F1F001CF-8470-45D0-9C0E-95BFA31B52FC}"/>
    <cellStyle name="Entrada 6 3 7 2 2" xfId="12874" xr:uid="{67E2F869-D251-4F4A-894C-725A2247B77B}"/>
    <cellStyle name="Entrada 6 3 7 2 2 2" xfId="27982" xr:uid="{9B8B07D8-67BA-40F0-B2C5-62460C6681E6}"/>
    <cellStyle name="Entrada 6 3 7 2 3" xfId="16579" xr:uid="{7EFFB4C2-6602-4109-9D5F-7C3DDCFE59D3}"/>
    <cellStyle name="Entrada 6 3 7 2 3 2" xfId="31687" xr:uid="{274101AE-BB08-48D5-AB38-D3FD05A0F990}"/>
    <cellStyle name="Entrada 6 3 7 2 4" xfId="21671" xr:uid="{28FD3D9E-3339-40DA-906D-31326968C1A9}"/>
    <cellStyle name="Entrada 6 3 7 3" xfId="10308" xr:uid="{8010068E-9770-479A-808C-390FF041113A}"/>
    <cellStyle name="Entrada 6 3 7 3 2" xfId="25416" xr:uid="{2E5F9A0E-4C43-4B8A-9773-D0502BD1A22E}"/>
    <cellStyle name="Entrada 6 3 7 4" xfId="8237" xr:uid="{FC077421-D030-41D5-9581-9E9E25FCC5CD}"/>
    <cellStyle name="Entrada 6 3 7 4 2" xfId="23345" xr:uid="{A0E07F97-7402-41A0-8C2B-E727EB80F252}"/>
    <cellStyle name="Entrada 6 3 7 5" xfId="19034" xr:uid="{D4330170-40A1-43A5-8784-73A9BFCD0316}"/>
    <cellStyle name="Entrada 6 3 8" xfId="4491" xr:uid="{AE103A37-BDB8-4486-BA0E-58E56A0A69AF}"/>
    <cellStyle name="Entrada 6 3 8 2" xfId="10873" xr:uid="{7565869F-36AC-4F51-9D7B-A93D265B611B}"/>
    <cellStyle name="Entrada 6 3 8 2 2" xfId="25981" xr:uid="{A93AA774-F01F-4189-89E7-843DBB107195}"/>
    <cellStyle name="Entrada 6 3 8 3" xfId="11776" xr:uid="{A98FDCF9-6D04-4EA5-88DF-7867D4F7954E}"/>
    <cellStyle name="Entrada 6 3 8 3 2" xfId="26884" xr:uid="{096AEEDE-5EA2-47FB-A5FC-CDFD9BC64ACF}"/>
    <cellStyle name="Entrada 6 3 8 4" xfId="19599" xr:uid="{18C07D1E-3926-447E-B6D8-74171C7CC414}"/>
    <cellStyle name="Entrada 6 3 9" xfId="8355" xr:uid="{AC2CF412-A173-42E3-9678-EE70FFDA8774}"/>
    <cellStyle name="Entrada 6 3 9 2" xfId="23463" xr:uid="{CE6DCFDD-6308-4B0F-BA01-8022D2C24E08}"/>
    <cellStyle name="Entrada 6 4" xfId="2091" xr:uid="{80507D83-AB0F-4430-A020-78847FC85967}"/>
    <cellStyle name="Entrada 6 4 10" xfId="8146" xr:uid="{0EF8C1C5-B1AE-429E-92E1-7DB7739BBB25}"/>
    <cellStyle name="Entrada 6 4 10 2" xfId="23254" xr:uid="{AA8188F6-2A0B-4C96-A875-D5464080EC5E}"/>
    <cellStyle name="Entrada 6 4 11" xfId="16454" xr:uid="{83E31836-7B2C-482A-9276-902014EE748B}"/>
    <cellStyle name="Entrada 6 4 11 2" xfId="31562" xr:uid="{7D75C07F-C13C-4C8C-AC5C-551AAD319367}"/>
    <cellStyle name="Entrada 6 4 12" xfId="17316" xr:uid="{272FD566-760B-4663-BFD8-58E27876E087}"/>
    <cellStyle name="Entrada 6 4 2" xfId="2581" xr:uid="{8ACC3DEA-C329-4E8A-8C34-4B6C2AA522B7}"/>
    <cellStyle name="Entrada 6 4 2 2" xfId="5218" xr:uid="{8F8EDCF0-346A-4C13-A0ED-F122A1CCBF88}"/>
    <cellStyle name="Entrada 6 4 2 2 2" xfId="11582" xr:uid="{0AA31EFF-150A-45BC-BF4D-68539264A6A7}"/>
    <cellStyle name="Entrada 6 4 2 2 2 2" xfId="26690" xr:uid="{4B35FE6D-620C-49C5-950E-1D27EC735D4B}"/>
    <cellStyle name="Entrada 6 4 2 2 3" xfId="16024" xr:uid="{5D91E8BF-28C3-4DF6-9DBA-3E2C916B9517}"/>
    <cellStyle name="Entrada 6 4 2 2 3 2" xfId="31132" xr:uid="{08B59624-47BF-40BC-B421-E2BE36293954}"/>
    <cellStyle name="Entrada 6 4 2 2 4" xfId="20326" xr:uid="{F3B30BED-7CD9-4E8B-B9CD-7CE09605C1C4}"/>
    <cellStyle name="Entrada 6 4 2 3" xfId="9048" xr:uid="{F4816D9C-3FED-4331-BA11-E4F4E6756B3C}"/>
    <cellStyle name="Entrada 6 4 2 3 2" xfId="24156" xr:uid="{432A76B1-B229-440D-BE27-7CF51C1E15F1}"/>
    <cellStyle name="Entrada 6 4 2 4" xfId="8010" xr:uid="{8BACCECC-C166-45FC-9A83-73FB7C947BFA}"/>
    <cellStyle name="Entrada 6 4 2 4 2" xfId="23118" xr:uid="{EDEAF47A-B44D-4787-B412-9719A7AE6C72}"/>
    <cellStyle name="Entrada 6 4 2 5" xfId="16363" xr:uid="{0EC4815F-3E71-43D5-A9B2-487D6A151F94}"/>
    <cellStyle name="Entrada 6 4 2 5 2" xfId="31471" xr:uid="{81A75211-C87E-4844-8541-0BE98FBA021F}"/>
    <cellStyle name="Entrada 6 4 2 6" xfId="17689" xr:uid="{75DDA71B-2781-46B2-A7FE-D4ABB2BF2BF8}"/>
    <cellStyle name="Entrada 6 4 3" xfId="2851" xr:uid="{E625E900-1B36-4FE1-8AA6-BAF82CAD20DD}"/>
    <cellStyle name="Entrada 6 4 3 2" xfId="5488" xr:uid="{0051A8CA-25BB-4A4E-BFF3-D3A237610403}"/>
    <cellStyle name="Entrada 6 4 3 2 2" xfId="13459" xr:uid="{F7D945B3-E0BB-477C-8895-DAECBD2ED3E7}"/>
    <cellStyle name="Entrada 6 4 3 2 2 2" xfId="28567" xr:uid="{19807F96-EB65-4841-9147-953C0480B615}"/>
    <cellStyle name="Entrada 6 4 3 2 3" xfId="20596" xr:uid="{F73A23E5-A67F-4CEF-8363-5F159C2775A1}"/>
    <cellStyle name="Entrada 6 4 3 3" xfId="14000" xr:uid="{FCEA78A6-3AEC-412E-8D83-C936EA8D2903}"/>
    <cellStyle name="Entrada 6 4 3 3 2" xfId="29108" xr:uid="{3F915037-B695-42B2-9695-AC0AAD4F310A}"/>
    <cellStyle name="Entrada 6 4 3 4" xfId="17959" xr:uid="{BF5E10B4-5C43-4971-AC41-9D0747900538}"/>
    <cellStyle name="Entrada 6 4 4" xfId="3154" xr:uid="{87468C7B-826E-49EB-82C8-B4C33FE01E8D}"/>
    <cellStyle name="Entrada 6 4 4 2" xfId="5791" xr:uid="{E849E120-83BB-455B-8516-B0F2944469E5}"/>
    <cellStyle name="Entrada 6 4 4 2 2" xfId="12102" xr:uid="{852CDBBB-5EEE-417E-A48E-A472C0346C03}"/>
    <cellStyle name="Entrada 6 4 4 2 2 2" xfId="27210" xr:uid="{FA421559-952C-4163-B5ED-CFC2CF770D00}"/>
    <cellStyle name="Entrada 6 4 4 2 3" xfId="11229" xr:uid="{EEB4A09B-3E74-4F02-A277-17518D0B9185}"/>
    <cellStyle name="Entrada 6 4 4 2 3 2" xfId="26337" xr:uid="{4D8AC837-6874-45A6-AA45-32D9432F884C}"/>
    <cellStyle name="Entrada 6 4 4 2 4" xfId="20899" xr:uid="{DF456B55-B16B-4058-AB3A-B47B96D66192}"/>
    <cellStyle name="Entrada 6 4 4 3" xfId="9536" xr:uid="{5D70DCE1-A19C-46D1-BD96-CBC2B862A629}"/>
    <cellStyle name="Entrada 6 4 4 3 2" xfId="24644" xr:uid="{FD8B1F69-15AF-43E9-A909-63138FC75A4D}"/>
    <cellStyle name="Entrada 6 4 4 4" xfId="16551" xr:uid="{61CF3F2A-8959-4F93-9A42-B7A2E7404599}"/>
    <cellStyle name="Entrada 6 4 4 4 2" xfId="31659" xr:uid="{E93070EE-3CB1-489B-8051-6E51930C332A}"/>
    <cellStyle name="Entrada 6 4 4 5" xfId="18262" xr:uid="{F4206AE5-5C8F-42E8-9B59-F761F387E2DC}"/>
    <cellStyle name="Entrada 6 4 5" xfId="3480" xr:uid="{3BB999E8-D3BB-483D-824E-E44A54BCB386}"/>
    <cellStyle name="Entrada 6 4 5 2" xfId="6117" xr:uid="{3AEEE233-BB63-4DF0-A30A-2B02389D37E3}"/>
    <cellStyle name="Entrada 6 4 5 2 2" xfId="12428" xr:uid="{15FB916F-E178-4E0E-AE2C-5AECA16AC080}"/>
    <cellStyle name="Entrada 6 4 5 2 2 2" xfId="27536" xr:uid="{487CB6DD-204E-49CF-993F-43A7B0D62328}"/>
    <cellStyle name="Entrada 6 4 5 2 3" xfId="15988" xr:uid="{576D5B8C-6ACF-4BBD-915E-5CB2E0222A99}"/>
    <cellStyle name="Entrada 6 4 5 2 3 2" xfId="31096" xr:uid="{DEA1BE38-AA3D-4E74-AA27-8FF1E22A8ABA}"/>
    <cellStyle name="Entrada 6 4 5 2 4" xfId="21225" xr:uid="{E442C0CE-1CC4-4ED6-B216-A901A6776B14}"/>
    <cellStyle name="Entrada 6 4 5 3" xfId="9862" xr:uid="{6B577A9A-6ECA-4ED5-A7A7-52F743EE9F54}"/>
    <cellStyle name="Entrada 6 4 5 3 2" xfId="24970" xr:uid="{5ED05C6F-F1EA-47CF-A50F-11EAFEC50D52}"/>
    <cellStyle name="Entrada 6 4 5 4" xfId="15461" xr:uid="{1A70E273-26FA-4F0B-BF9C-5AA83B1210C9}"/>
    <cellStyle name="Entrada 6 4 5 4 2" xfId="30569" xr:uid="{32ECA8FC-9EFC-47A1-AA4E-F43FCE10D4DC}"/>
    <cellStyle name="Entrada 6 4 5 5" xfId="18588" xr:uid="{C604DCB7-9511-49C1-BEC3-FF28E01CE3E5}"/>
    <cellStyle name="Entrada 6 4 6" xfId="3786" xr:uid="{F2F4D395-0B3E-4A5F-A001-2221E920EFCB}"/>
    <cellStyle name="Entrada 6 4 6 2" xfId="6423" xr:uid="{5FFB9CB8-A15A-4141-96C1-9324B11B196F}"/>
    <cellStyle name="Entrada 6 4 6 2 2" xfId="12734" xr:uid="{EAE60B37-6351-4BDA-9EC8-00C58A220A6B}"/>
    <cellStyle name="Entrada 6 4 6 2 2 2" xfId="27842" xr:uid="{B1EEB1E8-50C9-41D5-AD6C-858C0DF40CB0}"/>
    <cellStyle name="Entrada 6 4 6 2 3" xfId="15787" xr:uid="{A8ACDFC2-8EF6-4F6D-AB3B-71E417F03B74}"/>
    <cellStyle name="Entrada 6 4 6 2 3 2" xfId="30895" xr:uid="{9CD00F7D-B020-4D07-8B66-02DACDE61AD3}"/>
    <cellStyle name="Entrada 6 4 6 2 4" xfId="21531" xr:uid="{97AB7B1F-F9D6-4685-BB3C-4562425AB9E4}"/>
    <cellStyle name="Entrada 6 4 6 3" xfId="10168" xr:uid="{D4C31FC1-02D8-4B10-84C6-7DFCE7000E9F}"/>
    <cellStyle name="Entrada 6 4 6 3 2" xfId="25276" xr:uid="{24F89231-BB46-4D1D-8A3C-B838BC356F27}"/>
    <cellStyle name="Entrada 6 4 6 4" xfId="14397" xr:uid="{99BF3009-5A4B-4543-80FB-0CE0B9E8457B}"/>
    <cellStyle name="Entrada 6 4 6 4 2" xfId="29505" xr:uid="{49E7CD81-F3A5-4B5A-BB44-408A993A570B}"/>
    <cellStyle name="Entrada 6 4 6 5" xfId="18894" xr:uid="{AA71AA35-2775-40EA-8B5F-D91688229824}"/>
    <cellStyle name="Entrada 6 4 7" xfId="4163" xr:uid="{1AC57868-7EAE-4440-A1B6-26260464056A}"/>
    <cellStyle name="Entrada 6 4 7 2" xfId="6800" xr:uid="{AFC8D5CC-2AEC-42AF-99B8-5ECDB6DC44C0}"/>
    <cellStyle name="Entrada 6 4 7 2 2" xfId="13111" xr:uid="{CEAAF8D3-9A59-430C-AE17-8C155715636F}"/>
    <cellStyle name="Entrada 6 4 7 2 2 2" xfId="28219" xr:uid="{93C62B51-C069-4233-A253-5E3644BB6910}"/>
    <cellStyle name="Entrada 6 4 7 2 3" xfId="16785" xr:uid="{B4D3079D-92C4-41AD-8C73-B1A13CCC73B2}"/>
    <cellStyle name="Entrada 6 4 7 2 3 2" xfId="31893" xr:uid="{1257FF8C-0CB0-4E75-8753-0A9C4D62E7ED}"/>
    <cellStyle name="Entrada 6 4 7 2 4" xfId="21908" xr:uid="{55EEB8C9-01ED-4D51-B6FB-5E538F0EF55F}"/>
    <cellStyle name="Entrada 6 4 7 3" xfId="10545" xr:uid="{02DC017F-2AD9-42C3-A861-86EA2A427116}"/>
    <cellStyle name="Entrada 6 4 7 3 2" xfId="25653" xr:uid="{D6290E88-BA9D-4C3D-A7D8-EF65D30053FF}"/>
    <cellStyle name="Entrada 6 4 7 4" xfId="7163" xr:uid="{F4AEB988-193D-4C32-8932-4BDA46678315}"/>
    <cellStyle name="Entrada 6 4 7 4 2" xfId="22271" xr:uid="{6B44861A-2316-4079-8909-7958596908C6}"/>
    <cellStyle name="Entrada 6 4 7 5" xfId="19271" xr:uid="{BAE17A5D-F3A1-4687-A863-E1BBA1592FC5}"/>
    <cellStyle name="Entrada 6 4 8" xfId="4728" xr:uid="{E7C30F34-81DE-4554-ACFE-A4063C490167}"/>
    <cellStyle name="Entrada 6 4 8 2" xfId="11110" xr:uid="{484406C3-2E3B-48E1-92BF-0CACE061F643}"/>
    <cellStyle name="Entrada 6 4 8 2 2" xfId="26218" xr:uid="{4261FEAE-4DC6-4119-BCC2-82870DA6FF3F}"/>
    <cellStyle name="Entrada 6 4 8 3" xfId="14458" xr:uid="{91147123-5EC3-4711-91AB-BD332A1F41C1}"/>
    <cellStyle name="Entrada 6 4 8 3 2" xfId="29566" xr:uid="{5B7261AF-E7B6-4FF6-8001-A11EE649B8C8}"/>
    <cellStyle name="Entrada 6 4 8 4" xfId="19836" xr:uid="{31BD001B-B1B3-4260-A49A-3999E531F01A}"/>
    <cellStyle name="Entrada 6 4 9" xfId="8589" xr:uid="{DA9DBAD0-67D9-41CD-9255-0F1A1B7A5576}"/>
    <cellStyle name="Entrada 6 4 9 2" xfId="23697" xr:uid="{3A1285A6-16B4-4DDC-A3A7-D67F294B43DD}"/>
    <cellStyle name="Entrada 6 5" xfId="2030" xr:uid="{BC363AB0-3579-4D0F-BA19-438AFD361B86}"/>
    <cellStyle name="Entrada 6 5 10" xfId="13444" xr:uid="{EA252343-9459-4DD4-83C3-B702509FA797}"/>
    <cellStyle name="Entrada 6 5 10 2" xfId="28552" xr:uid="{D762C39E-A434-46E1-9E24-B8AFEB55DD0E}"/>
    <cellStyle name="Entrada 6 5 11" xfId="17255" xr:uid="{EBC8C96C-B21C-4B5D-9CCE-A680C76D8859}"/>
    <cellStyle name="Entrada 6 5 2" xfId="2790" xr:uid="{CAE4471E-02E3-43CC-A5DB-5D5EE5B50398}"/>
    <cellStyle name="Entrada 6 5 2 2" xfId="5427" xr:uid="{307BD574-F2A8-4F7A-85AA-D749202AAC97}"/>
    <cellStyle name="Entrada 6 5 2 2 2" xfId="13613" xr:uid="{0E96CE31-4031-40D1-BA94-027D36CBAFAD}"/>
    <cellStyle name="Entrada 6 5 2 2 2 2" xfId="28721" xr:uid="{48ABDEEE-7D67-4099-AE57-4859F504E8C9}"/>
    <cellStyle name="Entrada 6 5 2 2 3" xfId="20535" xr:uid="{2026CE4B-96FC-488B-B02E-A0D8A8B27B5E}"/>
    <cellStyle name="Entrada 6 5 2 3" xfId="7950" xr:uid="{19353E89-5BAA-4205-BED2-651A25EAFB29}"/>
    <cellStyle name="Entrada 6 5 2 3 2" xfId="23058" xr:uid="{89058AAE-0587-46C7-ABFA-0DD2E0BFA545}"/>
    <cellStyle name="Entrada 6 5 2 4" xfId="17898" xr:uid="{303D01ED-C07E-4F9A-976F-E0771F32301D}"/>
    <cellStyle name="Entrada 6 5 3" xfId="3093" xr:uid="{5473FA2B-0C1C-4AE8-8F41-E272C1044469}"/>
    <cellStyle name="Entrada 6 5 3 2" xfId="5730" xr:uid="{2E1F3F26-3EED-47B1-8406-6E827113DA7E}"/>
    <cellStyle name="Entrada 6 5 3 2 2" xfId="12041" xr:uid="{F8CAA9FE-EDCC-4E65-8107-0DBC6CA821C0}"/>
    <cellStyle name="Entrada 6 5 3 2 2 2" xfId="27149" xr:uid="{DFD90B15-1096-4D47-AA2A-43A5D0345A08}"/>
    <cellStyle name="Entrada 6 5 3 2 3" xfId="7347" xr:uid="{559BAA3B-08DF-4E58-B87C-B2402A5CD82C}"/>
    <cellStyle name="Entrada 6 5 3 2 3 2" xfId="22455" xr:uid="{B8245402-D8F4-4C17-BD17-18E55765C195}"/>
    <cellStyle name="Entrada 6 5 3 2 4" xfId="20838" xr:uid="{EDD72119-07C1-4890-8CED-5E5A8083E8B6}"/>
    <cellStyle name="Entrada 6 5 3 3" xfId="9475" xr:uid="{4BE22810-97B4-42DF-968A-EDC35B769E0E}"/>
    <cellStyle name="Entrada 6 5 3 3 2" xfId="24583" xr:uid="{EE7641E3-E887-4348-93DD-9667B1898E52}"/>
    <cellStyle name="Entrada 6 5 3 4" xfId="15484" xr:uid="{C92FEAC7-2818-4DB0-8E4F-289A9988B876}"/>
    <cellStyle name="Entrada 6 5 3 4 2" xfId="30592" xr:uid="{6F14F571-064A-4F18-B7FF-24025DF59DE1}"/>
    <cellStyle name="Entrada 6 5 3 5" xfId="18201" xr:uid="{C0E84431-EE16-4E09-830D-CAED317DF177}"/>
    <cellStyle name="Entrada 6 5 4" xfId="3419" xr:uid="{856B1CB7-E7AB-49C6-831D-A4740978C373}"/>
    <cellStyle name="Entrada 6 5 4 2" xfId="6056" xr:uid="{4F4926B9-9F73-453B-B877-CCAB0FEF226C}"/>
    <cellStyle name="Entrada 6 5 4 2 2" xfId="12367" xr:uid="{75D3C8C8-F859-465E-A468-3110D8FEBC77}"/>
    <cellStyle name="Entrada 6 5 4 2 2 2" xfId="27475" xr:uid="{5ED8B67F-7570-466A-9648-926F71DDF714}"/>
    <cellStyle name="Entrada 6 5 4 2 3" xfId="14476" xr:uid="{E5C453A9-04FE-434A-B2D0-C244A821E747}"/>
    <cellStyle name="Entrada 6 5 4 2 3 2" xfId="29584" xr:uid="{FB415E94-AFA1-492A-ACAC-48381400AD85}"/>
    <cellStyle name="Entrada 6 5 4 2 4" xfId="21164" xr:uid="{4F2B35CC-4ABE-4339-9F18-87A232B2988D}"/>
    <cellStyle name="Entrada 6 5 4 3" xfId="9801" xr:uid="{A8B50647-95D6-4134-AB0B-83DCACA7F4A4}"/>
    <cellStyle name="Entrada 6 5 4 3 2" xfId="24909" xr:uid="{BDB4855F-D24D-474D-BC23-7C7D646C8E4E}"/>
    <cellStyle name="Entrada 6 5 4 4" xfId="14470" xr:uid="{57D85F1C-BFAD-4E0F-B377-CF89A05B178F}"/>
    <cellStyle name="Entrada 6 5 4 4 2" xfId="29578" xr:uid="{8E05506E-151F-46F9-AA4E-D85FAD09CB19}"/>
    <cellStyle name="Entrada 6 5 4 5" xfId="18527" xr:uid="{96931897-5152-460D-988C-625669F22121}"/>
    <cellStyle name="Entrada 6 5 5" xfId="3725" xr:uid="{D562E461-5298-4694-B236-164F3A7F662B}"/>
    <cellStyle name="Entrada 6 5 5 2" xfId="6362" xr:uid="{34028FFF-C842-461E-8780-A8A51E324537}"/>
    <cellStyle name="Entrada 6 5 5 2 2" xfId="12673" xr:uid="{A881967E-873D-4A53-862C-147E1A6D266B}"/>
    <cellStyle name="Entrada 6 5 5 2 2 2" xfId="27781" xr:uid="{A33F68AB-7DA5-407B-8D33-3E9ED8DFE8BA}"/>
    <cellStyle name="Entrada 6 5 5 2 3" xfId="11241" xr:uid="{71C71C85-30E4-424C-8677-528E82261554}"/>
    <cellStyle name="Entrada 6 5 5 2 3 2" xfId="26349" xr:uid="{7CF34CAD-2999-435E-9650-B7D22B1D76A8}"/>
    <cellStyle name="Entrada 6 5 5 2 4" xfId="21470" xr:uid="{C22CFCF8-065D-49A6-B2F5-B679960C706C}"/>
    <cellStyle name="Entrada 6 5 5 3" xfId="10107" xr:uid="{D2848CBC-3DD4-44A7-BAEF-46627F701413}"/>
    <cellStyle name="Entrada 6 5 5 3 2" xfId="25215" xr:uid="{7C14B668-81B2-4A2A-A8F9-4C43F501E400}"/>
    <cellStyle name="Entrada 6 5 5 4" xfId="15282" xr:uid="{A4034788-5D25-435A-95D2-00E5FD8CA537}"/>
    <cellStyle name="Entrada 6 5 5 4 2" xfId="30390" xr:uid="{A365C724-05FB-4352-8150-F701098C70D4}"/>
    <cellStyle name="Entrada 6 5 5 5" xfId="18833" xr:uid="{0E54897C-D93C-4DFF-9968-AF2E018E5E1C}"/>
    <cellStyle name="Entrada 6 5 6" xfId="4102" xr:uid="{46CA4DCB-DF10-41B5-A6BC-6E778F8C5C32}"/>
    <cellStyle name="Entrada 6 5 6 2" xfId="6739" xr:uid="{A51B39C1-873A-459D-AD30-8841F14E8F1B}"/>
    <cellStyle name="Entrada 6 5 6 2 2" xfId="13050" xr:uid="{4BF88B00-7999-4C99-AC1D-D256EF15B18F}"/>
    <cellStyle name="Entrada 6 5 6 2 2 2" xfId="28158" xr:uid="{250EAD2C-FF52-4B57-B74D-CB7661D540AD}"/>
    <cellStyle name="Entrada 6 5 6 2 3" xfId="16724" xr:uid="{39377C26-7537-4F55-9915-0CE02611F850}"/>
    <cellStyle name="Entrada 6 5 6 2 3 2" xfId="31832" xr:uid="{97E430A2-5DED-4073-84E5-92955EA1DF6E}"/>
    <cellStyle name="Entrada 6 5 6 2 4" xfId="21847" xr:uid="{81F92232-5281-4906-B171-D15315A4C0F8}"/>
    <cellStyle name="Entrada 6 5 6 3" xfId="10484" xr:uid="{16FE159D-51B8-4E88-A562-E0AB651B1E9F}"/>
    <cellStyle name="Entrada 6 5 6 3 2" xfId="25592" xr:uid="{BF521476-F662-4971-97BD-E12A92A7E7C6}"/>
    <cellStyle name="Entrada 6 5 6 4" xfId="16438" xr:uid="{B5556664-693B-46B1-B218-312F4F0AFA19}"/>
    <cellStyle name="Entrada 6 5 6 4 2" xfId="31546" xr:uid="{C5C2E79E-677E-4AD4-804D-55AF520433DC}"/>
    <cellStyle name="Entrada 6 5 6 5" xfId="19210" xr:uid="{C259754F-3B3E-4CF2-977F-61428BB120EB}"/>
    <cellStyle name="Entrada 6 5 7" xfId="4667" xr:uid="{025179EB-40CF-461A-9A78-60E3E9DE7B1F}"/>
    <cellStyle name="Entrada 6 5 7 2" xfId="11049" xr:uid="{57555DEC-C68A-47D2-BF25-4DBA1E4E75C6}"/>
    <cellStyle name="Entrada 6 5 7 2 2" xfId="26157" xr:uid="{FCC37C1B-37F4-45E2-AEDF-9E2631469CD2}"/>
    <cellStyle name="Entrada 6 5 7 3" xfId="13397" xr:uid="{E3EF8D53-3B3F-4F47-9C30-21DBAFD630E0}"/>
    <cellStyle name="Entrada 6 5 7 3 2" xfId="28505" xr:uid="{8BD70A62-5996-4091-843A-9460ACDE84E4}"/>
    <cellStyle name="Entrada 6 5 7 4" xfId="19775" xr:uid="{AAA44AFB-8151-4E8C-A324-205398277B5C}"/>
    <cellStyle name="Entrada 6 5 8" xfId="8528" xr:uid="{3E2AF796-A539-496E-8D26-D343820D57BF}"/>
    <cellStyle name="Entrada 6 5 8 2" xfId="23636" xr:uid="{B9009D06-9E3A-413D-9959-F81BCC2BA963}"/>
    <cellStyle name="Entrada 6 5 9" xfId="15497" xr:uid="{6D7B1954-9788-4CD6-B9FA-F014E0D0CED1}"/>
    <cellStyle name="Entrada 6 5 9 2" xfId="30605" xr:uid="{550A12BE-75BC-4531-A89A-5EDD984C2CA2}"/>
    <cellStyle name="Entrada 7" xfId="1156" xr:uid="{00000000-0005-0000-0000-000086040000}"/>
    <cellStyle name="Entrada 7 2" xfId="1872" xr:uid="{E162A9FA-5AEB-46AE-A719-5572C05600B4}"/>
    <cellStyle name="Entrada 7 2 10" xfId="8373" xr:uid="{DE249A6A-CF34-45FD-AB7E-7E3D5D0B4FA8}"/>
    <cellStyle name="Entrada 7 2 10 2" xfId="23481" xr:uid="{22205E68-62D4-4F1F-BF15-9D042381108A}"/>
    <cellStyle name="Entrada 7 2 11" xfId="13981" xr:uid="{78632439-104C-4228-A547-7A089149265C}"/>
    <cellStyle name="Entrada 7 2 11 2" xfId="29089" xr:uid="{D4A8BD5B-5AC4-4D4B-91C2-6D464903E816}"/>
    <cellStyle name="Entrada 7 2 12" xfId="8188" xr:uid="{CC4906EC-DDA3-4DC2-8E83-B70A8587CFE2}"/>
    <cellStyle name="Entrada 7 2 12 2" xfId="23296" xr:uid="{53D0603B-09AE-4081-84EF-E8EBDD96C798}"/>
    <cellStyle name="Entrada 7 2 13" xfId="17097" xr:uid="{6292E3AE-536F-4961-8FD1-5FDE4E8EBB6C}"/>
    <cellStyle name="Entrada 7 2 2" xfId="2432" xr:uid="{185B1272-96B8-4379-8F4E-0EB5C0D42DC0}"/>
    <cellStyle name="Entrada 7 2 2 2" xfId="5069" xr:uid="{509AFA51-D58A-4448-903A-B133539B5003}"/>
    <cellStyle name="Entrada 7 2 2 2 2" xfId="11433" xr:uid="{05A2D340-2370-4DA5-B20C-6C0A114C7C76}"/>
    <cellStyle name="Entrada 7 2 2 2 2 2" xfId="26541" xr:uid="{E9D9E136-41E0-4B0A-9B21-058DF4A2904B}"/>
    <cellStyle name="Entrada 7 2 2 2 3" xfId="13900" xr:uid="{2D07A3D3-B684-47B6-AF0F-1DD33D2949DD}"/>
    <cellStyle name="Entrada 7 2 2 2 3 2" xfId="29008" xr:uid="{522CD9E5-F846-41C0-A1B1-53234F364D7C}"/>
    <cellStyle name="Entrada 7 2 2 2 4" xfId="20177" xr:uid="{6F81D4C3-09A3-4069-B349-C87BE1F38B87}"/>
    <cellStyle name="Entrada 7 2 2 3" xfId="8899" xr:uid="{666F8FAB-4407-45C5-8E33-8F3371323592}"/>
    <cellStyle name="Entrada 7 2 2 3 2" xfId="24007" xr:uid="{27C7C30B-C78F-4405-B918-8584401F7E85}"/>
    <cellStyle name="Entrada 7 2 3" xfId="2662" xr:uid="{99238C85-FF2A-474E-8CE9-7C771077D339}"/>
    <cellStyle name="Entrada 7 2 3 2" xfId="5299" xr:uid="{9CD7C932-FFA7-4721-B16D-EFAD8EE46429}"/>
    <cellStyle name="Entrada 7 2 3 2 2" xfId="13502" xr:uid="{57BC33F1-BD84-4438-B3C9-49BF0F913FC7}"/>
    <cellStyle name="Entrada 7 2 3 2 2 2" xfId="28610" xr:uid="{91EA6248-86D7-495D-9B19-ECEED2A75BA2}"/>
    <cellStyle name="Entrada 7 2 3 2 3" xfId="20407" xr:uid="{A3D0F13C-BB51-4322-A9A2-5FFD14D5500A}"/>
    <cellStyle name="Entrada 7 2 3 3" xfId="14581" xr:uid="{84635FBE-BD05-4C52-9466-06AB3C1B6ABC}"/>
    <cellStyle name="Entrada 7 2 3 3 2" xfId="29689" xr:uid="{7A550446-7923-4A45-BF46-2C3F5E9AA1E5}"/>
    <cellStyle name="Entrada 7 2 3 4" xfId="17770" xr:uid="{27422CBE-C4FA-4604-A86E-650E04E82530}"/>
    <cellStyle name="Entrada 7 2 4" xfId="2966" xr:uid="{9A1A2E68-FDD4-4180-9F1D-318058DC7ABB}"/>
    <cellStyle name="Entrada 7 2 4 2" xfId="5603" xr:uid="{B17FB0EB-CC6D-4477-ABBC-EA0D9DBD114C}"/>
    <cellStyle name="Entrada 7 2 4 2 2" xfId="11914" xr:uid="{C010B79F-1D89-4E7D-9CBA-3BC4694E55DF}"/>
    <cellStyle name="Entrada 7 2 4 2 2 2" xfId="27022" xr:uid="{16D36C1F-60A6-48F2-9836-EEC4A855DCB9}"/>
    <cellStyle name="Entrada 7 2 4 2 3" xfId="14245" xr:uid="{640F3031-7030-4969-96EB-46CD6534FCB4}"/>
    <cellStyle name="Entrada 7 2 4 2 3 2" xfId="29353" xr:uid="{621B1371-EBB6-472A-B53F-F8DC0C6508BB}"/>
    <cellStyle name="Entrada 7 2 4 2 4" xfId="20711" xr:uid="{08D1CEDC-8ABC-4BB8-B4CE-AD4F853DE713}"/>
    <cellStyle name="Entrada 7 2 4 3" xfId="9348" xr:uid="{5250071F-355A-4B93-91F0-3D3275A94857}"/>
    <cellStyle name="Entrada 7 2 4 3 2" xfId="24456" xr:uid="{EC8273AB-C42C-462F-BF2E-9A2E74F81049}"/>
    <cellStyle name="Entrada 7 2 4 4" xfId="13987" xr:uid="{8FD7523D-A4C8-4B2C-9B97-61A10AFFA4F0}"/>
    <cellStyle name="Entrada 7 2 4 4 2" xfId="29095" xr:uid="{88D9A745-F822-4830-AD5C-F8E88A605524}"/>
    <cellStyle name="Entrada 7 2 4 5" xfId="18074" xr:uid="{49047F4C-CF9A-4AD9-AA4B-455D1FA9A954}"/>
    <cellStyle name="Entrada 7 2 5" xfId="3292" xr:uid="{1434B90F-D282-46C7-BA04-9A15EF316D99}"/>
    <cellStyle name="Entrada 7 2 5 2" xfId="5929" xr:uid="{44FA0A32-15D9-4AE3-9117-4E5FA5E9DAD5}"/>
    <cellStyle name="Entrada 7 2 5 2 2" xfId="12240" xr:uid="{79732162-1B3D-4C57-B235-DD36CEDE2377}"/>
    <cellStyle name="Entrada 7 2 5 2 2 2" xfId="27348" xr:uid="{7E4CBD93-F258-4175-918F-04F9A9A180F2}"/>
    <cellStyle name="Entrada 7 2 5 2 3" xfId="15026" xr:uid="{BAB2563F-3017-4FBE-AC42-D06EC215CE4E}"/>
    <cellStyle name="Entrada 7 2 5 2 3 2" xfId="30134" xr:uid="{3B6D06E7-F2D6-44DB-97B5-8CA4448F1321}"/>
    <cellStyle name="Entrada 7 2 5 2 4" xfId="21037" xr:uid="{492DE7B0-C8FF-48F5-8784-172843AAE50A}"/>
    <cellStyle name="Entrada 7 2 5 3" xfId="9674" xr:uid="{BBBFD0AC-F8F9-411C-89D1-53BF08BC784A}"/>
    <cellStyle name="Entrada 7 2 5 3 2" xfId="24782" xr:uid="{2A01D3DD-285D-4745-B680-547C72DB0598}"/>
    <cellStyle name="Entrada 7 2 5 4" xfId="16189" xr:uid="{A19B71C6-3E1F-4DFC-B500-2C3FE73B4AF2}"/>
    <cellStyle name="Entrada 7 2 5 4 2" xfId="31297" xr:uid="{DB9372B7-6B9A-4049-99E0-1AE037D40DF3}"/>
    <cellStyle name="Entrada 7 2 5 5" xfId="18400" xr:uid="{DC551B62-79A6-4358-BB77-6EB286739448}"/>
    <cellStyle name="Entrada 7 2 6" xfId="3598" xr:uid="{03B96667-B2CD-4690-A736-49B2FE1CAB02}"/>
    <cellStyle name="Entrada 7 2 6 2" xfId="6235" xr:uid="{32012A5C-51C3-47F5-8B85-374B3C78207E}"/>
    <cellStyle name="Entrada 7 2 6 2 2" xfId="12546" xr:uid="{4477B1B3-A3FC-479E-8C3B-71DCAA09A09E}"/>
    <cellStyle name="Entrada 7 2 6 2 2 2" xfId="27654" xr:uid="{0398E6E4-65F5-4EB6-856E-FAD496940CAA}"/>
    <cellStyle name="Entrada 7 2 6 2 3" xfId="14328" xr:uid="{E818EFB1-1B7D-4A46-A491-D9F72D4059C9}"/>
    <cellStyle name="Entrada 7 2 6 2 3 2" xfId="29436" xr:uid="{E3F8A06D-7497-4CB6-A166-F2313B0E4F9D}"/>
    <cellStyle name="Entrada 7 2 6 2 4" xfId="21343" xr:uid="{31457555-553E-41A3-B48E-FDA94F737FEE}"/>
    <cellStyle name="Entrada 7 2 6 3" xfId="9980" xr:uid="{CD61167D-684C-4016-A7AB-ECDC0310D128}"/>
    <cellStyle name="Entrada 7 2 6 3 2" xfId="25088" xr:uid="{99A06A3E-12FF-4D47-AEDA-3531D239F4FF}"/>
    <cellStyle name="Entrada 7 2 6 4" xfId="7994" xr:uid="{E9231107-08FF-40A9-9C45-4DF8F8F26E3D}"/>
    <cellStyle name="Entrada 7 2 6 4 2" xfId="23102" xr:uid="{97382E29-647C-4B07-9B09-534881BC2C2E}"/>
    <cellStyle name="Entrada 7 2 6 5" xfId="18706" xr:uid="{CD28D33D-CB8E-450E-9CE8-456799E86C52}"/>
    <cellStyle name="Entrada 7 2 7" xfId="3944" xr:uid="{A1AA6103-9F7D-477C-81C5-E386609C90ED}"/>
    <cellStyle name="Entrada 7 2 7 2" xfId="6581" xr:uid="{8D3AC820-DCD3-41E3-BA80-110271164DD0}"/>
    <cellStyle name="Entrada 7 2 7 2 2" xfId="12892" xr:uid="{206831FA-4930-403F-876B-1D2853667DB5}"/>
    <cellStyle name="Entrada 7 2 7 2 2 2" xfId="28000" xr:uid="{2105EDF0-1FD1-4B46-8399-7AA183E92F16}"/>
    <cellStyle name="Entrada 7 2 7 2 3" xfId="16597" xr:uid="{F0C12810-32CC-4A95-B7EB-F0C3523E0C9F}"/>
    <cellStyle name="Entrada 7 2 7 2 3 2" xfId="31705" xr:uid="{7F9F475F-0893-43AB-A437-1628B8B9FD05}"/>
    <cellStyle name="Entrada 7 2 7 2 4" xfId="21689" xr:uid="{2237138E-F773-41E1-9EC5-02EED91AEDE6}"/>
    <cellStyle name="Entrada 7 2 7 3" xfId="10326" xr:uid="{7E372BBB-61AB-4C32-9CAC-A915C5B7607F}"/>
    <cellStyle name="Entrada 7 2 7 3 2" xfId="25434" xr:uid="{00E2829E-8C63-4728-9980-D0B1E9802196}"/>
    <cellStyle name="Entrada 7 2 7 4" xfId="15099" xr:uid="{F76D84EE-3B1E-4AC2-98B0-D7C9AB887919}"/>
    <cellStyle name="Entrada 7 2 7 4 2" xfId="30207" xr:uid="{C434CBB4-742B-4919-B004-423A24C4CAF9}"/>
    <cellStyle name="Entrada 7 2 7 5" xfId="19052" xr:uid="{1FF3182E-950B-4C57-80C4-342715604205}"/>
    <cellStyle name="Entrada 7 2 8" xfId="4291" xr:uid="{9D2F166D-47FB-4DEB-9381-23B40D870154}"/>
    <cellStyle name="Entrada 7 2 8 2" xfId="6928" xr:uid="{0D8761D2-D70C-4B2F-BC95-3B02FAFD3633}"/>
    <cellStyle name="Entrada 7 2 8 2 2" xfId="13239" xr:uid="{291F9F54-06A6-4144-8F6A-1EB287A16693}"/>
    <cellStyle name="Entrada 7 2 8 2 2 2" xfId="28347" xr:uid="{DD6D9413-5F69-4C7F-A408-D83FAB03FB37}"/>
    <cellStyle name="Entrada 7 2 8 2 3" xfId="16903" xr:uid="{A80A2590-218E-441B-B739-42633ACB9AE7}"/>
    <cellStyle name="Entrada 7 2 8 2 3 2" xfId="32011" xr:uid="{1CC42553-D479-40B2-9809-2A315791659F}"/>
    <cellStyle name="Entrada 7 2 8 2 4" xfId="22036" xr:uid="{951E75C5-A281-4331-9405-957D052E2A5B}"/>
    <cellStyle name="Entrada 7 2 8 3" xfId="10673" xr:uid="{F0646B27-CCBB-41D8-9AFF-BF172C77580D}"/>
    <cellStyle name="Entrada 7 2 8 3 2" xfId="25781" xr:uid="{FF89BB38-37F3-4ED5-99EC-392B99B56219}"/>
    <cellStyle name="Entrada 7 2 8 4" xfId="14914" xr:uid="{EB3F4493-C394-486F-9078-2F7F9385B867}"/>
    <cellStyle name="Entrada 7 2 8 4 2" xfId="30022" xr:uid="{3089E83C-05A8-420C-9C5F-51B8AFF96E79}"/>
    <cellStyle name="Entrada 7 2 8 5" xfId="19399" xr:uid="{65B82F48-0626-4EBD-92F5-D68B0D2A4AD9}"/>
    <cellStyle name="Entrada 7 2 9" xfId="4509" xr:uid="{427A9E1D-1F67-426A-A58A-81B30BF36577}"/>
    <cellStyle name="Entrada 7 2 9 2" xfId="10891" xr:uid="{D389A2AC-587D-47AD-9BAC-5EBCDAD8DE06}"/>
    <cellStyle name="Entrada 7 2 9 2 2" xfId="25999" xr:uid="{6DE3C4D0-C10C-4AA3-9D21-6B118143D62A}"/>
    <cellStyle name="Entrada 7 2 9 3" xfId="16430" xr:uid="{515C2E5C-ECC8-4E62-8C9A-D8D4102041C9}"/>
    <cellStyle name="Entrada 7 2 9 3 2" xfId="31538" xr:uid="{0B9338FB-F08B-4AFA-AEAA-6F10F96B0F64}"/>
    <cellStyle name="Entrada 7 2 9 4" xfId="19617" xr:uid="{3B48437F-555E-4A63-B98B-A6A786F7CFEE}"/>
    <cellStyle name="Entrada 7 3" xfId="1855" xr:uid="{C1665ABA-D3BB-4CAA-BC7B-C3A16C486045}"/>
    <cellStyle name="Entrada 7 3 10" xfId="15354" xr:uid="{AF826F01-D763-4550-9DED-6A0C50CA85B3}"/>
    <cellStyle name="Entrada 7 3 10 2" xfId="30462" xr:uid="{4C1B2F1D-2501-4A1F-98E1-2A4F7B9F77CF}"/>
    <cellStyle name="Entrada 7 3 11" xfId="14311" xr:uid="{91B8D7D2-5155-442A-A383-1EEA0AEEAAB6}"/>
    <cellStyle name="Entrada 7 3 11 2" xfId="29419" xr:uid="{7B1CD66A-34C5-43F4-B08B-B1A958F12EF7}"/>
    <cellStyle name="Entrada 7 3 12" xfId="17080" xr:uid="{526A19CA-858E-44F0-955B-C7F9DF7367E1}"/>
    <cellStyle name="Entrada 7 3 2" xfId="2415" xr:uid="{2AF63604-5700-4060-A85D-3088C3BDDA17}"/>
    <cellStyle name="Entrada 7 3 2 2" xfId="5052" xr:uid="{C76276F9-D8C1-40F7-87D2-B94DCA48B29C}"/>
    <cellStyle name="Entrada 7 3 2 2 2" xfId="11416" xr:uid="{AFFAC3AC-2C74-46BB-BC33-2943C51807B2}"/>
    <cellStyle name="Entrada 7 3 2 2 2 2" xfId="26524" xr:uid="{DF5DA4C1-FA5D-4CE5-8640-B6B5940C5959}"/>
    <cellStyle name="Entrada 7 3 2 2 3" xfId="16006" xr:uid="{74502B6C-9536-4801-A387-F78A815EA026}"/>
    <cellStyle name="Entrada 7 3 2 2 3 2" xfId="31114" xr:uid="{DC05CEC3-A762-4B4E-BB0B-14CE317AFF7B}"/>
    <cellStyle name="Entrada 7 3 2 2 4" xfId="20160" xr:uid="{320CBDCE-D2B6-454D-B452-8ED01EFFC40D}"/>
    <cellStyle name="Entrada 7 3 2 3" xfId="8882" xr:uid="{DA6DC324-A2F1-4888-950C-E6939D661145}"/>
    <cellStyle name="Entrada 7 3 2 3 2" xfId="23990" xr:uid="{AB6E54CA-69C4-4696-87BA-411047EAE129}"/>
    <cellStyle name="Entrada 7 3 2 4" xfId="15895" xr:uid="{B00CDF1A-E752-41D9-83EB-61021F11FCB7}"/>
    <cellStyle name="Entrada 7 3 2 4 2" xfId="31003" xr:uid="{7D197826-BF02-46BB-9926-ABF7D159BB43}"/>
    <cellStyle name="Entrada 7 3 2 5" xfId="7375" xr:uid="{561FE720-ACF9-422B-BB36-44873B7804E3}"/>
    <cellStyle name="Entrada 7 3 2 5 2" xfId="22483" xr:uid="{8CAB5D70-537C-4311-B2AC-C59B5118A64F}"/>
    <cellStyle name="Entrada 7 3 2 6" xfId="17606" xr:uid="{768D0692-5446-4B37-88AD-8EF93F0A9A37}"/>
    <cellStyle name="Entrada 7 3 3" xfId="2205" xr:uid="{378A5282-5CC0-4077-B7B0-0C8692DB57CB}"/>
    <cellStyle name="Entrada 7 3 3 2" xfId="4842" xr:uid="{878A6A27-4134-43FD-9CBD-7CDE70257681}"/>
    <cellStyle name="Entrada 7 3 3 2 2" xfId="13842" xr:uid="{415E2A71-7A7A-4A76-851F-6CE131F6CB64}"/>
    <cellStyle name="Entrada 7 3 3 2 2 2" xfId="28950" xr:uid="{834CACB5-80A4-434F-ACA0-52145A6FE000}"/>
    <cellStyle name="Entrada 7 3 3 2 3" xfId="19950" xr:uid="{17BBBE30-D7FE-430F-976D-25DDE21A7641}"/>
    <cellStyle name="Entrada 7 3 3 3" xfId="16009" xr:uid="{260EFC7B-F9C7-4CA7-8C5A-4407301B2934}"/>
    <cellStyle name="Entrada 7 3 3 3 2" xfId="31117" xr:uid="{86636D8A-1D40-4EC6-A04B-6A15729D8734}"/>
    <cellStyle name="Entrada 7 3 3 4" xfId="17430" xr:uid="{05968A56-4289-4DE5-8DFF-DA030AA99168}"/>
    <cellStyle name="Entrada 7 3 4" xfId="2949" xr:uid="{3E791F1E-5A51-4C83-9C30-06196D8BB600}"/>
    <cellStyle name="Entrada 7 3 4 2" xfId="5586" xr:uid="{8724107F-7D31-4729-BCBC-8E2F5D8CB654}"/>
    <cellStyle name="Entrada 7 3 4 2 2" xfId="11897" xr:uid="{90E2B922-CC0B-4CB9-AB8B-040AADB678A1}"/>
    <cellStyle name="Entrada 7 3 4 2 2 2" xfId="27005" xr:uid="{1FA22679-10EE-4DE3-92BB-1A464CAA6EEC}"/>
    <cellStyle name="Entrada 7 3 4 2 3" xfId="14216" xr:uid="{94E7BB2E-3BAE-4944-AE78-F3BF00430E1D}"/>
    <cellStyle name="Entrada 7 3 4 2 3 2" xfId="29324" xr:uid="{BA47A7B6-24E3-4E19-8361-27EDE8AC7A0C}"/>
    <cellStyle name="Entrada 7 3 4 2 4" xfId="20694" xr:uid="{DCB5E9E3-246C-4236-9823-095B5FD42CD4}"/>
    <cellStyle name="Entrada 7 3 4 3" xfId="9331" xr:uid="{1B8265D5-2762-475B-AC3C-372165555D43}"/>
    <cellStyle name="Entrada 7 3 4 3 2" xfId="24439" xr:uid="{44A84DD1-FD33-459D-B1CA-70DBD3B5B40C}"/>
    <cellStyle name="Entrada 7 3 4 4" xfId="15493" xr:uid="{4D168DEB-5D5D-47B9-8CC4-A16D44D9AA7D}"/>
    <cellStyle name="Entrada 7 3 4 4 2" xfId="30601" xr:uid="{77104FDC-0E04-438B-AF71-A5B0014F6716}"/>
    <cellStyle name="Entrada 7 3 4 5" xfId="18057" xr:uid="{F5731E1B-007A-46D5-B8E8-9CA1535226F1}"/>
    <cellStyle name="Entrada 7 3 5" xfId="3275" xr:uid="{C3FA9D8A-3B28-48E3-800F-14616D5862CA}"/>
    <cellStyle name="Entrada 7 3 5 2" xfId="5912" xr:uid="{BD9BE79B-A281-43C7-81BE-486D6EDF2170}"/>
    <cellStyle name="Entrada 7 3 5 2 2" xfId="12223" xr:uid="{2882B57C-0501-494E-BD33-8BA2706C39A9}"/>
    <cellStyle name="Entrada 7 3 5 2 2 2" xfId="27331" xr:uid="{AEFB2F51-2DC6-416F-ABF4-194418EEEB0F}"/>
    <cellStyle name="Entrada 7 3 5 2 3" xfId="15514" xr:uid="{79D6FE5D-209E-41B3-9CDB-E4940FA11F86}"/>
    <cellStyle name="Entrada 7 3 5 2 3 2" xfId="30622" xr:uid="{17CC5EAD-816A-4C8C-AFE7-DBF8BFE793DC}"/>
    <cellStyle name="Entrada 7 3 5 2 4" xfId="21020" xr:uid="{0DF08EEF-C229-4AAA-9ECA-2751AA30EEBF}"/>
    <cellStyle name="Entrada 7 3 5 3" xfId="9657" xr:uid="{9CEF60F0-1080-405A-BEBA-F3880BE42CBF}"/>
    <cellStyle name="Entrada 7 3 5 3 2" xfId="24765" xr:uid="{B392FE6D-3464-460A-8AE9-A889C65FAC25}"/>
    <cellStyle name="Entrada 7 3 5 4" xfId="14282" xr:uid="{45B24FB0-F209-42CA-862B-D3F6F1B68CA0}"/>
    <cellStyle name="Entrada 7 3 5 4 2" xfId="29390" xr:uid="{EC0FFE79-3459-4A38-8CAD-16F3ECAB1397}"/>
    <cellStyle name="Entrada 7 3 5 5" xfId="18383" xr:uid="{DE2DBA5E-AEAD-406D-AC2F-10C02961856D}"/>
    <cellStyle name="Entrada 7 3 6" xfId="3581" xr:uid="{CE10B874-497F-48C6-8A10-F7E0B1A001B7}"/>
    <cellStyle name="Entrada 7 3 6 2" xfId="6218" xr:uid="{8DA49624-1156-4193-B282-00ED7164D1BA}"/>
    <cellStyle name="Entrada 7 3 6 2 2" xfId="12529" xr:uid="{67D7F51E-D26C-48D1-9C9E-E2954A3E7577}"/>
    <cellStyle name="Entrada 7 3 6 2 2 2" xfId="27637" xr:uid="{8F6BC565-3781-404A-B865-4C9345532A6F}"/>
    <cellStyle name="Entrada 7 3 6 2 3" xfId="15086" xr:uid="{FB3AF36F-9106-480E-8A7C-286B1E6A5670}"/>
    <cellStyle name="Entrada 7 3 6 2 3 2" xfId="30194" xr:uid="{577BA815-3ADF-4850-8B11-08F438E51144}"/>
    <cellStyle name="Entrada 7 3 6 2 4" xfId="21326" xr:uid="{B28F2BFD-DFA4-4C3A-9B9E-55FE78FEDE9C}"/>
    <cellStyle name="Entrada 7 3 6 3" xfId="9963" xr:uid="{E5844FD6-A40E-47DD-94F7-C98DBA2D2B9E}"/>
    <cellStyle name="Entrada 7 3 6 3 2" xfId="25071" xr:uid="{E9E8076B-BDF7-42FC-9BFB-F5AD967CEF46}"/>
    <cellStyle name="Entrada 7 3 6 4" xfId="14568" xr:uid="{7C59EF62-CA17-410A-AED6-8C9052753F05}"/>
    <cellStyle name="Entrada 7 3 6 4 2" xfId="29676" xr:uid="{B0161DF9-FEAF-4D89-BCC2-C3D904AD4E7F}"/>
    <cellStyle name="Entrada 7 3 6 5" xfId="18689" xr:uid="{90F43A63-151B-4362-8BA5-C1C4F98FA03C}"/>
    <cellStyle name="Entrada 7 3 7" xfId="3927" xr:uid="{20EBE902-93BC-4C3C-A7B8-C51BD862AD36}"/>
    <cellStyle name="Entrada 7 3 7 2" xfId="6564" xr:uid="{D347630D-D7E5-4746-A853-68835351A0B0}"/>
    <cellStyle name="Entrada 7 3 7 2 2" xfId="12875" xr:uid="{7A8C5A62-A454-4538-8EB0-551E851DC040}"/>
    <cellStyle name="Entrada 7 3 7 2 2 2" xfId="27983" xr:uid="{5BFABC04-641D-4E5D-AFBC-B3FBF782948A}"/>
    <cellStyle name="Entrada 7 3 7 2 3" xfId="16580" xr:uid="{C6E32663-63A5-426B-9595-93E1BD4E755A}"/>
    <cellStyle name="Entrada 7 3 7 2 3 2" xfId="31688" xr:uid="{4D419460-4683-4FE4-AB20-97A4CC2D4C0E}"/>
    <cellStyle name="Entrada 7 3 7 2 4" xfId="21672" xr:uid="{1FD3B156-159B-43FF-8B6B-E4FA13C6DCB6}"/>
    <cellStyle name="Entrada 7 3 7 3" xfId="10309" xr:uid="{3AF77FB7-1AC2-4FEE-980B-FCB6F0051FAA}"/>
    <cellStyle name="Entrada 7 3 7 3 2" xfId="25417" xr:uid="{1DDDED7C-6F40-428F-9EB6-72AC67E871BE}"/>
    <cellStyle name="Entrada 7 3 7 4" xfId="13990" xr:uid="{7BE8E33A-64E0-4CEB-87CC-C0A0CB53AC0E}"/>
    <cellStyle name="Entrada 7 3 7 4 2" xfId="29098" xr:uid="{EB160ABD-E0AA-4A51-B67D-63843ABE4D10}"/>
    <cellStyle name="Entrada 7 3 7 5" xfId="19035" xr:uid="{4509EC6C-94F3-4DD5-9516-85AEBE8AA4BE}"/>
    <cellStyle name="Entrada 7 3 8" xfId="4492" xr:uid="{D7F89B27-12D9-448D-9EF9-A28ED5D21D60}"/>
    <cellStyle name="Entrada 7 3 8 2" xfId="10874" xr:uid="{D21C9C9A-4A06-4966-810F-E829DDAD0E58}"/>
    <cellStyle name="Entrada 7 3 8 2 2" xfId="25982" xr:uid="{38EBFD6B-02B6-4C9B-B559-69E7EF95B676}"/>
    <cellStyle name="Entrada 7 3 8 3" xfId="14436" xr:uid="{6F5AB355-B7BD-4A3D-80D1-EC36A6C83F2A}"/>
    <cellStyle name="Entrada 7 3 8 3 2" xfId="29544" xr:uid="{65FE9122-1A90-4A8D-A6A0-D1000F7D286C}"/>
    <cellStyle name="Entrada 7 3 8 4" xfId="19600" xr:uid="{DC2F7EA8-13CD-4A29-A695-A2A0DB0A0850}"/>
    <cellStyle name="Entrada 7 3 9" xfId="8356" xr:uid="{AEBBC1F3-1A93-4A2B-B9F7-F3FA2E09A396}"/>
    <cellStyle name="Entrada 7 3 9 2" xfId="23464" xr:uid="{063EB94C-EC9E-4B1B-B816-6F7F2D7DD212}"/>
    <cellStyle name="Entrada 7 4" xfId="2092" xr:uid="{5305364E-53BB-4956-91C0-1EC3C60C0B0F}"/>
    <cellStyle name="Entrada 7 4 10" xfId="13583" xr:uid="{C8415C00-E103-4E3B-A732-F66EA384CCA0}"/>
    <cellStyle name="Entrada 7 4 10 2" xfId="28691" xr:uid="{01449E19-1DBE-4F77-9D16-B273F1E255D3}"/>
    <cellStyle name="Entrada 7 4 11" xfId="15221" xr:uid="{C29C4C77-FF5B-4574-9CD6-BA45E65591BE}"/>
    <cellStyle name="Entrada 7 4 11 2" xfId="30329" xr:uid="{32B3F591-3D44-4964-B191-6C2DE131A119}"/>
    <cellStyle name="Entrada 7 4 12" xfId="17317" xr:uid="{7A44C08A-9994-40F1-9E99-F7F83D07C9DA}"/>
    <cellStyle name="Entrada 7 4 2" xfId="2582" xr:uid="{503A51F6-B3A3-4CEB-8575-899946C4B0C1}"/>
    <cellStyle name="Entrada 7 4 2 2" xfId="5219" xr:uid="{56300609-8F12-471C-B4A5-BAF185221570}"/>
    <cellStyle name="Entrada 7 4 2 2 2" xfId="11583" xr:uid="{B240AD1A-22C1-461B-9C56-448328E3DA97}"/>
    <cellStyle name="Entrada 7 4 2 2 2 2" xfId="26691" xr:uid="{4D00E60C-DFF4-4360-A8F5-46247756CFFF}"/>
    <cellStyle name="Entrada 7 4 2 2 3" xfId="15908" xr:uid="{9D9A6585-D90B-446E-BC2C-13E84CD22120}"/>
    <cellStyle name="Entrada 7 4 2 2 3 2" xfId="31016" xr:uid="{9D04EC11-9997-4188-AC58-BF1BE322F695}"/>
    <cellStyle name="Entrada 7 4 2 2 4" xfId="20327" xr:uid="{36548BA1-01DD-461D-97D0-7D9BE27D43EB}"/>
    <cellStyle name="Entrada 7 4 2 3" xfId="9049" xr:uid="{878387F0-C908-451B-8AB1-F3DF995A703C}"/>
    <cellStyle name="Entrada 7 4 2 3 2" xfId="24157" xr:uid="{155AD243-048C-4EC6-AC34-8FB9854C983F}"/>
    <cellStyle name="Entrada 7 4 2 4" xfId="15001" xr:uid="{7B02D2E2-B5A2-4EE9-9D12-778048E9DC39}"/>
    <cellStyle name="Entrada 7 4 2 4 2" xfId="30109" xr:uid="{A02ACADF-022F-4A0E-B9B3-1A0FCBA38510}"/>
    <cellStyle name="Entrada 7 4 2 5" xfId="14587" xr:uid="{A4A41D47-F99A-408B-9F4E-5E91A0C62DC0}"/>
    <cellStyle name="Entrada 7 4 2 5 2" xfId="29695" xr:uid="{6CDE4CC9-63E8-4E6A-98EB-367C526F4882}"/>
    <cellStyle name="Entrada 7 4 2 6" xfId="17690" xr:uid="{CB5260D4-CEB0-43D3-A4AF-766BE3AABFCD}"/>
    <cellStyle name="Entrada 7 4 3" xfId="2852" xr:uid="{3AB027CF-709C-4686-B8D9-B960C4615723}"/>
    <cellStyle name="Entrada 7 4 3 2" xfId="5489" xr:uid="{D6CF15B7-0C6E-4DB8-AF80-F3CBB507509F}"/>
    <cellStyle name="Entrada 7 4 3 2 2" xfId="13617" xr:uid="{881814B3-13F7-4A38-962C-857551D19037}"/>
    <cellStyle name="Entrada 7 4 3 2 2 2" xfId="28725" xr:uid="{5C97BA5D-D6CF-41D8-B910-2D69565422F9}"/>
    <cellStyle name="Entrada 7 4 3 2 3" xfId="20597" xr:uid="{59D7769F-E603-45A1-A012-C02DAFAAFE57}"/>
    <cellStyle name="Entrada 7 4 3 3" xfId="14490" xr:uid="{67F0BA5F-2913-4B2B-A87B-866224823BA2}"/>
    <cellStyle name="Entrada 7 4 3 3 2" xfId="29598" xr:uid="{8337D96B-D91E-43DE-80D4-FC98234D7D18}"/>
    <cellStyle name="Entrada 7 4 3 4" xfId="17960" xr:uid="{D252F9C8-1EE4-4987-AABC-D72353D10A53}"/>
    <cellStyle name="Entrada 7 4 4" xfId="3155" xr:uid="{A0510D25-0306-4EF3-925E-1872ACD1D6FD}"/>
    <cellStyle name="Entrada 7 4 4 2" xfId="5792" xr:uid="{ABF9F601-C992-4746-8879-0583A06EECA6}"/>
    <cellStyle name="Entrada 7 4 4 2 2" xfId="12103" xr:uid="{98D859CA-A2EF-4B96-9D03-0675CF859092}"/>
    <cellStyle name="Entrada 7 4 4 2 2 2" xfId="27211" xr:uid="{E6768DBC-7FA6-407B-9BBA-117C08D85048}"/>
    <cellStyle name="Entrada 7 4 4 2 3" xfId="15584" xr:uid="{4252F8BE-32DA-46DA-B8BF-315222384485}"/>
    <cellStyle name="Entrada 7 4 4 2 3 2" xfId="30692" xr:uid="{B4CFA499-7D1F-4D42-B652-0DBF9381D24F}"/>
    <cellStyle name="Entrada 7 4 4 2 4" xfId="20900" xr:uid="{4C2074CC-26E4-4073-802F-C4C3271AC9B7}"/>
    <cellStyle name="Entrada 7 4 4 3" xfId="9537" xr:uid="{933E66EB-B9D3-4E26-A124-1E3AA81D6940}"/>
    <cellStyle name="Entrada 7 4 4 3 2" xfId="24645" xr:uid="{65E0F471-4F73-4DCF-8FF8-1D7B2BE79CA4}"/>
    <cellStyle name="Entrada 7 4 4 4" xfId="13974" xr:uid="{9269C3FB-F887-4B84-8938-C50AAF5F308A}"/>
    <cellStyle name="Entrada 7 4 4 4 2" xfId="29082" xr:uid="{577B89DD-5D26-42D5-A2FC-1DC90D89C451}"/>
    <cellStyle name="Entrada 7 4 4 5" xfId="18263" xr:uid="{DDB6FBDB-907E-40AC-88EA-7BE7454D1DD7}"/>
    <cellStyle name="Entrada 7 4 5" xfId="3481" xr:uid="{A7AC2B75-5EC9-4668-B300-C69427A9FB08}"/>
    <cellStyle name="Entrada 7 4 5 2" xfId="6118" xr:uid="{EC90AC1F-819C-4AA1-A865-C789CDC264CB}"/>
    <cellStyle name="Entrada 7 4 5 2 2" xfId="12429" xr:uid="{8504095C-9699-43AC-8678-EFD0BF18D3EA}"/>
    <cellStyle name="Entrada 7 4 5 2 2 2" xfId="27537" xr:uid="{A8BB662C-0626-4528-86E5-1518DD5E2C8B}"/>
    <cellStyle name="Entrada 7 4 5 2 3" xfId="15810" xr:uid="{797003E7-D8FE-4606-BE5C-DF4C3DCCD51D}"/>
    <cellStyle name="Entrada 7 4 5 2 3 2" xfId="30918" xr:uid="{4876BFF7-EE39-42C9-94F5-1193EAF9DBC3}"/>
    <cellStyle name="Entrada 7 4 5 2 4" xfId="21226" xr:uid="{1AB6DA84-D12F-44CD-B821-B46B80C86C62}"/>
    <cellStyle name="Entrada 7 4 5 3" xfId="9863" xr:uid="{480EB4FC-86FB-4FB2-986F-C0A3229712AC}"/>
    <cellStyle name="Entrada 7 4 5 3 2" xfId="24971" xr:uid="{191CE86B-2494-4CAA-BB87-5C8DA8BC6737}"/>
    <cellStyle name="Entrada 7 4 5 4" xfId="14808" xr:uid="{0D59B696-686B-4140-9F54-C1C6347D23ED}"/>
    <cellStyle name="Entrada 7 4 5 4 2" xfId="29916" xr:uid="{6D98199D-3510-4E8C-8284-A2698486C338}"/>
    <cellStyle name="Entrada 7 4 5 5" xfId="18589" xr:uid="{B1A9C06D-BA00-4B85-848B-FC1AF24D4185}"/>
    <cellStyle name="Entrada 7 4 6" xfId="3787" xr:uid="{50B513C7-6FD1-47F4-8026-489824942CAE}"/>
    <cellStyle name="Entrada 7 4 6 2" xfId="6424" xr:uid="{30BAFE79-278F-417D-9662-C9B81658637F}"/>
    <cellStyle name="Entrada 7 4 6 2 2" xfId="12735" xr:uid="{A8B9E2E8-9F79-455B-95DE-0F0D66E79CE9}"/>
    <cellStyle name="Entrada 7 4 6 2 2 2" xfId="27843" xr:uid="{FE2378CB-1A07-44EA-834B-F9E00ABC94DA}"/>
    <cellStyle name="Entrada 7 4 6 2 3" xfId="16216" xr:uid="{952EE650-8FD4-4D65-975C-94199E8B891C}"/>
    <cellStyle name="Entrada 7 4 6 2 3 2" xfId="31324" xr:uid="{CAF889B5-5892-4AF1-A7BE-57C916BE55E1}"/>
    <cellStyle name="Entrada 7 4 6 2 4" xfId="21532" xr:uid="{B8C3ABE7-BBB9-4E90-8CD6-33EF7CDE70C5}"/>
    <cellStyle name="Entrada 7 4 6 3" xfId="10169" xr:uid="{70982349-7D27-43D1-96D2-6918AC4C34B4}"/>
    <cellStyle name="Entrada 7 4 6 3 2" xfId="25277" xr:uid="{BC8FD55D-E1E4-4907-AD0F-3E81F8EE13E4}"/>
    <cellStyle name="Entrada 7 4 6 4" xfId="9133" xr:uid="{4297C8EB-4FAF-4593-A645-F85FA09DE7C1}"/>
    <cellStyle name="Entrada 7 4 6 4 2" xfId="24241" xr:uid="{44A20BC2-336C-497C-82D0-5BEEA320C30A}"/>
    <cellStyle name="Entrada 7 4 6 5" xfId="18895" xr:uid="{57E1294E-4768-48EF-B9AA-9A37C3E9A0FD}"/>
    <cellStyle name="Entrada 7 4 7" xfId="4164" xr:uid="{0DFABC72-DA7B-4E67-9F12-1873ABA4E89E}"/>
    <cellStyle name="Entrada 7 4 7 2" xfId="6801" xr:uid="{663B9859-D9BE-41A5-8DC5-23C0951BBE4D}"/>
    <cellStyle name="Entrada 7 4 7 2 2" xfId="13112" xr:uid="{2201043A-31B2-4101-863E-6BCD4D21C315}"/>
    <cellStyle name="Entrada 7 4 7 2 2 2" xfId="28220" xr:uid="{562F19F4-0392-4F38-9551-160D1BC65BDE}"/>
    <cellStyle name="Entrada 7 4 7 2 3" xfId="16786" xr:uid="{60AB7A60-194F-423E-9F15-DCD0AD2C4EA0}"/>
    <cellStyle name="Entrada 7 4 7 2 3 2" xfId="31894" xr:uid="{0A60DF56-3875-403D-9462-04E97616E7FC}"/>
    <cellStyle name="Entrada 7 4 7 2 4" xfId="21909" xr:uid="{A267DD2C-469F-409A-B85E-62939D87E3C5}"/>
    <cellStyle name="Entrada 7 4 7 3" xfId="10546" xr:uid="{F53F9C6B-86A3-4AA5-8DDE-1E22212C5DD5}"/>
    <cellStyle name="Entrada 7 4 7 3 2" xfId="25654" xr:uid="{2C425F07-1407-4110-949C-A87E984E3B55}"/>
    <cellStyle name="Entrada 7 4 7 4" xfId="7670" xr:uid="{06EE52BF-4B7D-4310-9398-C9BE2BEB9E5D}"/>
    <cellStyle name="Entrada 7 4 7 4 2" xfId="22778" xr:uid="{E707CA34-BA8F-455A-B593-E43B8B032164}"/>
    <cellStyle name="Entrada 7 4 7 5" xfId="19272" xr:uid="{A8B2C6FB-3FD2-4B48-838F-B7B07AF79BC6}"/>
    <cellStyle name="Entrada 7 4 8" xfId="4729" xr:uid="{DCFF8C6C-2F99-4496-81F5-465B6357165F}"/>
    <cellStyle name="Entrada 7 4 8 2" xfId="11111" xr:uid="{6C139191-17AD-472D-BD78-F3E24A2A105F}"/>
    <cellStyle name="Entrada 7 4 8 2 2" xfId="26219" xr:uid="{E4C3CD91-B58C-4482-B633-DAFFFC123BD0}"/>
    <cellStyle name="Entrada 7 4 8 3" xfId="7977" xr:uid="{3C7A2932-9376-49E0-B15B-29B4679B5F97}"/>
    <cellStyle name="Entrada 7 4 8 3 2" xfId="23085" xr:uid="{66EC0DB5-A767-4587-8F8F-9FD19FE190B4}"/>
    <cellStyle name="Entrada 7 4 8 4" xfId="19837" xr:uid="{6191BF7B-D436-4574-A51B-EC763500CC5C}"/>
    <cellStyle name="Entrada 7 4 9" xfId="8590" xr:uid="{9562E575-B7AE-4748-9F62-2B16CCAAEAD7}"/>
    <cellStyle name="Entrada 7 4 9 2" xfId="23698" xr:uid="{98297153-7B08-4179-BE84-CF5F30D44C9C}"/>
    <cellStyle name="Entrada 7 5" xfId="2029" xr:uid="{AF371DC9-EEBB-4EAE-A893-D65D0F7DB149}"/>
    <cellStyle name="Entrada 7 5 10" xfId="15432" xr:uid="{309834C4-F8FC-4C48-9855-6B1A087BC52E}"/>
    <cellStyle name="Entrada 7 5 10 2" xfId="30540" xr:uid="{461C15CE-1334-43C3-A742-A9BAC76FFBA4}"/>
    <cellStyle name="Entrada 7 5 11" xfId="17254" xr:uid="{E79B6146-E5F1-4D9B-8F68-75F242057DD6}"/>
    <cellStyle name="Entrada 7 5 2" xfId="2789" xr:uid="{33768ED3-6806-4193-8C0C-9C384618054F}"/>
    <cellStyle name="Entrada 7 5 2 2" xfId="5426" xr:uid="{73E19E6D-96AD-41D3-9F1E-8B36BE17E49B}"/>
    <cellStyle name="Entrada 7 5 2 2 2" xfId="16256" xr:uid="{4A07B6E8-5F4E-4734-9A68-7D9F52ECD0EE}"/>
    <cellStyle name="Entrada 7 5 2 2 2 2" xfId="31364" xr:uid="{F5EE5C8F-D45D-45AF-BBAE-D16EF48E33E2}"/>
    <cellStyle name="Entrada 7 5 2 2 3" xfId="20534" xr:uid="{189B675D-4324-42D6-A2E1-54C7BB4ABDAD}"/>
    <cellStyle name="Entrada 7 5 2 3" xfId="15352" xr:uid="{36BAEE46-358E-46AE-A37B-5C23C5ABB3E9}"/>
    <cellStyle name="Entrada 7 5 2 3 2" xfId="30460" xr:uid="{E95EFE6D-EBDD-455C-982D-C9DA9948A962}"/>
    <cellStyle name="Entrada 7 5 2 4" xfId="17897" xr:uid="{8A6DA398-6220-4A7D-B756-694C1DF37782}"/>
    <cellStyle name="Entrada 7 5 3" xfId="3092" xr:uid="{88B6D4EE-9447-49E8-8243-C0943BC8CA33}"/>
    <cellStyle name="Entrada 7 5 3 2" xfId="5729" xr:uid="{30D9E21A-6BFF-42DD-A7E6-510FC1BFF804}"/>
    <cellStyle name="Entrada 7 5 3 2 2" xfId="12040" xr:uid="{86320B3C-5D1C-4305-AC9C-3041544D3158}"/>
    <cellStyle name="Entrada 7 5 3 2 2 2" xfId="27148" xr:uid="{DE26A0CE-4DB7-4A40-91D8-2B7996D7BAC1}"/>
    <cellStyle name="Entrada 7 5 3 2 3" xfId="7180" xr:uid="{4E37E72B-8C2C-45D7-9322-06F1E3E9F8EA}"/>
    <cellStyle name="Entrada 7 5 3 2 3 2" xfId="22288" xr:uid="{B7F5D7F2-2C45-437F-B162-49680E92A62D}"/>
    <cellStyle name="Entrada 7 5 3 2 4" xfId="20837" xr:uid="{CBE7A4C4-3FDA-4194-BE91-8A459CB4CC77}"/>
    <cellStyle name="Entrada 7 5 3 3" xfId="9474" xr:uid="{CB35AA1E-BC6A-46E5-A5FC-9C12A267BFE4}"/>
    <cellStyle name="Entrada 7 5 3 3 2" xfId="24582" xr:uid="{20DD4B9A-B307-44E0-ACF2-8A0DFAF5EE6E}"/>
    <cellStyle name="Entrada 7 5 3 4" xfId="7278" xr:uid="{F4F5AD81-05F8-47E9-81D6-40745CE42FFA}"/>
    <cellStyle name="Entrada 7 5 3 4 2" xfId="22386" xr:uid="{93255FBB-0182-4A70-BB86-51579244F922}"/>
    <cellStyle name="Entrada 7 5 3 5" xfId="18200" xr:uid="{A1F7E680-DCA9-4324-AFF2-24D386698720}"/>
    <cellStyle name="Entrada 7 5 4" xfId="3418" xr:uid="{C195015E-3AA7-4DCD-9D9C-587B9282AEDA}"/>
    <cellStyle name="Entrada 7 5 4 2" xfId="6055" xr:uid="{467E808A-0D23-4CAD-BBBE-5734ECC95E4F}"/>
    <cellStyle name="Entrada 7 5 4 2 2" xfId="12366" xr:uid="{E89E6D05-D4DE-4EC4-8923-5BB85D034827}"/>
    <cellStyle name="Entrada 7 5 4 2 2 2" xfId="27474" xr:uid="{DE371AD8-379F-4A51-843D-960994B68FD4}"/>
    <cellStyle name="Entrada 7 5 4 2 3" xfId="8238" xr:uid="{7A02D86C-B20A-48AB-AE4A-AF0474CD9DC5}"/>
    <cellStyle name="Entrada 7 5 4 2 3 2" xfId="23346" xr:uid="{E758B62E-4EBA-4302-B4FA-7E9EA04B92AA}"/>
    <cellStyle name="Entrada 7 5 4 2 4" xfId="21163" xr:uid="{B819C1CE-EB08-4B17-9A6F-557D7A34F8D6}"/>
    <cellStyle name="Entrada 7 5 4 3" xfId="9800" xr:uid="{60D3EB3A-82E1-4AB2-9766-CF72938589C0}"/>
    <cellStyle name="Entrada 7 5 4 3 2" xfId="24908" xr:uid="{2A8D83A8-7254-473F-98AA-A37E97532471}"/>
    <cellStyle name="Entrada 7 5 4 4" xfId="14135" xr:uid="{3234D9AF-771B-4EC7-AB31-B541F88AF996}"/>
    <cellStyle name="Entrada 7 5 4 4 2" xfId="29243" xr:uid="{53901A73-CFC1-4B92-AAEA-A0349F6FDCE2}"/>
    <cellStyle name="Entrada 7 5 4 5" xfId="18526" xr:uid="{FFB00F13-C90B-41B9-9086-BD54BD26C7EB}"/>
    <cellStyle name="Entrada 7 5 5" xfId="3724" xr:uid="{E7E8E0DF-C43A-447C-A4EA-2FA50A58FA77}"/>
    <cellStyle name="Entrada 7 5 5 2" xfId="6361" xr:uid="{9094C49A-5440-4D93-AE80-8EE1BFD38A3A}"/>
    <cellStyle name="Entrada 7 5 5 2 2" xfId="12672" xr:uid="{91BA4754-8B25-4615-BFFF-D86825A2ACAD}"/>
    <cellStyle name="Entrada 7 5 5 2 2 2" xfId="27780" xr:uid="{FCF5DA46-8A26-4FDB-BC99-BC13ABA0BE86}"/>
    <cellStyle name="Entrada 7 5 5 2 3" xfId="15275" xr:uid="{7039AA17-1827-40B0-B4B8-ED3ABF6F5790}"/>
    <cellStyle name="Entrada 7 5 5 2 3 2" xfId="30383" xr:uid="{90DAC31B-B071-41B9-A1DE-08C3A9367D56}"/>
    <cellStyle name="Entrada 7 5 5 2 4" xfId="21469" xr:uid="{29D4DC2C-04A2-4850-9CD1-AEBF8F9B42E9}"/>
    <cellStyle name="Entrada 7 5 5 3" xfId="10106" xr:uid="{43BE7506-6596-427E-B717-7ACBECEB9CA7}"/>
    <cellStyle name="Entrada 7 5 5 3 2" xfId="25214" xr:uid="{7F2DFE3F-5A5B-4CA1-B708-77C66041B12F}"/>
    <cellStyle name="Entrada 7 5 5 4" xfId="7132" xr:uid="{33ED9710-1962-424D-950A-BF2A744CE3B4}"/>
    <cellStyle name="Entrada 7 5 5 4 2" xfId="22240" xr:uid="{53C50D39-F016-4CA9-83E1-EAD307ACE808}"/>
    <cellStyle name="Entrada 7 5 5 5" xfId="18832" xr:uid="{FC3C3C64-B856-4FF0-BECA-58309880CF4F}"/>
    <cellStyle name="Entrada 7 5 6" xfId="4101" xr:uid="{213F4F39-8B63-41BD-8979-4BBF5E053C5A}"/>
    <cellStyle name="Entrada 7 5 6 2" xfId="6738" xr:uid="{4D0A74E2-8FDD-4B03-85C9-8D0B732869A8}"/>
    <cellStyle name="Entrada 7 5 6 2 2" xfId="13049" xr:uid="{F168399A-70D6-4E25-8BC1-1EA4C9BC1C9F}"/>
    <cellStyle name="Entrada 7 5 6 2 2 2" xfId="28157" xr:uid="{2CC9D2A8-E821-4A32-AFE7-5FA5A22F5EBF}"/>
    <cellStyle name="Entrada 7 5 6 2 3" xfId="16723" xr:uid="{A92AC80F-2E55-453E-B2FF-BD415D724C95}"/>
    <cellStyle name="Entrada 7 5 6 2 3 2" xfId="31831" xr:uid="{A07C11E5-5A85-4D0A-AECF-6470519463E6}"/>
    <cellStyle name="Entrada 7 5 6 2 4" xfId="21846" xr:uid="{DB49E598-A5B7-4E4F-88B6-99F9D4EB2C8F}"/>
    <cellStyle name="Entrada 7 5 6 3" xfId="10483" xr:uid="{133AFD0A-4280-482A-82DB-DFD6C104B58D}"/>
    <cellStyle name="Entrada 7 5 6 3 2" xfId="25591" xr:uid="{8C5D9311-37AE-4D2A-8F6C-D53D80C2316C}"/>
    <cellStyle name="Entrada 7 5 6 4" xfId="15526" xr:uid="{90B900F7-24A4-4241-988B-D656EC84648C}"/>
    <cellStyle name="Entrada 7 5 6 4 2" xfId="30634" xr:uid="{8C0DFFFA-418F-4CF8-A2F2-5AE3D47DD8BC}"/>
    <cellStyle name="Entrada 7 5 6 5" xfId="19209" xr:uid="{5EB472E6-F74B-4C00-BDC0-181F073B8BAA}"/>
    <cellStyle name="Entrada 7 5 7" xfId="4666" xr:uid="{3D3BD934-3B52-42FC-BB10-B8C498682542}"/>
    <cellStyle name="Entrada 7 5 7 2" xfId="11048" xr:uid="{BF772401-56F2-4BF9-9A57-A5B0B6DFED33}"/>
    <cellStyle name="Entrada 7 5 7 2 2" xfId="26156" xr:uid="{F8C899F8-D17B-491B-9C95-D21C7F0165D5}"/>
    <cellStyle name="Entrada 7 5 7 3" xfId="15337" xr:uid="{9AC70316-6DD5-466D-BFEC-69ACD38C0F59}"/>
    <cellStyle name="Entrada 7 5 7 3 2" xfId="30445" xr:uid="{6B8D4795-D896-4888-9459-8F765823CBCC}"/>
    <cellStyle name="Entrada 7 5 7 4" xfId="19774" xr:uid="{695937A0-7072-4F96-AB3F-30FC7090D406}"/>
    <cellStyle name="Entrada 7 5 8" xfId="8527" xr:uid="{2715EEB5-C106-4258-8F7A-42A1535E9B14}"/>
    <cellStyle name="Entrada 7 5 8 2" xfId="23635" xr:uid="{4450B8AB-3649-4D61-9507-695642A3CCB3}"/>
    <cellStyle name="Entrada 7 5 9" xfId="13638" xr:uid="{BBBA4B1F-7F71-421A-A52F-9C3EAAF9CCC6}"/>
    <cellStyle name="Entrada 7 5 9 2" xfId="28746" xr:uid="{D5F7607B-0627-4F1E-9754-439E0574907D}"/>
    <cellStyle name="Entrada 8" xfId="1157" xr:uid="{00000000-0005-0000-0000-000087040000}"/>
    <cellStyle name="Entrada 8 2" xfId="1873" xr:uid="{5D654CC9-3541-4D13-B756-66E7527E73BF}"/>
    <cellStyle name="Entrada 8 2 10" xfId="8374" xr:uid="{206ECA69-AF5E-4ADE-AFD2-D7DBDB189879}"/>
    <cellStyle name="Entrada 8 2 10 2" xfId="23482" xr:uid="{E7660BC5-FE01-4066-8CF3-68308139C3AE}"/>
    <cellStyle name="Entrada 8 2 11" xfId="14928" xr:uid="{7F7B9EF1-1806-4B0A-BCF3-24A5CEBE5F78}"/>
    <cellStyle name="Entrada 8 2 11 2" xfId="30036" xr:uid="{288ED7F9-12A4-4D65-8C50-C6218512E506}"/>
    <cellStyle name="Entrada 8 2 12" xfId="15763" xr:uid="{178EFE6A-9927-43A3-A476-D7B021D7B5FC}"/>
    <cellStyle name="Entrada 8 2 12 2" xfId="30871" xr:uid="{EE47C189-4E53-4787-8556-5B5BACAC327C}"/>
    <cellStyle name="Entrada 8 2 13" xfId="17098" xr:uid="{4AED919E-3ADB-44BE-BFF3-5471F1F997E4}"/>
    <cellStyle name="Entrada 8 2 2" xfId="2433" xr:uid="{DE8651C1-150F-478F-9BF5-2447097AADD9}"/>
    <cellStyle name="Entrada 8 2 2 2" xfId="5070" xr:uid="{E9CED60E-D427-4246-B596-AAD5509FF5FC}"/>
    <cellStyle name="Entrada 8 2 2 2 2" xfId="11434" xr:uid="{3EEB4B3F-87CC-4DE8-960F-DE514A724D26}"/>
    <cellStyle name="Entrada 8 2 2 2 2 2" xfId="26542" xr:uid="{5E4D370B-0A48-4D6C-B4EF-0F74049C827C}"/>
    <cellStyle name="Entrada 8 2 2 2 3" xfId="11767" xr:uid="{03FE530A-8CF6-483B-BC7F-27B7EDE3783E}"/>
    <cellStyle name="Entrada 8 2 2 2 3 2" xfId="26875" xr:uid="{FB44D1C5-68FE-4DBE-9167-2816C27FF762}"/>
    <cellStyle name="Entrada 8 2 2 2 4" xfId="20178" xr:uid="{7AA12068-F470-4C10-8297-A3922EF4A25E}"/>
    <cellStyle name="Entrada 8 2 2 3" xfId="8900" xr:uid="{D7744347-E4E6-4FEC-A163-92888A566F01}"/>
    <cellStyle name="Entrada 8 2 2 3 2" xfId="24008" xr:uid="{41CD2095-8C1C-4880-AF36-854FD63D1A4E}"/>
    <cellStyle name="Entrada 8 2 3" xfId="2663" xr:uid="{7D1643A3-9A9B-48C7-B140-67428298906A}"/>
    <cellStyle name="Entrada 8 2 3 2" xfId="5300" xr:uid="{137D82BE-4AED-4D96-B746-BCD6BEFD1A1B}"/>
    <cellStyle name="Entrada 8 2 3 2 2" xfId="8062" xr:uid="{8779E205-E81C-4666-9790-B9EC1D93380B}"/>
    <cellStyle name="Entrada 8 2 3 2 2 2" xfId="23170" xr:uid="{280E724A-8453-4DA9-928E-B29ACD35289B}"/>
    <cellStyle name="Entrada 8 2 3 2 3" xfId="20408" xr:uid="{7E175BC6-940F-48CE-967A-28C79E55D54A}"/>
    <cellStyle name="Entrada 8 2 3 3" xfId="11797" xr:uid="{D040AC56-DFF3-4ABE-A70D-FF7AE684341D}"/>
    <cellStyle name="Entrada 8 2 3 3 2" xfId="26905" xr:uid="{2E2CFEAF-F5D0-4B8B-AC32-6799DD235899}"/>
    <cellStyle name="Entrada 8 2 3 4" xfId="17771" xr:uid="{B221C741-9773-4E80-8428-CEBD23CFD667}"/>
    <cellStyle name="Entrada 8 2 4" xfId="2967" xr:uid="{0BC6F242-7067-4D77-9E6A-EBB46300F641}"/>
    <cellStyle name="Entrada 8 2 4 2" xfId="5604" xr:uid="{5E15FE98-46BA-4C92-8812-A6ED840E8B1B}"/>
    <cellStyle name="Entrada 8 2 4 2 2" xfId="11915" xr:uid="{F25D2210-33E8-4DFC-BEDF-61BB13D45E22}"/>
    <cellStyle name="Entrada 8 2 4 2 2 2" xfId="27023" xr:uid="{46EBC3C7-B552-46BC-88D1-F54F8BE11C0E}"/>
    <cellStyle name="Entrada 8 2 4 2 3" xfId="13688" xr:uid="{9F309644-D51A-4852-BA03-49C8862D71AC}"/>
    <cellStyle name="Entrada 8 2 4 2 3 2" xfId="28796" xr:uid="{DD58C821-3E85-444A-AA1D-C71BD5CFC5B5}"/>
    <cellStyle name="Entrada 8 2 4 2 4" xfId="20712" xr:uid="{379EC44D-4EAA-4BA9-BC4D-793E02D4094B}"/>
    <cellStyle name="Entrada 8 2 4 3" xfId="9349" xr:uid="{BB8D733B-E550-4FDF-AE90-C242A54672AB}"/>
    <cellStyle name="Entrada 8 2 4 3 2" xfId="24457" xr:uid="{FD24C31D-6120-41B2-8EFB-D2A0EBB5A517}"/>
    <cellStyle name="Entrada 8 2 4 4" xfId="8165" xr:uid="{BD4EC892-CE64-40FC-A340-BF0C21F0530C}"/>
    <cellStyle name="Entrada 8 2 4 4 2" xfId="23273" xr:uid="{D92C0EA2-350E-4B9E-9559-98CB27685CE4}"/>
    <cellStyle name="Entrada 8 2 4 5" xfId="18075" xr:uid="{20F20A64-14A0-4C53-9B22-5B9BC6B54E19}"/>
    <cellStyle name="Entrada 8 2 5" xfId="3293" xr:uid="{341592B9-37AB-4769-AB6F-8C7D3BD5F073}"/>
    <cellStyle name="Entrada 8 2 5 2" xfId="5930" xr:uid="{47CE1A50-B7A3-4655-8A86-04034AAD6B80}"/>
    <cellStyle name="Entrada 8 2 5 2 2" xfId="12241" xr:uid="{E767895B-CDC8-4FC6-AE0D-EA3471C4646D}"/>
    <cellStyle name="Entrada 8 2 5 2 2 2" xfId="27349" xr:uid="{1556DDAC-5EFC-4797-8331-847C8F0F6815}"/>
    <cellStyle name="Entrada 8 2 5 2 3" xfId="14637" xr:uid="{11073665-BC63-4FAB-A460-B253036CC918}"/>
    <cellStyle name="Entrada 8 2 5 2 3 2" xfId="29745" xr:uid="{C30C949F-2F48-4185-B8B9-3285676FD1BE}"/>
    <cellStyle name="Entrada 8 2 5 2 4" xfId="21038" xr:uid="{EE8EA6CC-2DC6-48D3-AFDA-8B88C408A561}"/>
    <cellStyle name="Entrada 8 2 5 3" xfId="9675" xr:uid="{07B94388-6F06-4C5B-8B55-114F59EBB5C4}"/>
    <cellStyle name="Entrada 8 2 5 3 2" xfId="24783" xr:uid="{D4CE9FDB-5B1B-4748-8C10-46272CE3A940}"/>
    <cellStyle name="Entrada 8 2 5 4" xfId="14863" xr:uid="{D6EE560B-3C15-419F-A62D-3C6B0393860D}"/>
    <cellStyle name="Entrada 8 2 5 4 2" xfId="29971" xr:uid="{F25B4541-1E25-4AEF-8743-064804315F02}"/>
    <cellStyle name="Entrada 8 2 5 5" xfId="18401" xr:uid="{340A8DAB-187F-4C99-9CCE-855900550395}"/>
    <cellStyle name="Entrada 8 2 6" xfId="3599" xr:uid="{7D563A67-882B-4BE9-A332-2EACC028A359}"/>
    <cellStyle name="Entrada 8 2 6 2" xfId="6236" xr:uid="{E44D4C95-93D6-4370-BAED-752832A1E31A}"/>
    <cellStyle name="Entrada 8 2 6 2 2" xfId="12547" xr:uid="{39C1564A-916F-46B9-8C43-97F83E1F77E4}"/>
    <cellStyle name="Entrada 8 2 6 2 2 2" xfId="27655" xr:uid="{2BC2B66E-A7BD-484B-A435-52CC671FA626}"/>
    <cellStyle name="Entrada 8 2 6 2 3" xfId="16405" xr:uid="{9EADEE3B-B6C4-4727-9B4F-89AACACE103E}"/>
    <cellStyle name="Entrada 8 2 6 2 3 2" xfId="31513" xr:uid="{068EBAF0-4EF4-4ED0-A0F2-8BB5F9399732}"/>
    <cellStyle name="Entrada 8 2 6 2 4" xfId="21344" xr:uid="{C34FB597-D65D-4EA1-8224-78D57CF58455}"/>
    <cellStyle name="Entrada 8 2 6 3" xfId="9981" xr:uid="{3E0E0CD3-C50E-4D14-B8A9-040B8B21524C}"/>
    <cellStyle name="Entrada 8 2 6 3 2" xfId="25089" xr:uid="{12961495-63B4-4BE5-813E-03256C1C7C5F}"/>
    <cellStyle name="Entrada 8 2 6 4" xfId="15164" xr:uid="{8166A561-CAEB-4DC5-8257-43A5C169277F}"/>
    <cellStyle name="Entrada 8 2 6 4 2" xfId="30272" xr:uid="{3FCB0AAF-89ED-46D9-8784-44440640EC44}"/>
    <cellStyle name="Entrada 8 2 6 5" xfId="18707" xr:uid="{1E0CF969-51E8-4F3B-A1FF-AC8B7AE65D21}"/>
    <cellStyle name="Entrada 8 2 7" xfId="3945" xr:uid="{3F0E1C70-748D-4F96-AD03-DCB712A70FB3}"/>
    <cellStyle name="Entrada 8 2 7 2" xfId="6582" xr:uid="{F14D1C37-B9DF-4241-BC45-6765EDC6595B}"/>
    <cellStyle name="Entrada 8 2 7 2 2" xfId="12893" xr:uid="{7A756188-3DF8-4602-9594-B605C3FC87B0}"/>
    <cellStyle name="Entrada 8 2 7 2 2 2" xfId="28001" xr:uid="{69F39518-A66B-41E0-BA8A-B7BA0D8BEE6B}"/>
    <cellStyle name="Entrada 8 2 7 2 3" xfId="16598" xr:uid="{164F1141-B772-443E-B09B-D4753BCFCD62}"/>
    <cellStyle name="Entrada 8 2 7 2 3 2" xfId="31706" xr:uid="{6A3D98EB-CAE1-4AA2-A42E-054F493A38A8}"/>
    <cellStyle name="Entrada 8 2 7 2 4" xfId="21690" xr:uid="{B56DF1E4-74F3-4B3A-9CB6-5B325FA6044B}"/>
    <cellStyle name="Entrada 8 2 7 3" xfId="10327" xr:uid="{F25F81EB-7078-4861-B4DC-9328A0B75104}"/>
    <cellStyle name="Entrada 8 2 7 3 2" xfId="25435" xr:uid="{5ABB3862-0613-46D2-9B07-C7DC4F024AD6}"/>
    <cellStyle name="Entrada 8 2 7 4" xfId="14699" xr:uid="{9BA0B1FE-8900-4620-953C-01BDEB654E88}"/>
    <cellStyle name="Entrada 8 2 7 4 2" xfId="29807" xr:uid="{5D28668E-315B-4C2F-B7BE-3BBFA8B7E11A}"/>
    <cellStyle name="Entrada 8 2 7 5" xfId="19053" xr:uid="{8A52F20D-6FBA-4AF1-A7EA-DBE46662AE7E}"/>
    <cellStyle name="Entrada 8 2 8" xfId="4292" xr:uid="{A0E9E40E-F254-46C0-9DA9-4B3C6DEAB78E}"/>
    <cellStyle name="Entrada 8 2 8 2" xfId="6929" xr:uid="{E534B5AA-50B3-4D1E-A41E-E9418B8FFFA5}"/>
    <cellStyle name="Entrada 8 2 8 2 2" xfId="13240" xr:uid="{71C49261-1D35-4126-82CE-FB17BF412DE4}"/>
    <cellStyle name="Entrada 8 2 8 2 2 2" xfId="28348" xr:uid="{CEA387DC-E4D0-4DD9-B8DA-CF569536D46E}"/>
    <cellStyle name="Entrada 8 2 8 2 3" xfId="16904" xr:uid="{0107EBCB-4FB5-4975-897D-A9E940146349}"/>
    <cellStyle name="Entrada 8 2 8 2 3 2" xfId="32012" xr:uid="{87ABE200-627B-4712-A672-EC891924426E}"/>
    <cellStyle name="Entrada 8 2 8 2 4" xfId="22037" xr:uid="{ACF8BC5E-42BC-45A9-B928-D2B321E1F7DF}"/>
    <cellStyle name="Entrada 8 2 8 3" xfId="10674" xr:uid="{A70C411A-A306-4E91-8761-50F1124CCD4F}"/>
    <cellStyle name="Entrada 8 2 8 3 2" xfId="25782" xr:uid="{9280A800-D5B3-4AA2-8CEA-D21E0E7418CA}"/>
    <cellStyle name="Entrada 8 2 8 4" xfId="14512" xr:uid="{AD471B06-BF55-4F84-9609-D718F5CC43B7}"/>
    <cellStyle name="Entrada 8 2 8 4 2" xfId="29620" xr:uid="{FA20EB80-9BC5-444D-850C-484DFB4CB217}"/>
    <cellStyle name="Entrada 8 2 8 5" xfId="19400" xr:uid="{E03B5CAE-D5FF-4A44-BE2E-1014420CEF15}"/>
    <cellStyle name="Entrada 8 2 9" xfId="4510" xr:uid="{240E5D36-7CBC-48DC-B80B-E68911575D50}"/>
    <cellStyle name="Entrada 8 2 9 2" xfId="10892" xr:uid="{45145767-1CC9-4636-958E-FE0FFAB4C432}"/>
    <cellStyle name="Entrada 8 2 9 2 2" xfId="26000" xr:uid="{95F1FCA2-91B7-4028-9BD7-D92462D103F4}"/>
    <cellStyle name="Entrada 8 2 9 3" xfId="15827" xr:uid="{B3384828-FD9B-4F5A-A088-48E10AFCCCAB}"/>
    <cellStyle name="Entrada 8 2 9 3 2" xfId="30935" xr:uid="{E09DA403-79F2-4AAA-9296-5800DA292546}"/>
    <cellStyle name="Entrada 8 2 9 4" xfId="19618" xr:uid="{4F8D180C-0376-43D2-B403-A8BE9D8788A2}"/>
    <cellStyle name="Entrada 8 3" xfId="1856" xr:uid="{7F31658D-FAAE-4673-993F-63C45921B29B}"/>
    <cellStyle name="Entrada 8 3 10" xfId="15503" xr:uid="{0A3B4FB0-5F9A-4A35-8FCA-32193347432F}"/>
    <cellStyle name="Entrada 8 3 10 2" xfId="30611" xr:uid="{07AB4206-319B-47AC-A4B7-6B08BF475B91}"/>
    <cellStyle name="Entrada 8 3 11" xfId="13532" xr:uid="{50B887CB-0BCD-4EB8-9E88-117B398A54EA}"/>
    <cellStyle name="Entrada 8 3 11 2" xfId="28640" xr:uid="{6850C82B-D12C-4B4E-8C9F-0ABE61A15F43}"/>
    <cellStyle name="Entrada 8 3 12" xfId="17081" xr:uid="{B77531ED-2D29-4B90-865A-9E5F32E2644C}"/>
    <cellStyle name="Entrada 8 3 2" xfId="2416" xr:uid="{203C5462-2CAF-466B-818E-B8B9EB91E0CA}"/>
    <cellStyle name="Entrada 8 3 2 2" xfId="5053" xr:uid="{65885E5D-AEA9-404E-9583-8BE434540413}"/>
    <cellStyle name="Entrada 8 3 2 2 2" xfId="11417" xr:uid="{297C465F-2E30-42EF-91E6-D114C12047F1}"/>
    <cellStyle name="Entrada 8 3 2 2 2 2" xfId="26525" xr:uid="{D9E0A05F-0D73-4188-9E16-5E1F23564838}"/>
    <cellStyle name="Entrada 8 3 2 2 3" xfId="14856" xr:uid="{91D3948D-3423-4969-A960-979588CFC685}"/>
    <cellStyle name="Entrada 8 3 2 2 3 2" xfId="29964" xr:uid="{83AB9AF9-601E-423D-833C-DBC1670D62E4}"/>
    <cellStyle name="Entrada 8 3 2 2 4" xfId="20161" xr:uid="{83BD1BF7-9E3C-47D6-AB7A-33BB9FBB45A2}"/>
    <cellStyle name="Entrada 8 3 2 3" xfId="8883" xr:uid="{142B0748-5ADB-422E-9C80-EADFE04EB16C}"/>
    <cellStyle name="Entrada 8 3 2 3 2" xfId="23991" xr:uid="{DE2344B1-577A-4F17-8380-02F990AAA62E}"/>
    <cellStyle name="Entrada 8 3 2 4" xfId="13614" xr:uid="{FAABD1AF-0615-4A82-9865-FBEB7801B68A}"/>
    <cellStyle name="Entrada 8 3 2 4 2" xfId="28722" xr:uid="{E394F143-FBCF-4AEB-BE02-975CDB544DAB}"/>
    <cellStyle name="Entrada 8 3 2 5" xfId="15541" xr:uid="{AC9E87FD-9B86-4A6A-91E0-EF3C2BEF7C1C}"/>
    <cellStyle name="Entrada 8 3 2 5 2" xfId="30649" xr:uid="{AC5D4ACF-AA89-4E91-918D-B3A5E29A59B4}"/>
    <cellStyle name="Entrada 8 3 2 6" xfId="17607" xr:uid="{AC3EED93-4B9D-4E05-842D-80B9D993EA2A}"/>
    <cellStyle name="Entrada 8 3 3" xfId="2204" xr:uid="{0696174E-F5FD-43BF-8C37-3E4F31DB1195}"/>
    <cellStyle name="Entrada 8 3 3 2" xfId="4841" xr:uid="{6FFE647B-1A9C-4414-AB2A-F4C4A5AC2C9D}"/>
    <cellStyle name="Entrada 8 3 3 2 2" xfId="14032" xr:uid="{0C327427-A9E0-4BCD-8CD6-AC7C427A51F5}"/>
    <cellStyle name="Entrada 8 3 3 2 2 2" xfId="29140" xr:uid="{368E4116-FACD-4829-8918-8FB76D1FC833}"/>
    <cellStyle name="Entrada 8 3 3 2 3" xfId="19949" xr:uid="{85CFF137-1AAE-4838-87D2-3B3C712A36EA}"/>
    <cellStyle name="Entrada 8 3 3 3" xfId="14943" xr:uid="{13121DE5-2C87-4A53-86CA-ABD0613F243E}"/>
    <cellStyle name="Entrada 8 3 3 3 2" xfId="30051" xr:uid="{D25EBD46-EAE3-4AA7-88BF-0387CFA46B4A}"/>
    <cellStyle name="Entrada 8 3 3 4" xfId="17429" xr:uid="{26CAAD4F-B982-46B4-B58A-462DE71E672D}"/>
    <cellStyle name="Entrada 8 3 4" xfId="2950" xr:uid="{47239F01-8E85-4A89-9374-0A092DA43679}"/>
    <cellStyle name="Entrada 8 3 4 2" xfId="5587" xr:uid="{97CD5D1C-2DC4-4926-BC78-97F24E5F96A1}"/>
    <cellStyle name="Entrada 8 3 4 2 2" xfId="11898" xr:uid="{54E0033D-429A-4DF5-A873-FF6BA83AF187}"/>
    <cellStyle name="Entrada 8 3 4 2 2 2" xfId="27006" xr:uid="{4C9A17FD-5908-4BB2-AB55-8B92B4EFC494}"/>
    <cellStyle name="Entrada 8 3 4 2 3" xfId="14721" xr:uid="{65C2E144-4DCD-479F-9F11-90E2280BDEB6}"/>
    <cellStyle name="Entrada 8 3 4 2 3 2" xfId="29829" xr:uid="{149D157E-67D4-426E-9449-B1A592C988DF}"/>
    <cellStyle name="Entrada 8 3 4 2 4" xfId="20695" xr:uid="{8272A2B6-BA0B-4464-B783-63BC8BBE01F7}"/>
    <cellStyle name="Entrada 8 3 4 3" xfId="9332" xr:uid="{F51A704D-8E42-464D-BD7A-78B543830E7A}"/>
    <cellStyle name="Entrada 8 3 4 3 2" xfId="24440" xr:uid="{6F117744-D183-4D6A-843B-23EEAAC996B2}"/>
    <cellStyle name="Entrada 8 3 4 4" xfId="13657" xr:uid="{77511D6D-70F8-4B8C-BCFA-DD50F7400B2C}"/>
    <cellStyle name="Entrada 8 3 4 4 2" xfId="28765" xr:uid="{4D274C78-574F-4D1D-A23D-E64F11ED550B}"/>
    <cellStyle name="Entrada 8 3 4 5" xfId="18058" xr:uid="{BDD34B80-02D1-4753-A950-52BB7E75F138}"/>
    <cellStyle name="Entrada 8 3 5" xfId="3276" xr:uid="{6461E7DF-5870-46BE-808A-29D0573CA392}"/>
    <cellStyle name="Entrada 8 3 5 2" xfId="5913" xr:uid="{F98EF5AE-E3FF-406F-804F-6DE02D376C53}"/>
    <cellStyle name="Entrada 8 3 5 2 2" xfId="12224" xr:uid="{57DB95AC-FA34-468F-8FA4-C6F8C49F4655}"/>
    <cellStyle name="Entrada 8 3 5 2 2 2" xfId="27332" xr:uid="{7CDE7615-84E9-4C08-A979-265F18318E6C}"/>
    <cellStyle name="Entrada 8 3 5 2 3" xfId="14386" xr:uid="{570CC720-3FBB-4947-B8E1-55B65BDBEBAF}"/>
    <cellStyle name="Entrada 8 3 5 2 3 2" xfId="29494" xr:uid="{E5773FAF-2321-481E-89A3-1B1910050066}"/>
    <cellStyle name="Entrada 8 3 5 2 4" xfId="21021" xr:uid="{F3591366-935B-4773-9BD7-9C24FA650D4A}"/>
    <cellStyle name="Entrada 8 3 5 3" xfId="9658" xr:uid="{155DE8AE-8DC5-436C-B299-1C308A15DABC}"/>
    <cellStyle name="Entrada 8 3 5 3 2" xfId="24766" xr:uid="{56098350-894A-4459-989E-01917FE23B23}"/>
    <cellStyle name="Entrada 8 3 5 4" xfId="14485" xr:uid="{848DFFF0-AC2F-449C-8C04-C067B8CD1817}"/>
    <cellStyle name="Entrada 8 3 5 4 2" xfId="29593" xr:uid="{7F7C32FE-46B5-43F2-91E2-231A2E525A9D}"/>
    <cellStyle name="Entrada 8 3 5 5" xfId="18384" xr:uid="{C3968F1C-96D5-45CC-BEE4-7BAE39CB57B1}"/>
    <cellStyle name="Entrada 8 3 6" xfId="3582" xr:uid="{F50A7C41-AF0C-4D3A-B5E7-B297501DFED9}"/>
    <cellStyle name="Entrada 8 3 6 2" xfId="6219" xr:uid="{0F7EC968-D17C-4FBD-9779-8278349D84F4}"/>
    <cellStyle name="Entrada 8 3 6 2 2" xfId="12530" xr:uid="{8D02D363-C8F5-4BC8-8C76-722B10663174}"/>
    <cellStyle name="Entrada 8 3 6 2 2 2" xfId="27638" xr:uid="{58C1859C-ED20-46AD-BDB1-EBD2DFC814C9}"/>
    <cellStyle name="Entrada 8 3 6 2 3" xfId="15688" xr:uid="{A2F27B00-9BDC-498B-86BD-1DF66567C572}"/>
    <cellStyle name="Entrada 8 3 6 2 3 2" xfId="30796" xr:uid="{68964023-7F18-4709-9215-BD1F03F0E7CE}"/>
    <cellStyle name="Entrada 8 3 6 2 4" xfId="21327" xr:uid="{04F8CC62-C8FE-456C-BA55-65F9979ECBF2}"/>
    <cellStyle name="Entrada 8 3 6 3" xfId="9964" xr:uid="{0ABC0D94-A422-4137-A323-3EA00868F7CA}"/>
    <cellStyle name="Entrada 8 3 6 3 2" xfId="25072" xr:uid="{F7D64242-8340-4D04-8867-53449244352D}"/>
    <cellStyle name="Entrada 8 3 6 4" xfId="13963" xr:uid="{935E876E-CCBA-42D5-9FA7-3773887984CB}"/>
    <cellStyle name="Entrada 8 3 6 4 2" xfId="29071" xr:uid="{67C6E34D-4E9B-4C9B-BCBC-CB2E6BB147C8}"/>
    <cellStyle name="Entrada 8 3 6 5" xfId="18690" xr:uid="{B9B768C6-E809-40CD-BC4D-A8331824AA2A}"/>
    <cellStyle name="Entrada 8 3 7" xfId="3928" xr:uid="{ECFF5D90-578C-4E62-8C11-446D428668FF}"/>
    <cellStyle name="Entrada 8 3 7 2" xfId="6565" xr:uid="{4942F8B0-A92C-4524-94BE-DB549AAA2FFF}"/>
    <cellStyle name="Entrada 8 3 7 2 2" xfId="12876" xr:uid="{65FAD9A4-9C49-41D3-80DA-63E05A8F2BC8}"/>
    <cellStyle name="Entrada 8 3 7 2 2 2" xfId="27984" xr:uid="{AE22CC6D-3012-4CAB-89E8-59EB7ACF0BAC}"/>
    <cellStyle name="Entrada 8 3 7 2 3" xfId="16581" xr:uid="{C40D3329-1B10-4608-9C91-687728A354B9}"/>
    <cellStyle name="Entrada 8 3 7 2 3 2" xfId="31689" xr:uid="{31222FA6-D4EF-4E33-A3C5-BF9317FC27AF}"/>
    <cellStyle name="Entrada 8 3 7 2 4" xfId="21673" xr:uid="{E8F4D9C4-63EE-43F6-A5F3-3191B9A75C51}"/>
    <cellStyle name="Entrada 8 3 7 3" xfId="10310" xr:uid="{56868DA7-DE55-46F8-A170-BE1D45F38F1C}"/>
    <cellStyle name="Entrada 8 3 7 3 2" xfId="25418" xr:uid="{C56D2989-3BD4-4A8E-8991-675EC8223CCC}"/>
    <cellStyle name="Entrada 8 3 7 4" xfId="7089" xr:uid="{1A25C5F9-B6B8-4CA2-8224-0FB777D2C7AD}"/>
    <cellStyle name="Entrada 8 3 7 4 2" xfId="22197" xr:uid="{A4104F26-4020-43A3-99EE-F3985378772D}"/>
    <cellStyle name="Entrada 8 3 7 5" xfId="19036" xr:uid="{E02FD9CE-23E2-40BE-BF6D-F8B069D4D6AE}"/>
    <cellStyle name="Entrada 8 3 8" xfId="4493" xr:uid="{8BDAA5D2-1129-46E5-9F89-2F907C001DB7}"/>
    <cellStyle name="Entrada 8 3 8 2" xfId="10875" xr:uid="{1023AFF4-350B-4AB2-B585-1188FC52B05E}"/>
    <cellStyle name="Entrada 8 3 8 2 2" xfId="25983" xr:uid="{01EB18C4-5621-41BF-901C-321DAE7E76F9}"/>
    <cellStyle name="Entrada 8 3 8 3" xfId="16521" xr:uid="{76DC0859-10AF-40A0-A6B3-825EEE36DED8}"/>
    <cellStyle name="Entrada 8 3 8 3 2" xfId="31629" xr:uid="{D3F5D557-84FF-44E5-8B6B-2F26AD14F515}"/>
    <cellStyle name="Entrada 8 3 8 4" xfId="19601" xr:uid="{960E4DC8-3821-41A2-A2C4-FB1ACFEC6227}"/>
    <cellStyle name="Entrada 8 3 9" xfId="8357" xr:uid="{1D3D7C3A-7DD1-4879-BC4E-32D72F8928FA}"/>
    <cellStyle name="Entrada 8 3 9 2" xfId="23465" xr:uid="{1E92D661-78A9-4022-9905-2E04157870AD}"/>
    <cellStyle name="Entrada 8 4" xfId="2093" xr:uid="{9A5537A9-26B5-491B-99A9-E1BA89C25F31}"/>
    <cellStyle name="Entrada 8 4 10" xfId="15716" xr:uid="{C9DB0864-94EF-46C3-8189-5EC5861895AF}"/>
    <cellStyle name="Entrada 8 4 10 2" xfId="30824" xr:uid="{305CAA9A-A1D7-4220-8F4E-B327D6FA0F0F}"/>
    <cellStyle name="Entrada 8 4 11" xfId="14947" xr:uid="{4942C5C4-E89B-4293-B0A6-A998A68EBE0D}"/>
    <cellStyle name="Entrada 8 4 11 2" xfId="30055" xr:uid="{EA474BF5-9835-46CD-9D54-D469F99637AD}"/>
    <cellStyle name="Entrada 8 4 12" xfId="17318" xr:uid="{BAEE7946-A05E-4AFF-8250-9511D28C5588}"/>
    <cellStyle name="Entrada 8 4 2" xfId="2583" xr:uid="{005F95AD-67C9-4F44-993B-04DCA1205163}"/>
    <cellStyle name="Entrada 8 4 2 2" xfId="5220" xr:uid="{3AD857BD-C870-4577-949A-188E1B4143EB}"/>
    <cellStyle name="Entrada 8 4 2 2 2" xfId="11584" xr:uid="{B1498E36-D99D-4F53-A6CC-3F1521FE1BE8}"/>
    <cellStyle name="Entrada 8 4 2 2 2 2" xfId="26692" xr:uid="{1DBE28B2-CD38-4683-A12A-9EAADC55F435}"/>
    <cellStyle name="Entrada 8 4 2 2 3" xfId="7737" xr:uid="{39C5C6CD-EC67-4C03-AB58-E7EE346F22BA}"/>
    <cellStyle name="Entrada 8 4 2 2 3 2" xfId="22845" xr:uid="{FD327A6F-731D-4A3F-A0A1-52CFE34C5754}"/>
    <cellStyle name="Entrada 8 4 2 2 4" xfId="20328" xr:uid="{B7E5B105-6E53-4853-B7C4-D630F7F2FCF8}"/>
    <cellStyle name="Entrada 8 4 2 3" xfId="9050" xr:uid="{DA83C0D0-1687-463E-92DF-AB501BC2B86E}"/>
    <cellStyle name="Entrada 8 4 2 3 2" xfId="24158" xr:uid="{28759D9F-5ECE-48D0-A8D9-E8318A0AF0B2}"/>
    <cellStyle name="Entrada 8 4 2 4" xfId="15557" xr:uid="{6C2432F0-705A-4E07-945E-2C0F65BF6274}"/>
    <cellStyle name="Entrada 8 4 2 4 2" xfId="30665" xr:uid="{4423380B-D1E7-4593-9711-98589659D9FC}"/>
    <cellStyle name="Entrada 8 4 2 5" xfId="13996" xr:uid="{01063E86-B949-4155-BBD5-245AE7348624}"/>
    <cellStyle name="Entrada 8 4 2 5 2" xfId="29104" xr:uid="{00124CBC-C247-43DF-A9C5-F8F946371588}"/>
    <cellStyle name="Entrada 8 4 2 6" xfId="17691" xr:uid="{DC0E91D9-A3F0-4B61-BB57-BB80818889FF}"/>
    <cellStyle name="Entrada 8 4 3" xfId="2853" xr:uid="{CAEA0261-1785-4E09-AEFD-BD94F6372B08}"/>
    <cellStyle name="Entrada 8 4 3 2" xfId="5490" xr:uid="{2C8EF7CC-D33B-4537-8810-8E4990F7262B}"/>
    <cellStyle name="Entrada 8 4 3 2 2" xfId="15141" xr:uid="{6DABEEB8-12A0-4C93-8357-10B8376BCE34}"/>
    <cellStyle name="Entrada 8 4 3 2 2 2" xfId="30249" xr:uid="{A3DCA87F-F996-479F-ACED-410D66CAD36F}"/>
    <cellStyle name="Entrada 8 4 3 2 3" xfId="20598" xr:uid="{1B02BBBB-6DA7-402B-832B-EFC871444BC8}"/>
    <cellStyle name="Entrada 8 4 3 3" xfId="14539" xr:uid="{22A6DF73-1FA1-4407-B0BB-B9F16B5D7325}"/>
    <cellStyle name="Entrada 8 4 3 3 2" xfId="29647" xr:uid="{EEEB1BFC-3F0B-47E9-AB47-A16A1C552D77}"/>
    <cellStyle name="Entrada 8 4 3 4" xfId="17961" xr:uid="{381F8A32-2C24-4839-8EC6-A9BAE99D7680}"/>
    <cellStyle name="Entrada 8 4 4" xfId="3156" xr:uid="{38E4A3C2-1A4D-4ED0-8DAF-1FB0EABD1AE0}"/>
    <cellStyle name="Entrada 8 4 4 2" xfId="5793" xr:uid="{27A80829-95AA-49C6-8352-7DBD23A98056}"/>
    <cellStyle name="Entrada 8 4 4 2 2" xfId="12104" xr:uid="{73B80936-317A-4AF8-B477-B5709D3DD5FF}"/>
    <cellStyle name="Entrada 8 4 4 2 2 2" xfId="27212" xr:uid="{C58F6BDA-81D8-4034-BD8D-89F1D6CA243F}"/>
    <cellStyle name="Entrada 8 4 4 2 3" xfId="15361" xr:uid="{B299E156-5C1C-4D01-B195-979EA68FF96B}"/>
    <cellStyle name="Entrada 8 4 4 2 3 2" xfId="30469" xr:uid="{B91F6024-A2BE-48CE-ACEF-314B9DFD0104}"/>
    <cellStyle name="Entrada 8 4 4 2 4" xfId="20901" xr:uid="{5474187A-052E-4A53-8036-55F5C684B74A}"/>
    <cellStyle name="Entrada 8 4 4 3" xfId="9538" xr:uid="{DE38258B-EA90-457B-8C3A-780C79BAA889}"/>
    <cellStyle name="Entrada 8 4 4 3 2" xfId="24646" xr:uid="{CE060E98-EA7E-43BE-8D55-6F6DD8D0229C}"/>
    <cellStyle name="Entrada 8 4 4 4" xfId="14677" xr:uid="{BCD6AE20-4D4E-4B91-A657-CF2463CF96B5}"/>
    <cellStyle name="Entrada 8 4 4 4 2" xfId="29785" xr:uid="{A5C0C5A8-EDBF-4741-B767-31E1DC299C8B}"/>
    <cellStyle name="Entrada 8 4 4 5" xfId="18264" xr:uid="{746B3E8C-B8E2-42F8-BEA9-74CA0A186788}"/>
    <cellStyle name="Entrada 8 4 5" xfId="3482" xr:uid="{C4775022-C456-45F7-B4C4-EB755A8197F3}"/>
    <cellStyle name="Entrada 8 4 5 2" xfId="6119" xr:uid="{ADB026E2-43EE-481C-B4CB-2E4FB9C5C566}"/>
    <cellStyle name="Entrada 8 4 5 2 2" xfId="12430" xr:uid="{C7ED2899-7D6B-4404-BF2A-25853857C8BE}"/>
    <cellStyle name="Entrada 8 4 5 2 2 2" xfId="27538" xr:uid="{74FC3618-30AD-44BB-B38E-00FB18410BE6}"/>
    <cellStyle name="Entrada 8 4 5 2 3" xfId="15537" xr:uid="{E00263D9-F707-463A-A51D-06BC9EF080F8}"/>
    <cellStyle name="Entrada 8 4 5 2 3 2" xfId="30645" xr:uid="{BAC396E0-04FB-4452-987F-24018C2DDE65}"/>
    <cellStyle name="Entrada 8 4 5 2 4" xfId="21227" xr:uid="{40ABB63B-9054-46B1-9F78-ACADAB21335E}"/>
    <cellStyle name="Entrada 8 4 5 3" xfId="9864" xr:uid="{34EE28BD-46FF-46AA-AA5B-7D21BD9C7B36}"/>
    <cellStyle name="Entrada 8 4 5 3 2" xfId="24972" xr:uid="{E1B42D52-2F26-49C8-BE40-342B7EA8A38F}"/>
    <cellStyle name="Entrada 8 4 5 4" xfId="14916" xr:uid="{C1F11DCF-8A12-43ED-B9F0-B9B869CA0DB0}"/>
    <cellStyle name="Entrada 8 4 5 4 2" xfId="30024" xr:uid="{25A3AFDB-8417-4145-9022-6BF5D97486C6}"/>
    <cellStyle name="Entrada 8 4 5 5" xfId="18590" xr:uid="{775E79E7-0957-4907-91BF-428C9178D435}"/>
    <cellStyle name="Entrada 8 4 6" xfId="3788" xr:uid="{DBA44B83-A257-41CE-BB85-D329255EF1BC}"/>
    <cellStyle name="Entrada 8 4 6 2" xfId="6425" xr:uid="{7A28BB7E-A267-4AE2-9CDD-78DF62855B52}"/>
    <cellStyle name="Entrada 8 4 6 2 2" xfId="12736" xr:uid="{06F6DAD7-7E6B-4C21-913D-F546A3DB2D6E}"/>
    <cellStyle name="Entrada 8 4 6 2 2 2" xfId="27844" xr:uid="{289015E0-E4B3-4CCD-9344-D28FDCBEE7F3}"/>
    <cellStyle name="Entrada 8 4 6 2 3" xfId="16380" xr:uid="{BDE4565E-EE00-416B-95CE-8B64EC15F0DA}"/>
    <cellStyle name="Entrada 8 4 6 2 3 2" xfId="31488" xr:uid="{6953CE58-05CE-4C4B-B370-6C8B89276EC2}"/>
    <cellStyle name="Entrada 8 4 6 2 4" xfId="21533" xr:uid="{CD29268F-8E1F-4599-BD66-0F07D073A592}"/>
    <cellStyle name="Entrada 8 4 6 3" xfId="10170" xr:uid="{EBA206B6-9A72-49D4-B5C1-AF39741769E1}"/>
    <cellStyle name="Entrada 8 4 6 3 2" xfId="25278" xr:uid="{9E4560A7-3836-47A3-B78B-0A75B9DE6118}"/>
    <cellStyle name="Entrada 8 4 6 4" xfId="14580" xr:uid="{37C977FC-5CAC-4DE2-A93E-F068C59999B0}"/>
    <cellStyle name="Entrada 8 4 6 4 2" xfId="29688" xr:uid="{4236D328-7CA0-4603-8FCC-FB822BC18C26}"/>
    <cellStyle name="Entrada 8 4 6 5" xfId="18896" xr:uid="{D2CB300F-BF87-4151-90EE-A2297B2A0740}"/>
    <cellStyle name="Entrada 8 4 7" xfId="4165" xr:uid="{F9379EBB-E34C-4A28-ACC6-ADC63DFC0C6B}"/>
    <cellStyle name="Entrada 8 4 7 2" xfId="6802" xr:uid="{6AE2DB9E-CEEB-4981-BB70-435CEE70CBC3}"/>
    <cellStyle name="Entrada 8 4 7 2 2" xfId="13113" xr:uid="{FE97B988-7314-43E8-9FE6-ECF0F21B3B08}"/>
    <cellStyle name="Entrada 8 4 7 2 2 2" xfId="28221" xr:uid="{F040C140-8028-4514-A460-8A47A4FC8C46}"/>
    <cellStyle name="Entrada 8 4 7 2 3" xfId="16787" xr:uid="{42B01FC6-777D-42CB-B7F2-23D054D20738}"/>
    <cellStyle name="Entrada 8 4 7 2 3 2" xfId="31895" xr:uid="{8CA5F533-0B3F-4C66-8E79-6846F8C0FD40}"/>
    <cellStyle name="Entrada 8 4 7 2 4" xfId="21910" xr:uid="{497D0ED1-5B33-48D9-99CD-E6A9B685FF98}"/>
    <cellStyle name="Entrada 8 4 7 3" xfId="10547" xr:uid="{2A950F23-1404-4069-9819-4AB68B832D87}"/>
    <cellStyle name="Entrada 8 4 7 3 2" xfId="25655" xr:uid="{3BA66BB2-D38B-419B-97A0-E079F08A4B62}"/>
    <cellStyle name="Entrada 8 4 7 4" xfId="14054" xr:uid="{71472055-9563-4004-AB85-61608C9327FA}"/>
    <cellStyle name="Entrada 8 4 7 4 2" xfId="29162" xr:uid="{5DFC7D16-B10F-4F44-8D61-981EE28850A4}"/>
    <cellStyle name="Entrada 8 4 7 5" xfId="19273" xr:uid="{273B096A-6677-4523-BFE2-514A2E05620E}"/>
    <cellStyle name="Entrada 8 4 8" xfId="4730" xr:uid="{14F01D3C-D91B-4E21-8550-50C4F9BCB28C}"/>
    <cellStyle name="Entrada 8 4 8 2" xfId="11112" xr:uid="{61226589-9859-49C7-8F77-CF7C8CFB5DAD}"/>
    <cellStyle name="Entrada 8 4 8 2 2" xfId="26220" xr:uid="{C438B720-93E3-4DBA-BFED-25E21CDA2BA1}"/>
    <cellStyle name="Entrada 8 4 8 3" xfId="15216" xr:uid="{47A220A6-32B5-4162-A859-E39803B49F68}"/>
    <cellStyle name="Entrada 8 4 8 3 2" xfId="30324" xr:uid="{3DA2D699-9494-4C5C-86DB-184DC031C795}"/>
    <cellStyle name="Entrada 8 4 8 4" xfId="19838" xr:uid="{51B360E3-3A0E-44C5-85B0-05AFF5D2D0FA}"/>
    <cellStyle name="Entrada 8 4 9" xfId="8591" xr:uid="{B4046A29-4F99-4A86-A439-935FDC89E5AB}"/>
    <cellStyle name="Entrada 8 4 9 2" xfId="23699" xr:uid="{EA08ACBF-0420-4DE4-BD7D-F9169A56AA50}"/>
    <cellStyle name="Entrada 8 5" xfId="2028" xr:uid="{4F06BAAE-2885-41C9-8333-42D6E6E8DE42}"/>
    <cellStyle name="Entrada 8 5 10" xfId="15830" xr:uid="{97263F64-2712-463F-A09B-F06F92C73422}"/>
    <cellStyle name="Entrada 8 5 10 2" xfId="30938" xr:uid="{53D6A6B1-D9F0-4BA9-9A05-3404C770DC69}"/>
    <cellStyle name="Entrada 8 5 11" xfId="17253" xr:uid="{1D4BCA0D-D411-41AE-B990-B4B60AE537B7}"/>
    <cellStyle name="Entrada 8 5 2" xfId="2788" xr:uid="{69FAB71A-559B-489E-A2BB-4FE893DD75C3}"/>
    <cellStyle name="Entrada 8 5 2 2" xfId="5425" xr:uid="{027179D0-C5AF-4DEF-988B-47E1349C4C15}"/>
    <cellStyle name="Entrada 8 5 2 2 2" xfId="16434" xr:uid="{FCA03DB9-CBD7-4985-81E3-4D0F121ACD9E}"/>
    <cellStyle name="Entrada 8 5 2 2 2 2" xfId="31542" xr:uid="{19989CCC-1006-4DC0-B540-D6AE74F7F97C}"/>
    <cellStyle name="Entrada 8 5 2 2 3" xfId="20533" xr:uid="{30F99EB0-6037-40C2-A76A-135F27118714}"/>
    <cellStyle name="Entrada 8 5 2 3" xfId="16180" xr:uid="{42F0F5F1-A09A-4350-8A3B-75B18BF6C625}"/>
    <cellStyle name="Entrada 8 5 2 3 2" xfId="31288" xr:uid="{DFD1B02A-80B9-434E-B7CD-E215EAA1928F}"/>
    <cellStyle name="Entrada 8 5 2 4" xfId="17896" xr:uid="{26F97E16-2DAE-4968-BF3F-435DFE8AF46D}"/>
    <cellStyle name="Entrada 8 5 3" xfId="3091" xr:uid="{548E5132-D9C2-41F1-A633-33F8BDB7E286}"/>
    <cellStyle name="Entrada 8 5 3 2" xfId="5728" xr:uid="{849C5293-F841-41C1-AE29-A6711DEFB9C9}"/>
    <cellStyle name="Entrada 8 5 3 2 2" xfId="12039" xr:uid="{8B046941-2066-4304-A942-EF93354DF83E}"/>
    <cellStyle name="Entrada 8 5 3 2 2 2" xfId="27147" xr:uid="{30EB8CA0-0ABF-47FD-8F36-F9A15CD791E7}"/>
    <cellStyle name="Entrada 8 5 3 2 3" xfId="7568" xr:uid="{107051D5-9473-4376-AAA2-2BA94D9E508C}"/>
    <cellStyle name="Entrada 8 5 3 2 3 2" xfId="22676" xr:uid="{0ED0877B-A53C-4AB3-86C4-B10DA5861EE8}"/>
    <cellStyle name="Entrada 8 5 3 2 4" xfId="20836" xr:uid="{9C7E1DB3-7AA0-4CC5-9BBD-C940C2E134D2}"/>
    <cellStyle name="Entrada 8 5 3 3" xfId="9473" xr:uid="{CB328380-0553-4E03-A043-26E2A0B77E91}"/>
    <cellStyle name="Entrada 8 5 3 3 2" xfId="24581" xr:uid="{75AA1576-D35F-43E1-9A8A-69D034B72271}"/>
    <cellStyle name="Entrada 8 5 3 4" xfId="15945" xr:uid="{E1B37D88-AB86-4F07-A673-C5E4218DF106}"/>
    <cellStyle name="Entrada 8 5 3 4 2" xfId="31053" xr:uid="{6C2DF5C4-8829-41B7-A145-8DD52BA972FC}"/>
    <cellStyle name="Entrada 8 5 3 5" xfId="18199" xr:uid="{8523E730-3276-4CE5-8ABC-7856A30F12A4}"/>
    <cellStyle name="Entrada 8 5 4" xfId="3417" xr:uid="{D4E36561-D3DB-49C6-90AD-06E1EA9DD021}"/>
    <cellStyle name="Entrada 8 5 4 2" xfId="6054" xr:uid="{F0A9C9F4-3258-4A80-AF30-FA6917673DF3}"/>
    <cellStyle name="Entrada 8 5 4 2 2" xfId="12365" xr:uid="{76154D00-FAE6-46C2-9220-11FB8E9076C0}"/>
    <cellStyle name="Entrada 8 5 4 2 2 2" xfId="27473" xr:uid="{11AF926F-2231-4695-891A-E85305A666BD}"/>
    <cellStyle name="Entrada 8 5 4 2 3" xfId="15364" xr:uid="{FCFBC826-4293-488A-AE0A-E9B6DC1AA9A5}"/>
    <cellStyle name="Entrada 8 5 4 2 3 2" xfId="30472" xr:uid="{BEB1FE7D-5D03-4004-8DFA-2FBB52E53C77}"/>
    <cellStyle name="Entrada 8 5 4 2 4" xfId="21162" xr:uid="{C86CB85D-80FC-456A-B2F7-1E703BCB9CD2}"/>
    <cellStyle name="Entrada 8 5 4 3" xfId="9799" xr:uid="{4AB07F44-98CA-4F3A-BC26-A068331A0434}"/>
    <cellStyle name="Entrada 8 5 4 3 2" xfId="24907" xr:uid="{A7C81ACA-191F-4D51-94E7-55E9D70A21D3}"/>
    <cellStyle name="Entrada 8 5 4 4" xfId="9131" xr:uid="{40FA38F2-41E7-4701-B051-AECE52FAF8EE}"/>
    <cellStyle name="Entrada 8 5 4 4 2" xfId="24239" xr:uid="{CA0D349A-161C-4B96-A7E0-7660E1B27313}"/>
    <cellStyle name="Entrada 8 5 4 5" xfId="18525" xr:uid="{F2354596-D796-4095-92F0-29FC94AA4C82}"/>
    <cellStyle name="Entrada 8 5 5" xfId="3723" xr:uid="{77207EA6-64AF-47E5-8097-0638E39FDF53}"/>
    <cellStyle name="Entrada 8 5 5 2" xfId="6360" xr:uid="{08089BC2-9239-45B8-827E-D6C81754D511}"/>
    <cellStyle name="Entrada 8 5 5 2 2" xfId="12671" xr:uid="{9CF283D1-1F4A-41AF-8612-F613DD1CEADA}"/>
    <cellStyle name="Entrada 8 5 5 2 2 2" xfId="27779" xr:uid="{37B8AF45-8FE2-43F6-B26D-B788B5D1C74C}"/>
    <cellStyle name="Entrada 8 5 5 2 3" xfId="14573" xr:uid="{C3C6A98E-8D66-4977-8AF7-9DFB381B1F95}"/>
    <cellStyle name="Entrada 8 5 5 2 3 2" xfId="29681" xr:uid="{7BAF354E-52A0-4ADF-851F-9BBCDD9B3047}"/>
    <cellStyle name="Entrada 8 5 5 2 4" xfId="21468" xr:uid="{F454157B-C6C9-4AEE-89B5-DB758EC2B720}"/>
    <cellStyle name="Entrada 8 5 5 3" xfId="10105" xr:uid="{30AC02CB-C22F-4669-8257-23AE94B6EFC8}"/>
    <cellStyle name="Entrada 8 5 5 3 2" xfId="25213" xr:uid="{E5A5CDCC-E664-4E75-9682-1480CB9FF5C6}"/>
    <cellStyle name="Entrada 8 5 5 4" xfId="15898" xr:uid="{CE4EA703-5601-4FD6-A5BC-081598C28A56}"/>
    <cellStyle name="Entrada 8 5 5 4 2" xfId="31006" xr:uid="{C79284CC-8777-43A9-94E4-66A3A8FE6F14}"/>
    <cellStyle name="Entrada 8 5 5 5" xfId="18831" xr:uid="{612582CA-EC26-4FAF-A7BD-028514FD352B}"/>
    <cellStyle name="Entrada 8 5 6" xfId="4100" xr:uid="{524F65B3-4B65-4956-9799-45AB0896B452}"/>
    <cellStyle name="Entrada 8 5 6 2" xfId="6737" xr:uid="{70FA122E-D201-4189-9C5E-924BB7C97802}"/>
    <cellStyle name="Entrada 8 5 6 2 2" xfId="13048" xr:uid="{6DB4A5B3-896F-4AE6-8394-4D8CABC0F5C2}"/>
    <cellStyle name="Entrada 8 5 6 2 2 2" xfId="28156" xr:uid="{1CA87B0A-A28B-49E9-A3C2-E539285123AA}"/>
    <cellStyle name="Entrada 8 5 6 2 3" xfId="16722" xr:uid="{142128D2-6F22-4571-AF4F-3C8AA935B995}"/>
    <cellStyle name="Entrada 8 5 6 2 3 2" xfId="31830" xr:uid="{37A44EC2-5DEE-47CF-ADDF-6A39BC5C14BD}"/>
    <cellStyle name="Entrada 8 5 6 2 4" xfId="21845" xr:uid="{4318D6CC-6442-4F04-9080-F60CBE6A7E28}"/>
    <cellStyle name="Entrada 8 5 6 3" xfId="10482" xr:uid="{2AB38547-0335-4500-8768-238EC12913E5}"/>
    <cellStyle name="Entrada 8 5 6 3 2" xfId="25590" xr:uid="{2BA8CDB7-5D2D-469F-AF97-92FA875A213B}"/>
    <cellStyle name="Entrada 8 5 6 4" xfId="7504" xr:uid="{C1982BE3-CFC7-4B5E-9EFE-60F0137A2689}"/>
    <cellStyle name="Entrada 8 5 6 4 2" xfId="22612" xr:uid="{66B00CC1-C012-4632-9B0E-5BE7E10F5C3A}"/>
    <cellStyle name="Entrada 8 5 6 5" xfId="19208" xr:uid="{CC9E83A5-31FE-4E4D-81C7-F3B137D4C226}"/>
    <cellStyle name="Entrada 8 5 7" xfId="4665" xr:uid="{5AA2C974-313A-47AC-AD63-DAF0FB8CABDA}"/>
    <cellStyle name="Entrada 8 5 7 2" xfId="11047" xr:uid="{D8BFE71F-6483-466D-AA31-195BF6D2B499}"/>
    <cellStyle name="Entrada 8 5 7 2 2" xfId="26155" xr:uid="{DAE940D3-9FB3-4CE6-A09E-67DBEA25DB45}"/>
    <cellStyle name="Entrada 8 5 7 3" xfId="13608" xr:uid="{2233C751-EC14-4469-956F-CCDFE1EF9133}"/>
    <cellStyle name="Entrada 8 5 7 3 2" xfId="28716" xr:uid="{628D0E32-10D8-4FD3-9519-75C68DF67024}"/>
    <cellStyle name="Entrada 8 5 7 4" xfId="19773" xr:uid="{AC3074FD-C0B9-4D5A-91A6-7775DB75EC90}"/>
    <cellStyle name="Entrada 8 5 8" xfId="8526" xr:uid="{E7409FBA-5AB8-4AE5-B28C-2C637711B92C}"/>
    <cellStyle name="Entrada 8 5 8 2" xfId="23634" xr:uid="{A1FECC64-2F05-4CBD-A2AA-9630ED5BB5BB}"/>
    <cellStyle name="Entrada 8 5 9" xfId="14336" xr:uid="{519F850F-D5EE-42BA-BC82-388579977C6E}"/>
    <cellStyle name="Entrada 8 5 9 2" xfId="29444" xr:uid="{7AB311C3-8ABF-4F2E-83E9-ABB1CB688C97}"/>
    <cellStyle name="Entrada 9" xfId="1158" xr:uid="{00000000-0005-0000-0000-000088040000}"/>
    <cellStyle name="Entrada 9 10" xfId="1159" xr:uid="{00000000-0005-0000-0000-000089040000}"/>
    <cellStyle name="Entrada 9 11" xfId="1160" xr:uid="{00000000-0005-0000-0000-00008A040000}"/>
    <cellStyle name="Entrada 9 12" xfId="1161" xr:uid="{00000000-0005-0000-0000-00008B040000}"/>
    <cellStyle name="Entrada 9 13" xfId="1162" xr:uid="{00000000-0005-0000-0000-00008C040000}"/>
    <cellStyle name="Entrada 9 14" xfId="1163" xr:uid="{00000000-0005-0000-0000-00008D040000}"/>
    <cellStyle name="Entrada 9 15" xfId="1164" xr:uid="{00000000-0005-0000-0000-00008E040000}"/>
    <cellStyle name="Entrada 9 16" xfId="1165" xr:uid="{00000000-0005-0000-0000-00008F040000}"/>
    <cellStyle name="Entrada 9 17" xfId="1166" xr:uid="{00000000-0005-0000-0000-000090040000}"/>
    <cellStyle name="Entrada 9 18" xfId="1167" xr:uid="{00000000-0005-0000-0000-000091040000}"/>
    <cellStyle name="Entrada 9 19" xfId="1168" xr:uid="{00000000-0005-0000-0000-000092040000}"/>
    <cellStyle name="Entrada 9 2" xfId="1169" xr:uid="{00000000-0005-0000-0000-000093040000}"/>
    <cellStyle name="Entrada 9 20" xfId="1170" xr:uid="{00000000-0005-0000-0000-000094040000}"/>
    <cellStyle name="Entrada 9 21" xfId="1171" xr:uid="{00000000-0005-0000-0000-000095040000}"/>
    <cellStyle name="Entrada 9 22" xfId="1172" xr:uid="{00000000-0005-0000-0000-000096040000}"/>
    <cellStyle name="Entrada 9 23" xfId="1874" xr:uid="{5BAAD37A-8AEE-4A12-B4C0-253F2CDBE1B8}"/>
    <cellStyle name="Entrada 9 23 10" xfId="8375" xr:uid="{39570A95-1F38-4AEC-AC25-5D48F8D964CF}"/>
    <cellStyle name="Entrada 9 23 10 2" xfId="23483" xr:uid="{29B8DE64-B484-4A9E-8CE5-450E7F28C2F0}"/>
    <cellStyle name="Entrada 9 23 11" xfId="14504" xr:uid="{13D5AE14-AFFD-498F-9105-928863B7A13F}"/>
    <cellStyle name="Entrada 9 23 11 2" xfId="29612" xr:uid="{89C13ACA-24D7-442F-93A7-7D66FE9209E4}"/>
    <cellStyle name="Entrada 9 23 12" xfId="7790" xr:uid="{E2F74F04-6BBD-4B51-BB28-F7B3824E8947}"/>
    <cellStyle name="Entrada 9 23 12 2" xfId="22898" xr:uid="{92B00949-8553-4DF0-BA9A-FA31EBF3CE10}"/>
    <cellStyle name="Entrada 9 23 13" xfId="17099" xr:uid="{708E39A9-8587-4539-8CF3-281F588A4A4C}"/>
    <cellStyle name="Entrada 9 23 2" xfId="2434" xr:uid="{B5383839-E6A5-4D60-87EE-3CDD451E4692}"/>
    <cellStyle name="Entrada 9 23 2 2" xfId="5071" xr:uid="{1FA63654-DE23-4E24-8AFE-57AEBEAE3FCD}"/>
    <cellStyle name="Entrada 9 23 2 2 2" xfId="11435" xr:uid="{09B52CA5-6AAD-4383-82E3-3AF6DE3AB384}"/>
    <cellStyle name="Entrada 9 23 2 2 2 2" xfId="26543" xr:uid="{77DEA36E-9837-4A3B-9656-BDB89DD7C727}"/>
    <cellStyle name="Entrada 9 23 2 2 3" xfId="13523" xr:uid="{53BC079A-CD86-4C10-9AF7-A21DC3EB8264}"/>
    <cellStyle name="Entrada 9 23 2 2 3 2" xfId="28631" xr:uid="{D4A04B99-7EBD-417A-AB77-7C4D04D46F7B}"/>
    <cellStyle name="Entrada 9 23 2 2 4" xfId="20179" xr:uid="{88C451AD-B319-4259-B5DA-BF5A28E3C930}"/>
    <cellStyle name="Entrada 9 23 2 3" xfId="8901" xr:uid="{8CB249ED-C40B-4760-8C15-705A5FFB3545}"/>
    <cellStyle name="Entrada 9 23 2 3 2" xfId="24009" xr:uid="{23B75184-3A32-48B8-8B43-F1DE69372847}"/>
    <cellStyle name="Entrada 9 23 3" xfId="2664" xr:uid="{B2DAC50E-FB69-499E-8FB6-F2D9209280F2}"/>
    <cellStyle name="Entrada 9 23 3 2" xfId="5301" xr:uid="{16F41028-3B1F-40D0-941A-1661CF56A0A2}"/>
    <cellStyle name="Entrada 9 23 3 2 2" xfId="8079" xr:uid="{EB32A4A1-AC44-4F45-B8FD-128098DE1F00}"/>
    <cellStyle name="Entrada 9 23 3 2 2 2" xfId="23187" xr:uid="{39722913-24A7-4EFC-82FA-738AEC543869}"/>
    <cellStyle name="Entrada 9 23 3 2 3" xfId="20409" xr:uid="{12D65C08-5EDE-437D-A74E-20D5BE3B53D0}"/>
    <cellStyle name="Entrada 9 23 3 3" xfId="8145" xr:uid="{5B96A6AF-E65A-42D7-8CFE-B67074FD4156}"/>
    <cellStyle name="Entrada 9 23 3 3 2" xfId="23253" xr:uid="{172F9477-11EA-4005-9ED2-03B76BE4EBF1}"/>
    <cellStyle name="Entrada 9 23 3 4" xfId="17772" xr:uid="{53442CA4-85BF-4DA2-9D40-B691288B9908}"/>
    <cellStyle name="Entrada 9 23 4" xfId="2968" xr:uid="{1EDF60FC-2768-4569-9F2D-B9B269A06FD8}"/>
    <cellStyle name="Entrada 9 23 4 2" xfId="5605" xr:uid="{96EEC8F3-2BB8-4CF3-930A-661F05AA1C77}"/>
    <cellStyle name="Entrada 9 23 4 2 2" xfId="11916" xr:uid="{CEB0ECA5-B13A-4308-9CBA-DDE42BEF3951}"/>
    <cellStyle name="Entrada 9 23 4 2 2 2" xfId="27024" xr:uid="{0B8B584A-5DFE-488C-9ACC-C6F479E8E533}"/>
    <cellStyle name="Entrada 9 23 4 2 3" xfId="8090" xr:uid="{3CEE00AD-8C66-43C2-9AF1-3B7E57A9F789}"/>
    <cellStyle name="Entrada 9 23 4 2 3 2" xfId="23198" xr:uid="{4A8B2B7A-9EB8-46F0-A21C-0A001BA05B1A}"/>
    <cellStyle name="Entrada 9 23 4 2 4" xfId="20713" xr:uid="{292878FE-CE90-4D6A-B065-D1FF8D160B75}"/>
    <cellStyle name="Entrada 9 23 4 3" xfId="9350" xr:uid="{509B4BA0-4328-4A97-87B6-002D99666780}"/>
    <cellStyle name="Entrada 9 23 4 3 2" xfId="24458" xr:uid="{8C07D286-47D8-41E3-8402-7ADB6A07FB60}"/>
    <cellStyle name="Entrada 9 23 4 4" xfId="13393" xr:uid="{0015B178-E596-427D-839E-D88F6BCE83FB}"/>
    <cellStyle name="Entrada 9 23 4 4 2" xfId="28501" xr:uid="{8408B4B2-7352-414D-A5B4-BE7206BCD841}"/>
    <cellStyle name="Entrada 9 23 4 5" xfId="18076" xr:uid="{9781120D-36A8-4ECA-90C9-D88C999EE18C}"/>
    <cellStyle name="Entrada 9 23 5" xfId="3294" xr:uid="{99DB87DD-4736-4F1E-9853-49EBAC18BB23}"/>
    <cellStyle name="Entrada 9 23 5 2" xfId="5931" xr:uid="{2793078F-27A2-410D-91C1-CB37A4E45948}"/>
    <cellStyle name="Entrada 9 23 5 2 2" xfId="12242" xr:uid="{09BC4D22-D79C-453A-8395-BF2B967F9D5B}"/>
    <cellStyle name="Entrada 9 23 5 2 2 2" xfId="27350" xr:uid="{99155453-5755-4030-A984-C9ECC2D42909}"/>
    <cellStyle name="Entrada 9 23 5 2 3" xfId="15709" xr:uid="{81FFE256-E7A4-4DF7-9FFC-12E0B7FB20CE}"/>
    <cellStyle name="Entrada 9 23 5 2 3 2" xfId="30817" xr:uid="{AFCF0520-7F35-4344-8F10-A8BF047070F8}"/>
    <cellStyle name="Entrada 9 23 5 2 4" xfId="21039" xr:uid="{7D9443E7-E9ED-4161-A67E-C7AA47786ECC}"/>
    <cellStyle name="Entrada 9 23 5 3" xfId="9676" xr:uid="{568CD94E-C7AD-4D18-838A-344C9839B944}"/>
    <cellStyle name="Entrada 9 23 5 3 2" xfId="24784" xr:uid="{A899A601-C94E-4BBD-BF26-C5786FF6AD6B}"/>
    <cellStyle name="Entrada 9 23 5 4" xfId="14181" xr:uid="{8D5BD28C-DF8E-444C-B331-B9618D59B80D}"/>
    <cellStyle name="Entrada 9 23 5 4 2" xfId="29289" xr:uid="{154818B6-C9B1-497D-BA2F-DEA7F4369E39}"/>
    <cellStyle name="Entrada 9 23 5 5" xfId="18402" xr:uid="{FB90ACFB-31C5-4421-B4A9-ABD727064A5B}"/>
    <cellStyle name="Entrada 9 23 6" xfId="3600" xr:uid="{2EACB054-6056-4F89-8BAB-CBFC7A0133CD}"/>
    <cellStyle name="Entrada 9 23 6 2" xfId="6237" xr:uid="{E2D8360A-4299-4159-8E17-4E9BE6ED6EB2}"/>
    <cellStyle name="Entrada 9 23 6 2 2" xfId="12548" xr:uid="{79A9660F-2063-4C89-9084-D707A3D71FBA}"/>
    <cellStyle name="Entrada 9 23 6 2 2 2" xfId="27656" xr:uid="{FEE6D778-3E5E-49D8-A3BB-D2F49E028E03}"/>
    <cellStyle name="Entrada 9 23 6 2 3" xfId="15741" xr:uid="{C5C21AEA-460B-4D5D-8B2A-1A434DEEDC71}"/>
    <cellStyle name="Entrada 9 23 6 2 3 2" xfId="30849" xr:uid="{FD79C5ED-FE46-426C-855D-152DD22FC1FE}"/>
    <cellStyle name="Entrada 9 23 6 2 4" xfId="21345" xr:uid="{F2CD346C-FA68-4249-9D04-048598417BCD}"/>
    <cellStyle name="Entrada 9 23 6 3" xfId="9982" xr:uid="{2BD3ECDC-F4A6-4610-9832-BD3571C15C6F}"/>
    <cellStyle name="Entrada 9 23 6 3 2" xfId="25090" xr:uid="{78D8C128-3C7E-4874-932B-78EFC890EBC7}"/>
    <cellStyle name="Entrada 9 23 6 4" xfId="8054" xr:uid="{5DBD35E0-257B-4B89-9824-9C21905FDF20}"/>
    <cellStyle name="Entrada 9 23 6 4 2" xfId="23162" xr:uid="{D158A182-2573-4E50-8F87-D4AC5BB8895A}"/>
    <cellStyle name="Entrada 9 23 6 5" xfId="18708" xr:uid="{CB67A515-F2F8-4DAC-BD4C-89104C5B02ED}"/>
    <cellStyle name="Entrada 9 23 7" xfId="3946" xr:uid="{B8A3B952-5562-4E4B-9CDA-00A3333CA582}"/>
    <cellStyle name="Entrada 9 23 7 2" xfId="6583" xr:uid="{02298B8A-E556-4888-BB21-A69199F34971}"/>
    <cellStyle name="Entrada 9 23 7 2 2" xfId="12894" xr:uid="{66ABDF79-A568-4856-85C7-4C58D27AD767}"/>
    <cellStyle name="Entrada 9 23 7 2 2 2" xfId="28002" xr:uid="{AC5FDA1E-B241-4516-9384-2C05ED27C978}"/>
    <cellStyle name="Entrada 9 23 7 2 3" xfId="16599" xr:uid="{A94EE557-FC33-447D-A063-31AF14DD53DE}"/>
    <cellStyle name="Entrada 9 23 7 2 3 2" xfId="31707" xr:uid="{4FF486CA-57C8-43C0-A70F-2CF2C9685131}"/>
    <cellStyle name="Entrada 9 23 7 2 4" xfId="21691" xr:uid="{CFB538AC-27FD-4317-BCB5-FD91C30D1E3A}"/>
    <cellStyle name="Entrada 9 23 7 3" xfId="10328" xr:uid="{48DC13FD-3A2D-4168-A09E-814B8A0B7726}"/>
    <cellStyle name="Entrada 9 23 7 3 2" xfId="25436" xr:uid="{B8D79AF2-831F-4E57-BC4F-CE14C5B4EA6B}"/>
    <cellStyle name="Entrada 9 23 7 4" xfId="7961" xr:uid="{78437FA5-AE1E-45CA-92A6-B848C310022D}"/>
    <cellStyle name="Entrada 9 23 7 4 2" xfId="23069" xr:uid="{6F90674C-C7E3-4F0D-B4DE-45C2EE6C5CAF}"/>
    <cellStyle name="Entrada 9 23 7 5" xfId="19054" xr:uid="{78904F5C-F631-4523-8FD8-0E28282F2910}"/>
    <cellStyle name="Entrada 9 23 8" xfId="4293" xr:uid="{EBB83868-1934-4DB8-9A99-7B2F8AA578D0}"/>
    <cellStyle name="Entrada 9 23 8 2" xfId="6930" xr:uid="{ACB3262B-CC98-4498-B5F9-C2E50FB27ECC}"/>
    <cellStyle name="Entrada 9 23 8 2 2" xfId="13241" xr:uid="{4FAD6278-6CC3-44EA-BE76-5FB84E28BCC4}"/>
    <cellStyle name="Entrada 9 23 8 2 2 2" xfId="28349" xr:uid="{6E16A0A5-93E7-4F3A-9588-9687FCECB0FC}"/>
    <cellStyle name="Entrada 9 23 8 2 3" xfId="16905" xr:uid="{8E76D069-BFBD-463D-A207-25A4D3DAC147}"/>
    <cellStyle name="Entrada 9 23 8 2 3 2" xfId="32013" xr:uid="{0D751057-5B67-439E-943C-2C8803EB7CAA}"/>
    <cellStyle name="Entrada 9 23 8 2 4" xfId="22038" xr:uid="{9D7619DD-6E29-4A5B-B3CA-F9429B1E5B8F}"/>
    <cellStyle name="Entrada 9 23 8 3" xfId="10675" xr:uid="{9EC43953-3EC6-4403-A323-96DA26C0B436}"/>
    <cellStyle name="Entrada 9 23 8 3 2" xfId="25783" xr:uid="{1F581F16-6356-48FB-9DB8-2DB1916C8A1B}"/>
    <cellStyle name="Entrada 9 23 8 4" xfId="14688" xr:uid="{BA75E2F1-7053-45AB-8673-4BF2AB61C340}"/>
    <cellStyle name="Entrada 9 23 8 4 2" xfId="29796" xr:uid="{66176E89-885A-4CF1-9621-708F5F480726}"/>
    <cellStyle name="Entrada 9 23 8 5" xfId="19401" xr:uid="{E86C677E-CBC6-4859-AEFD-14892D88D4B5}"/>
    <cellStyle name="Entrada 9 23 9" xfId="4511" xr:uid="{9F75B85F-E134-444D-953F-5679561F4A7C}"/>
    <cellStyle name="Entrada 9 23 9 2" xfId="10893" xr:uid="{983852CD-1765-4DAF-9A83-49A935F4CD4E}"/>
    <cellStyle name="Entrada 9 23 9 2 2" xfId="26001" xr:uid="{2F72E83D-8F5A-49EA-976E-97883C7F244B}"/>
    <cellStyle name="Entrada 9 23 9 3" xfId="14105" xr:uid="{4A38FA83-6E78-409D-A75C-B5A9C0402AA7}"/>
    <cellStyle name="Entrada 9 23 9 3 2" xfId="29213" xr:uid="{260BE4A5-3E99-4BC8-AC04-2B40EABA9541}"/>
    <cellStyle name="Entrada 9 23 9 4" xfId="19619" xr:uid="{7D547C8F-9FEF-47E6-8D9A-5B7A2AC8CB39}"/>
    <cellStyle name="Entrada 9 24" xfId="1857" xr:uid="{C7010FC3-97FC-4329-94A4-287F3DF9CC4F}"/>
    <cellStyle name="Entrada 9 24 10" xfId="15393" xr:uid="{9BFB1B4A-3C99-4696-87A1-995E0CB9E549}"/>
    <cellStyle name="Entrada 9 24 10 2" xfId="30501" xr:uid="{39BF8303-76B3-4610-AAF6-14E7F5EE5BC7}"/>
    <cellStyle name="Entrada 9 24 11" xfId="13587" xr:uid="{96BAE587-A2D7-4B34-B3C4-98D71049F549}"/>
    <cellStyle name="Entrada 9 24 11 2" xfId="28695" xr:uid="{3F121208-CED8-4F86-A540-7C612C811CC7}"/>
    <cellStyle name="Entrada 9 24 12" xfId="17082" xr:uid="{25A6B92D-42CB-4BC2-A3EB-7044B97C253F}"/>
    <cellStyle name="Entrada 9 24 2" xfId="2417" xr:uid="{603B67D3-6D95-4CDF-9818-6A7D5D864EBF}"/>
    <cellStyle name="Entrada 9 24 2 2" xfId="5054" xr:uid="{6EE14F5B-E9CE-49C6-9F47-BF1F4BEDDFB5}"/>
    <cellStyle name="Entrada 9 24 2 2 2" xfId="11418" xr:uid="{4BEA69AD-BCD2-4074-AA78-7FA42FE5E35D}"/>
    <cellStyle name="Entrada 9 24 2 2 2 2" xfId="26526" xr:uid="{C92510E0-9DCF-45D0-A23C-653003D0E862}"/>
    <cellStyle name="Entrada 9 24 2 2 3" xfId="15942" xr:uid="{81771181-F60E-4D17-BDFB-5C7C6894E1E6}"/>
    <cellStyle name="Entrada 9 24 2 2 3 2" xfId="31050" xr:uid="{0A9B59DC-F6D9-4D65-9957-260236E85CAA}"/>
    <cellStyle name="Entrada 9 24 2 2 4" xfId="20162" xr:uid="{F7C71A7F-F3D2-47EA-A8C9-D48DA60C60AC}"/>
    <cellStyle name="Entrada 9 24 2 3" xfId="8884" xr:uid="{0874CA87-190F-446A-B4B9-CD94FB45C183}"/>
    <cellStyle name="Entrada 9 24 2 3 2" xfId="23992" xr:uid="{BE81C008-03C2-4FA7-9181-6FAFA018FE9D}"/>
    <cellStyle name="Entrada 9 24 2 4" xfId="13581" xr:uid="{2360528A-3A9D-445D-9E9E-31FC8D583C27}"/>
    <cellStyle name="Entrada 9 24 2 4 2" xfId="28689" xr:uid="{666E0D23-B05E-4778-A578-E6D6E2C9338C}"/>
    <cellStyle name="Entrada 9 24 2 5" xfId="8017" xr:uid="{8CD94FA8-30E0-48CC-A12B-61B0510C29A0}"/>
    <cellStyle name="Entrada 9 24 2 5 2" xfId="23125" xr:uid="{0A43D879-F28F-44D0-AF88-5F9BBB4102DA}"/>
    <cellStyle name="Entrada 9 24 2 6" xfId="17608" xr:uid="{5B6CB7A4-F3E9-41A5-9BE9-A3DAA72FE54C}"/>
    <cellStyle name="Entrada 9 24 3" xfId="2203" xr:uid="{B4B8437E-4F8D-4352-9A8B-B7C085B87D9B}"/>
    <cellStyle name="Entrada 9 24 3 2" xfId="4840" xr:uid="{79270AD1-04F6-4177-98B0-0DD914D9B493}"/>
    <cellStyle name="Entrada 9 24 3 2 2" xfId="16520" xr:uid="{1FFEC1BD-512D-450D-8FFB-AAFA3EA64F75}"/>
    <cellStyle name="Entrada 9 24 3 2 2 2" xfId="31628" xr:uid="{D2089F81-188B-45F8-B7A9-D842637B1A27}"/>
    <cellStyle name="Entrada 9 24 3 2 3" xfId="19948" xr:uid="{2A1F3B75-0E31-4C38-8F20-2B3398CF4F96}"/>
    <cellStyle name="Entrada 9 24 3 3" xfId="14156" xr:uid="{02A7AF92-842C-45FB-B6E7-854F65D7107A}"/>
    <cellStyle name="Entrada 9 24 3 3 2" xfId="29264" xr:uid="{F490EE5D-5020-4B27-A1C4-36DC2CD94D7D}"/>
    <cellStyle name="Entrada 9 24 3 4" xfId="17428" xr:uid="{ED555E39-6583-407C-A6DA-DCB0A64CB2B8}"/>
    <cellStyle name="Entrada 9 24 4" xfId="2951" xr:uid="{8D8C1D3A-2335-437C-A7C6-946B7F881C1D}"/>
    <cellStyle name="Entrada 9 24 4 2" xfId="5588" xr:uid="{A4268FF5-AB64-4C9D-8615-30FEE5DC1CE2}"/>
    <cellStyle name="Entrada 9 24 4 2 2" xfId="11899" xr:uid="{3599D29C-6F59-48AC-898E-B0BA1AE14E97}"/>
    <cellStyle name="Entrada 9 24 4 2 2 2" xfId="27007" xr:uid="{43AE45B1-3839-4E34-9191-C902BEEB5185}"/>
    <cellStyle name="Entrada 9 24 4 2 3" xfId="15373" xr:uid="{E8A2A359-D5E8-494B-B2F4-1FD156E40A0A}"/>
    <cellStyle name="Entrada 9 24 4 2 3 2" xfId="30481" xr:uid="{AC196AF8-AED2-4F19-A7A4-3E373675E28A}"/>
    <cellStyle name="Entrada 9 24 4 2 4" xfId="20696" xr:uid="{E51BBA65-EBC5-48BE-AF55-F8B8D4075438}"/>
    <cellStyle name="Entrada 9 24 4 3" xfId="9333" xr:uid="{0AB9CDB7-4144-4735-8BDC-A3F7A69E22E5}"/>
    <cellStyle name="Entrada 9 24 4 3 2" xfId="24441" xr:uid="{825ACB96-961F-46E8-AE9F-8D53D62FDC57}"/>
    <cellStyle name="Entrada 9 24 4 4" xfId="7539" xr:uid="{A749A60C-9A99-410A-8ED0-2E99F03491A0}"/>
    <cellStyle name="Entrada 9 24 4 4 2" xfId="22647" xr:uid="{9B472B3C-B805-4924-B821-46BEB963DCE3}"/>
    <cellStyle name="Entrada 9 24 4 5" xfId="18059" xr:uid="{F95E0B86-B349-49CB-8BDE-F2BB6E81F091}"/>
    <cellStyle name="Entrada 9 24 5" xfId="3277" xr:uid="{B7DFA8EA-00D9-457D-8046-BEED2C0E4B5F}"/>
    <cellStyle name="Entrada 9 24 5 2" xfId="5914" xr:uid="{6863253B-E5B6-4406-AB58-FB0AA75E3A37}"/>
    <cellStyle name="Entrada 9 24 5 2 2" xfId="12225" xr:uid="{46EF5DB6-5908-4406-BC69-750DCD5200CF}"/>
    <cellStyle name="Entrada 9 24 5 2 2 2" xfId="27333" xr:uid="{7EDD00DA-26CA-4A57-A8EE-5D75F45CFC1D}"/>
    <cellStyle name="Entrada 9 24 5 2 3" xfId="7100" xr:uid="{6DFD39F4-B883-48F3-B896-5344A47DFE2F}"/>
    <cellStyle name="Entrada 9 24 5 2 3 2" xfId="22208" xr:uid="{D1AEB50A-C866-4E81-8E5C-1394CB729881}"/>
    <cellStyle name="Entrada 9 24 5 2 4" xfId="21022" xr:uid="{53ACBA48-F625-4EAF-BAED-EE75AC647E9D}"/>
    <cellStyle name="Entrada 9 24 5 3" xfId="9659" xr:uid="{F0EE3A07-8F27-4443-980A-0BB4B27EFAA7}"/>
    <cellStyle name="Entrada 9 24 5 3 2" xfId="24767" xr:uid="{8FC12784-2B91-4024-B1D7-76CDA7A79875}"/>
    <cellStyle name="Entrada 9 24 5 4" xfId="8170" xr:uid="{89D56EFE-C262-448F-9F26-8E3C80805A5C}"/>
    <cellStyle name="Entrada 9 24 5 4 2" xfId="23278" xr:uid="{0D1C899E-0639-4F55-92FF-6349C9577E2B}"/>
    <cellStyle name="Entrada 9 24 5 5" xfId="18385" xr:uid="{09371B62-8E38-49F5-84DF-FB8DF69CE921}"/>
    <cellStyle name="Entrada 9 24 6" xfId="3583" xr:uid="{41B28D64-AED2-4A7A-A186-BC8562E9BC3F}"/>
    <cellStyle name="Entrada 9 24 6 2" xfId="6220" xr:uid="{73E9AC4E-A722-4429-AD49-E9836153BB17}"/>
    <cellStyle name="Entrada 9 24 6 2 2" xfId="12531" xr:uid="{9EAA80DE-85C5-42F3-A638-02423BCD97BC}"/>
    <cellStyle name="Entrada 9 24 6 2 2 2" xfId="27639" xr:uid="{37860DDA-D308-44D2-B1A8-8CFA17C352AA}"/>
    <cellStyle name="Entrada 9 24 6 2 3" xfId="8149" xr:uid="{CFFDA0F2-74AC-4761-A696-6F791C7FCC3E}"/>
    <cellStyle name="Entrada 9 24 6 2 3 2" xfId="23257" xr:uid="{AE15E440-F395-4BC0-9B8D-208606609B33}"/>
    <cellStyle name="Entrada 9 24 6 2 4" xfId="21328" xr:uid="{F6C55FBA-808D-45C5-A87C-F2D252E5261C}"/>
    <cellStyle name="Entrada 9 24 6 3" xfId="9965" xr:uid="{9A364586-1202-4420-9A98-4005091CD289}"/>
    <cellStyle name="Entrada 9 24 6 3 2" xfId="25073" xr:uid="{EC1A4A6F-8A0C-4C51-9DCD-370A3E9F1CA0}"/>
    <cellStyle name="Entrada 9 24 6 4" xfId="9191" xr:uid="{B1E0375A-1AE6-4D2B-8463-63E15A8AA6B5}"/>
    <cellStyle name="Entrada 9 24 6 4 2" xfId="24299" xr:uid="{4ACDE905-5DC8-4CAC-BE10-8EE1E219C87E}"/>
    <cellStyle name="Entrada 9 24 6 5" xfId="18691" xr:uid="{47D31CEB-4D3E-4F8E-9CC9-C4BC9971CBD4}"/>
    <cellStyle name="Entrada 9 24 7" xfId="3929" xr:uid="{E8F900DD-F74E-4DA1-BE40-7647C02C8D1C}"/>
    <cellStyle name="Entrada 9 24 7 2" xfId="6566" xr:uid="{B08A62B8-17BA-4887-A754-40E9E6F84CC5}"/>
    <cellStyle name="Entrada 9 24 7 2 2" xfId="12877" xr:uid="{E29E19B2-AF85-46E9-BE8A-0CC9E4F47A46}"/>
    <cellStyle name="Entrada 9 24 7 2 2 2" xfId="27985" xr:uid="{A977134E-7752-4520-9CF7-D64F986F555C}"/>
    <cellStyle name="Entrada 9 24 7 2 3" xfId="16582" xr:uid="{66855C05-6B3B-47BA-98FD-44DBEF4FA4C9}"/>
    <cellStyle name="Entrada 9 24 7 2 3 2" xfId="31690" xr:uid="{1F15DB4C-6767-4FE4-89E6-D9F961A27BB3}"/>
    <cellStyle name="Entrada 9 24 7 2 4" xfId="21674" xr:uid="{DB7AD394-A45E-4C8D-83F5-FC35A49570F5}"/>
    <cellStyle name="Entrada 9 24 7 3" xfId="10311" xr:uid="{920196B4-7CB9-498B-8445-966F48B72D5F}"/>
    <cellStyle name="Entrada 9 24 7 3 2" xfId="25419" xr:uid="{7A3EED38-63BD-496D-9672-D0604AAFDBAD}"/>
    <cellStyle name="Entrada 9 24 7 4" xfId="13609" xr:uid="{9A8E791E-EEFB-4CB2-B7B4-731E393A6C6E}"/>
    <cellStyle name="Entrada 9 24 7 4 2" xfId="28717" xr:uid="{E5BFC453-56D6-42AF-AC48-117A9FCE740A}"/>
    <cellStyle name="Entrada 9 24 7 5" xfId="19037" xr:uid="{E9520C45-AAD5-433D-8A31-7BA419A6BE29}"/>
    <cellStyle name="Entrada 9 24 8" xfId="4494" xr:uid="{37090819-3E65-484F-BB39-7CEDD22D6A52}"/>
    <cellStyle name="Entrada 9 24 8 2" xfId="10876" xr:uid="{07E5DC01-4D46-4672-B868-92688D890091}"/>
    <cellStyle name="Entrada 9 24 8 2 2" xfId="25984" xr:uid="{B64386E7-D977-4F67-BB8F-9FF076B586C3}"/>
    <cellStyle name="Entrada 9 24 8 3" xfId="15191" xr:uid="{50E99530-869E-488C-AB82-A571C657DA73}"/>
    <cellStyle name="Entrada 9 24 8 3 2" xfId="30299" xr:uid="{10525810-9C8E-46A1-94B0-EC7C2091EA54}"/>
    <cellStyle name="Entrada 9 24 8 4" xfId="19602" xr:uid="{D4178BE0-AB8E-40BD-AFFA-C24E65BDC23F}"/>
    <cellStyle name="Entrada 9 24 9" xfId="8358" xr:uid="{6B4118CA-34D3-408E-B2A1-8D730A1CD0D3}"/>
    <cellStyle name="Entrada 9 24 9 2" xfId="23466" xr:uid="{4E255337-8C45-4DC1-966C-14141E13BB91}"/>
    <cellStyle name="Entrada 9 25" xfId="2094" xr:uid="{8E7E21C6-1CC7-46D5-B375-3AABF3AA2251}"/>
    <cellStyle name="Entrada 9 25 10" xfId="15241" xr:uid="{87296AF6-BB61-48B8-BE23-899482DA7161}"/>
    <cellStyle name="Entrada 9 25 10 2" xfId="30349" xr:uid="{6FE7C804-1EAC-499E-B8C0-5FFBB4C45D6E}"/>
    <cellStyle name="Entrada 9 25 11" xfId="16398" xr:uid="{587B4472-9FCC-46D5-99FB-101AA64B0A30}"/>
    <cellStyle name="Entrada 9 25 11 2" xfId="31506" xr:uid="{82751160-5614-4EFF-98A3-75724DCC8B74}"/>
    <cellStyle name="Entrada 9 25 12" xfId="17319" xr:uid="{AA931BDF-35CB-4784-AFC1-E42B10B585FD}"/>
    <cellStyle name="Entrada 9 25 2" xfId="2584" xr:uid="{4618EE90-B122-4352-8AC0-42C7AE87DCBC}"/>
    <cellStyle name="Entrada 9 25 2 2" xfId="5221" xr:uid="{0C451716-3D77-4C34-B161-EEA4C10AC7F6}"/>
    <cellStyle name="Entrada 9 25 2 2 2" xfId="11585" xr:uid="{DA87FFD6-1884-450C-8D5F-9C558BBAC242}"/>
    <cellStyle name="Entrada 9 25 2 2 2 2" xfId="26693" xr:uid="{95CC07D7-1441-4163-889F-D69FC6121B3F}"/>
    <cellStyle name="Entrada 9 25 2 2 3" xfId="11236" xr:uid="{6C8C2F83-B4E9-4A07-BAF5-2A797A5F4A46}"/>
    <cellStyle name="Entrada 9 25 2 2 3 2" xfId="26344" xr:uid="{E905FEFE-896B-4481-A6CD-AF9496CE2514}"/>
    <cellStyle name="Entrada 9 25 2 2 4" xfId="20329" xr:uid="{ECF863D2-FDB2-4EED-A910-AFE36E7B3C22}"/>
    <cellStyle name="Entrada 9 25 2 3" xfId="9051" xr:uid="{3CD173CD-6241-42B0-95EB-D2B801CB00FA}"/>
    <cellStyle name="Entrada 9 25 2 3 2" xfId="24159" xr:uid="{7C596530-0298-498E-A245-7FA30A74D168}"/>
    <cellStyle name="Entrada 9 25 2 4" xfId="14102" xr:uid="{0107EB92-B5D2-4105-AECB-CE9E2D3E1A2A}"/>
    <cellStyle name="Entrada 9 25 2 4 2" xfId="29210" xr:uid="{7050D1A2-5870-4157-B074-01498DF1F441}"/>
    <cellStyle name="Entrada 9 25 2 5" xfId="14624" xr:uid="{D1B17370-A099-4CBF-B36E-8FF0ACD3408F}"/>
    <cellStyle name="Entrada 9 25 2 5 2" xfId="29732" xr:uid="{0B37B141-DF69-4A12-A70B-D00C7BAC3818}"/>
    <cellStyle name="Entrada 9 25 2 6" xfId="17692" xr:uid="{F7CDF22F-C1A5-4ED1-A37E-D3317D44CAED}"/>
    <cellStyle name="Entrada 9 25 3" xfId="2854" xr:uid="{07CA613C-0E62-42BF-92CC-9528A7DB1D7F}"/>
    <cellStyle name="Entrada 9 25 3 2" xfId="5491" xr:uid="{E94B05A2-D009-455E-BB33-03E74CDDCBB8}"/>
    <cellStyle name="Entrada 9 25 3 2 2" xfId="7576" xr:uid="{1117C3FC-A4B4-4016-A914-46F69069999C}"/>
    <cellStyle name="Entrada 9 25 3 2 2 2" xfId="22684" xr:uid="{3D7BAACB-A729-4F8F-A7C5-ADD55C076067}"/>
    <cellStyle name="Entrada 9 25 3 2 3" xfId="20599" xr:uid="{06E77C7B-F06E-4CA2-B2A2-F4EA5CB6EF33}"/>
    <cellStyle name="Entrada 9 25 3 3" xfId="8013" xr:uid="{9761AD08-192A-42CF-A69B-853EA0CCBB0D}"/>
    <cellStyle name="Entrada 9 25 3 3 2" xfId="23121" xr:uid="{FBE1CD82-647A-4566-802E-B33BF09E3118}"/>
    <cellStyle name="Entrada 9 25 3 4" xfId="17962" xr:uid="{E018E75E-1BAD-4102-9633-317B6871552D}"/>
    <cellStyle name="Entrada 9 25 4" xfId="3157" xr:uid="{C3536923-1F5A-4FDB-A7D2-70DE1AE7BC0C}"/>
    <cellStyle name="Entrada 9 25 4 2" xfId="5794" xr:uid="{B69484F2-49A3-4B02-A4CC-A08F6FF3D321}"/>
    <cellStyle name="Entrada 9 25 4 2 2" xfId="12105" xr:uid="{B7F00603-B50B-4988-AA07-60D68E52453A}"/>
    <cellStyle name="Entrada 9 25 4 2 2 2" xfId="27213" xr:uid="{B3C4D4EE-06B6-4656-AAFE-D6BE02A50814}"/>
    <cellStyle name="Entrada 9 25 4 2 3" xfId="14506" xr:uid="{6387F064-799E-41B3-8B5F-9E9170AEA8C3}"/>
    <cellStyle name="Entrada 9 25 4 2 3 2" xfId="29614" xr:uid="{3F0C2A43-EC16-4029-BD9C-2ECDCE235E16}"/>
    <cellStyle name="Entrada 9 25 4 2 4" xfId="20902" xr:uid="{0FD50EB5-A045-4C45-A5C9-30C4970B85BC}"/>
    <cellStyle name="Entrada 9 25 4 3" xfId="9539" xr:uid="{E40B91BB-CEFB-489D-800F-D7F724464946}"/>
    <cellStyle name="Entrada 9 25 4 3 2" xfId="24647" xr:uid="{C91D84C6-D5AA-49DD-BE51-A5AA8865C181}"/>
    <cellStyle name="Entrada 9 25 4 4" xfId="8713" xr:uid="{4E3AA82A-DE6D-4409-8290-9403E3384C56}"/>
    <cellStyle name="Entrada 9 25 4 4 2" xfId="23821" xr:uid="{78C97608-2F3D-4AEA-B617-522E6A1F3977}"/>
    <cellStyle name="Entrada 9 25 4 5" xfId="18265" xr:uid="{24D59EFC-86ED-41A1-A062-9C0C5589D380}"/>
    <cellStyle name="Entrada 9 25 5" xfId="3483" xr:uid="{EF4088DB-72A4-4C07-8873-53F963A484E8}"/>
    <cellStyle name="Entrada 9 25 5 2" xfId="6120" xr:uid="{07300058-3C8E-40D7-8676-FB2E53FF4254}"/>
    <cellStyle name="Entrada 9 25 5 2 2" xfId="12431" xr:uid="{C1B42E8F-70C7-49F0-BE71-81E10DEFCFFB}"/>
    <cellStyle name="Entrada 9 25 5 2 2 2" xfId="27539" xr:uid="{24CE0B46-3E56-4086-A9F5-B1BDCB5C24C1}"/>
    <cellStyle name="Entrada 9 25 5 2 3" xfId="13703" xr:uid="{0B8B580C-EBFA-44CE-BB83-C2191AE9DD0C}"/>
    <cellStyle name="Entrada 9 25 5 2 3 2" xfId="28811" xr:uid="{68070AB2-1CE0-4FD8-9F92-8EBFBE9DA6BC}"/>
    <cellStyle name="Entrada 9 25 5 2 4" xfId="21228" xr:uid="{2501DC42-F79A-4E15-AF30-DAC4DAB2ED2C}"/>
    <cellStyle name="Entrada 9 25 5 3" xfId="9865" xr:uid="{8A6D88AE-7D59-4405-8136-657F66D4DE11}"/>
    <cellStyle name="Entrada 9 25 5 3 2" xfId="24973" xr:uid="{99FD04AC-4FD7-4380-A035-4A5B8778443E}"/>
    <cellStyle name="Entrada 9 25 5 4" xfId="7717" xr:uid="{DD58273D-F3B5-46DE-9405-CB4777ABC5FF}"/>
    <cellStyle name="Entrada 9 25 5 4 2" xfId="22825" xr:uid="{A8C350FF-9539-437A-BBCC-CA31E42E9B44}"/>
    <cellStyle name="Entrada 9 25 5 5" xfId="18591" xr:uid="{B5B1A104-6729-46DA-BCCB-625210B08556}"/>
    <cellStyle name="Entrada 9 25 6" xfId="3789" xr:uid="{16562661-9381-488F-A4B0-23F5E7D48ABB}"/>
    <cellStyle name="Entrada 9 25 6 2" xfId="6426" xr:uid="{488F66B7-1687-4A1D-8DE3-A84DC11821D9}"/>
    <cellStyle name="Entrada 9 25 6 2 2" xfId="12737" xr:uid="{AD9706D2-0985-403A-91AA-B5A8A930E8C5}"/>
    <cellStyle name="Entrada 9 25 6 2 2 2" xfId="27845" xr:uid="{DEE81031-70A3-46B9-806A-1A069E5E8AC2}"/>
    <cellStyle name="Entrada 9 25 6 2 3" xfId="16099" xr:uid="{1E202988-51C6-4333-ADE8-7217DA17CB04}"/>
    <cellStyle name="Entrada 9 25 6 2 3 2" xfId="31207" xr:uid="{AC610EF2-A3AF-4B2F-B4A5-CC74096BA04A}"/>
    <cellStyle name="Entrada 9 25 6 2 4" xfId="21534" xr:uid="{DA00E65F-E833-46F4-9367-48C6DD67AEF2}"/>
    <cellStyle name="Entrada 9 25 6 3" xfId="10171" xr:uid="{D49EC1E7-E3A0-4602-93FA-2649DB06395F}"/>
    <cellStyle name="Entrada 9 25 6 3 2" xfId="25279" xr:uid="{FD8DCF63-39C0-440A-9E94-530DD2C084F9}"/>
    <cellStyle name="Entrada 9 25 6 4" xfId="9248" xr:uid="{5E8FA076-0404-420D-9E99-0603851B59BD}"/>
    <cellStyle name="Entrada 9 25 6 4 2" xfId="24356" xr:uid="{877587D3-662A-4F2B-BF64-6E15DF484C14}"/>
    <cellStyle name="Entrada 9 25 6 5" xfId="18897" xr:uid="{5F5EFBAE-BBB2-4074-87E3-F64938EEBB0E}"/>
    <cellStyle name="Entrada 9 25 7" xfId="4166" xr:uid="{519F47B2-B1FE-4865-9644-DEA2CF13EEA8}"/>
    <cellStyle name="Entrada 9 25 7 2" xfId="6803" xr:uid="{1732383E-6054-4A08-8093-E5A2341781F4}"/>
    <cellStyle name="Entrada 9 25 7 2 2" xfId="13114" xr:uid="{4B574DF7-FE47-4240-9B3C-A44020B1561A}"/>
    <cellStyle name="Entrada 9 25 7 2 2 2" xfId="28222" xr:uid="{0FFA9E97-11AD-4C25-9CE7-87BC30F0B4D7}"/>
    <cellStyle name="Entrada 9 25 7 2 3" xfId="16788" xr:uid="{C6002AD4-819E-41F4-9606-8CEC423E3D5E}"/>
    <cellStyle name="Entrada 9 25 7 2 3 2" xfId="31896" xr:uid="{39A44646-A2EB-4BD8-B0B9-864633576CB1}"/>
    <cellStyle name="Entrada 9 25 7 2 4" xfId="21911" xr:uid="{0408E45F-699F-4DA2-A5F1-8F597E4B210E}"/>
    <cellStyle name="Entrada 9 25 7 3" xfId="10548" xr:uid="{8F47F761-CF2C-4381-943A-FF9B2BC4D889}"/>
    <cellStyle name="Entrada 9 25 7 3 2" xfId="25656" xr:uid="{F977FFE7-A4CC-4E1B-9E01-E78167A1696C}"/>
    <cellStyle name="Entrada 9 25 7 4" xfId="7545" xr:uid="{1346158A-EBA3-4164-A12A-F7B0AD86622E}"/>
    <cellStyle name="Entrada 9 25 7 4 2" xfId="22653" xr:uid="{96861523-1143-49FC-B3D9-EA0E9BB567E8}"/>
    <cellStyle name="Entrada 9 25 7 5" xfId="19274" xr:uid="{49A44475-1C35-4A83-A949-FA6A53CFC2B8}"/>
    <cellStyle name="Entrada 9 25 8" xfId="4731" xr:uid="{E50A84BE-25C0-4C45-86F3-9CFB8DFCC950}"/>
    <cellStyle name="Entrada 9 25 8 2" xfId="11113" xr:uid="{C2A12E20-B7FE-41AF-9B57-4ED96E27497C}"/>
    <cellStyle name="Entrada 9 25 8 2 2" xfId="26221" xr:uid="{31E22BD7-51C2-4E99-9F28-D628202591DF}"/>
    <cellStyle name="Entrada 9 25 8 3" xfId="15123" xr:uid="{E4A218F6-AD48-4820-A7CA-92A50C577510}"/>
    <cellStyle name="Entrada 9 25 8 3 2" xfId="30231" xr:uid="{0EAF643C-05CC-46D6-AC13-6536AA13F5B8}"/>
    <cellStyle name="Entrada 9 25 8 4" xfId="19839" xr:uid="{737C0D0C-03D2-4012-9FF1-86FED38C9222}"/>
    <cellStyle name="Entrada 9 25 9" xfId="8592" xr:uid="{562214CD-6586-4269-8857-79D01B04C82B}"/>
    <cellStyle name="Entrada 9 25 9 2" xfId="23700" xr:uid="{CC70E4F5-291C-4638-B5DF-872E02C5DEA6}"/>
    <cellStyle name="Entrada 9 26" xfId="2027" xr:uid="{78D0BF08-5EA0-43E9-9CC3-53F4E40E07F5}"/>
    <cellStyle name="Entrada 9 26 10" xfId="14053" xr:uid="{CD481E49-0E2A-4BA4-B510-89A4180D54D2}"/>
    <cellStyle name="Entrada 9 26 10 2" xfId="29161" xr:uid="{66C20080-62CF-4376-958C-811BE8AD9583}"/>
    <cellStyle name="Entrada 9 26 11" xfId="17252" xr:uid="{EF077806-3231-4592-9B54-6E860078F8B9}"/>
    <cellStyle name="Entrada 9 26 2" xfId="2787" xr:uid="{42C53400-27FD-431D-AD33-03064CAF3CA9}"/>
    <cellStyle name="Entrada 9 26 2 2" xfId="5424" xr:uid="{597829D4-28DE-4104-90F1-53240517F62C}"/>
    <cellStyle name="Entrada 9 26 2 2 2" xfId="15695" xr:uid="{C9E814EC-C012-454A-BF2C-26FA8CD9FE5A}"/>
    <cellStyle name="Entrada 9 26 2 2 2 2" xfId="30803" xr:uid="{88994962-D5FF-4072-9964-BCF5B792732E}"/>
    <cellStyle name="Entrada 9 26 2 2 3" xfId="20532" xr:uid="{819C3295-8ACD-4B21-85B1-4A936ECCA11F}"/>
    <cellStyle name="Entrada 9 26 2 3" xfId="13701" xr:uid="{A745D207-55A0-470D-A914-EF842D8DCC1C}"/>
    <cellStyle name="Entrada 9 26 2 3 2" xfId="28809" xr:uid="{BCD705AD-C33B-41C6-AC9A-7D3410B0481B}"/>
    <cellStyle name="Entrada 9 26 2 4" xfId="17895" xr:uid="{8C1BB8B2-55CE-4FFB-BD0D-DCB35DB48135}"/>
    <cellStyle name="Entrada 9 26 3" xfId="3090" xr:uid="{B7F5C839-03D2-4853-BD92-7E900F3481CE}"/>
    <cellStyle name="Entrada 9 26 3 2" xfId="5727" xr:uid="{55B4B8A0-977D-47DD-98AF-1C3C5E7FB86F}"/>
    <cellStyle name="Entrada 9 26 3 2 2" xfId="12038" xr:uid="{3B44426D-44CC-4FE9-915C-84EABD4FA8A0}"/>
    <cellStyle name="Entrada 9 26 3 2 2 2" xfId="27146" xr:uid="{6E1AF048-F99B-4541-A655-8A3E384D1446}"/>
    <cellStyle name="Entrada 9 26 3 2 3" xfId="13460" xr:uid="{3DFB5940-4A20-4816-BA85-74C28BE313E5}"/>
    <cellStyle name="Entrada 9 26 3 2 3 2" xfId="28568" xr:uid="{EFEEC2C7-3DDF-4269-82DE-116854B3EC0E}"/>
    <cellStyle name="Entrada 9 26 3 2 4" xfId="20835" xr:uid="{63ED17D4-7F91-4DE4-8219-03F0E38F222B}"/>
    <cellStyle name="Entrada 9 26 3 3" xfId="9472" xr:uid="{B8ADD585-83B2-4D08-BD6B-B1A7389888D8}"/>
    <cellStyle name="Entrada 9 26 3 3 2" xfId="24580" xr:uid="{7173C28F-E8B5-43BE-84EA-B4529E9B212D}"/>
    <cellStyle name="Entrada 9 26 3 4" xfId="14255" xr:uid="{81C43C29-058E-4234-9B9F-81A9D18BD53E}"/>
    <cellStyle name="Entrada 9 26 3 4 2" xfId="29363" xr:uid="{5A26B1C1-64F8-41D5-8BED-61FD1863FD08}"/>
    <cellStyle name="Entrada 9 26 3 5" xfId="18198" xr:uid="{CA818402-48A1-4810-A8D3-131F7B3B5251}"/>
    <cellStyle name="Entrada 9 26 4" xfId="3416" xr:uid="{A516FD75-ADC7-4C2E-A8AA-7F81758D5823}"/>
    <cellStyle name="Entrada 9 26 4 2" xfId="6053" xr:uid="{BCE0D96B-D3DF-4055-A1CF-28C811752FE8}"/>
    <cellStyle name="Entrada 9 26 4 2 2" xfId="12364" xr:uid="{9CFEE740-1669-4369-AABC-1EE543FA560E}"/>
    <cellStyle name="Entrada 9 26 4 2 2 2" xfId="27472" xr:uid="{D3A6BD14-A3FC-4863-8DFF-C4F2C925EB3C}"/>
    <cellStyle name="Entrada 9 26 4 2 3" xfId="13671" xr:uid="{CA4DC615-1F36-4AF7-BF72-C7526380827C}"/>
    <cellStyle name="Entrada 9 26 4 2 3 2" xfId="28779" xr:uid="{51957278-D803-489E-B647-97A590AAB515}"/>
    <cellStyle name="Entrada 9 26 4 2 4" xfId="21161" xr:uid="{34E03DC5-368D-4025-916D-301200A0043B}"/>
    <cellStyle name="Entrada 9 26 4 3" xfId="9798" xr:uid="{D7F07B6E-A09F-4AA8-A5EB-1B880FF76AD2}"/>
    <cellStyle name="Entrada 9 26 4 3 2" xfId="24906" xr:uid="{972D4A75-6048-4FBC-8EB1-3335F17A0339}"/>
    <cellStyle name="Entrada 9 26 4 4" xfId="8102" xr:uid="{DC9B88C8-9F8B-45B8-8A9B-68B7964163FF}"/>
    <cellStyle name="Entrada 9 26 4 4 2" xfId="23210" xr:uid="{242936C6-86D1-43D8-A331-7220D10E7159}"/>
    <cellStyle name="Entrada 9 26 4 5" xfId="18524" xr:uid="{F138F312-D385-4FB3-A57B-05C84B1B4CAB}"/>
    <cellStyle name="Entrada 9 26 5" xfId="3722" xr:uid="{6459B944-9790-402B-BD4B-C7D01D162987}"/>
    <cellStyle name="Entrada 9 26 5 2" xfId="6359" xr:uid="{EA195C46-BE24-47B7-A8AE-DCA84C4CB099}"/>
    <cellStyle name="Entrada 9 26 5 2 2" xfId="12670" xr:uid="{6F59EC81-6090-49D9-8A90-E774658258DD}"/>
    <cellStyle name="Entrada 9 26 5 2 2 2" xfId="27778" xr:uid="{97022B56-2D3B-4903-B70A-16AC83697A3D}"/>
    <cellStyle name="Entrada 9 26 5 2 3" xfId="15634" xr:uid="{049FAD88-1E27-4E04-8539-3362FDB8567F}"/>
    <cellStyle name="Entrada 9 26 5 2 3 2" xfId="30742" xr:uid="{B89CADBF-67A2-42F5-8FAE-A4D657C2535F}"/>
    <cellStyle name="Entrada 9 26 5 2 4" xfId="21467" xr:uid="{3F94A9AF-1E28-418C-8642-808AA6690102}"/>
    <cellStyle name="Entrada 9 26 5 3" xfId="10104" xr:uid="{A07D3BB4-EE8E-4ECA-AE0C-4BA9DD379BF2}"/>
    <cellStyle name="Entrada 9 26 5 3 2" xfId="25212" xr:uid="{CBF49C1B-E9FC-4B24-8A0F-92E0219B0CB5}"/>
    <cellStyle name="Entrada 9 26 5 4" xfId="11253" xr:uid="{1737B98D-15FC-481E-A3B1-EA5246399DFA}"/>
    <cellStyle name="Entrada 9 26 5 4 2" xfId="26361" xr:uid="{4B83CAEE-1BC0-40A3-8663-A3CF5D0FDBBB}"/>
    <cellStyle name="Entrada 9 26 5 5" xfId="18830" xr:uid="{AE410B43-B286-4328-982E-8E5AE4645E0C}"/>
    <cellStyle name="Entrada 9 26 6" xfId="4099" xr:uid="{BB9A5F86-5262-49E7-A17E-91B95D9FC5C9}"/>
    <cellStyle name="Entrada 9 26 6 2" xfId="6736" xr:uid="{EC331033-249D-45CC-BFF2-4FF7A2769C8B}"/>
    <cellStyle name="Entrada 9 26 6 2 2" xfId="13047" xr:uid="{B77F6CB4-2536-4795-9D2C-D7806028B8D5}"/>
    <cellStyle name="Entrada 9 26 6 2 2 2" xfId="28155" xr:uid="{72E65555-6376-44E6-8F80-9BB8568011FF}"/>
    <cellStyle name="Entrada 9 26 6 2 3" xfId="16721" xr:uid="{E6301EB4-C0B2-476F-AC75-FCF170E0C816}"/>
    <cellStyle name="Entrada 9 26 6 2 3 2" xfId="31829" xr:uid="{CDF5036B-2C26-43AE-9F48-F17B1BD39C53}"/>
    <cellStyle name="Entrada 9 26 6 2 4" xfId="21844" xr:uid="{5C85F3F0-EEA8-4705-AA11-A03543F2FD46}"/>
    <cellStyle name="Entrada 9 26 6 3" xfId="10481" xr:uid="{00D70977-AAC5-4F6B-A1FD-74AB1EC32DEA}"/>
    <cellStyle name="Entrada 9 26 6 3 2" xfId="25589" xr:uid="{417EF373-230F-4129-B58C-7DC385EFC186}"/>
    <cellStyle name="Entrada 9 26 6 4" xfId="9202" xr:uid="{FC489BB0-B652-461C-8544-2B686453DEE3}"/>
    <cellStyle name="Entrada 9 26 6 4 2" xfId="24310" xr:uid="{75300B7E-6147-4653-B5C8-B49B1166E0A4}"/>
    <cellStyle name="Entrada 9 26 6 5" xfId="19207" xr:uid="{1DDBC73A-336F-46BC-9B25-40A12C1CD000}"/>
    <cellStyle name="Entrada 9 26 7" xfId="4664" xr:uid="{102A47BA-0652-4F77-8BC8-C58D3A5811A8}"/>
    <cellStyle name="Entrada 9 26 7 2" xfId="11046" xr:uid="{9588C85A-1D68-4957-AC64-89E57EA2420C}"/>
    <cellStyle name="Entrada 9 26 7 2 2" xfId="26154" xr:uid="{AB00769B-C081-4D3E-8A39-D6A69E62F230}"/>
    <cellStyle name="Entrada 9 26 7 3" xfId="15237" xr:uid="{2D80893A-FE1F-4D96-8EAB-F11D968584D0}"/>
    <cellStyle name="Entrada 9 26 7 3 2" xfId="30345" xr:uid="{410CF497-3A71-4C90-9755-1B2377F1A725}"/>
    <cellStyle name="Entrada 9 26 7 4" xfId="19772" xr:uid="{74E751E7-E694-411F-97E6-E008AB2D0CEB}"/>
    <cellStyle name="Entrada 9 26 8" xfId="8525" xr:uid="{3F69DFA7-1DD4-408C-BAA5-A0838B3C63A2}"/>
    <cellStyle name="Entrada 9 26 8 2" xfId="23633" xr:uid="{0A755D3E-E5C1-41FE-B4C2-A5EF19CC69C5}"/>
    <cellStyle name="Entrada 9 26 9" xfId="14232" xr:uid="{52B8012C-896B-427C-9184-4CEF2A0D18E2}"/>
    <cellStyle name="Entrada 9 26 9 2" xfId="29340" xr:uid="{8D3FAF67-A12B-4494-8324-7061CC67F914}"/>
    <cellStyle name="Entrada 9 3" xfId="1173" xr:uid="{00000000-0005-0000-0000-000097040000}"/>
    <cellStyle name="Entrada 9 4" xfId="1174" xr:uid="{00000000-0005-0000-0000-000098040000}"/>
    <cellStyle name="Entrada 9 5" xfId="1175" xr:uid="{00000000-0005-0000-0000-000099040000}"/>
    <cellStyle name="Entrada 9 6" xfId="1176" xr:uid="{00000000-0005-0000-0000-00009A040000}"/>
    <cellStyle name="Entrada 9 7" xfId="1177" xr:uid="{00000000-0005-0000-0000-00009B040000}"/>
    <cellStyle name="Entrada 9 8" xfId="1178" xr:uid="{00000000-0005-0000-0000-00009C040000}"/>
    <cellStyle name="Entrada 9 9" xfId="1179" xr:uid="{00000000-0005-0000-0000-00009D040000}"/>
    <cellStyle name="Euro" xfId="1180" xr:uid="{00000000-0005-0000-0000-00009E040000}"/>
    <cellStyle name="Euro 10" xfId="1181" xr:uid="{00000000-0005-0000-0000-00009F040000}"/>
    <cellStyle name="Euro 11" xfId="1182" xr:uid="{00000000-0005-0000-0000-0000A0040000}"/>
    <cellStyle name="Euro 12" xfId="1183" xr:uid="{00000000-0005-0000-0000-0000A1040000}"/>
    <cellStyle name="Euro 13" xfId="1184" xr:uid="{00000000-0005-0000-0000-0000A2040000}"/>
    <cellStyle name="Euro 14" xfId="1185" xr:uid="{00000000-0005-0000-0000-0000A3040000}"/>
    <cellStyle name="Euro 15" xfId="1186" xr:uid="{00000000-0005-0000-0000-0000A4040000}"/>
    <cellStyle name="Euro 16" xfId="1187" xr:uid="{00000000-0005-0000-0000-0000A5040000}"/>
    <cellStyle name="Euro 17" xfId="1188" xr:uid="{00000000-0005-0000-0000-0000A6040000}"/>
    <cellStyle name="Euro 18" xfId="1189" xr:uid="{00000000-0005-0000-0000-0000A7040000}"/>
    <cellStyle name="Euro 19" xfId="1190" xr:uid="{00000000-0005-0000-0000-0000A8040000}"/>
    <cellStyle name="Euro 2" xfId="1191" xr:uid="{00000000-0005-0000-0000-0000A9040000}"/>
    <cellStyle name="Euro 20" xfId="1192" xr:uid="{00000000-0005-0000-0000-0000AA040000}"/>
    <cellStyle name="Euro 21" xfId="1193" xr:uid="{00000000-0005-0000-0000-0000AB040000}"/>
    <cellStyle name="Euro 22" xfId="1194" xr:uid="{00000000-0005-0000-0000-0000AC040000}"/>
    <cellStyle name="Euro 23" xfId="1195" xr:uid="{00000000-0005-0000-0000-0000AD040000}"/>
    <cellStyle name="Euro 24" xfId="1196" xr:uid="{00000000-0005-0000-0000-0000AE040000}"/>
    <cellStyle name="Euro 25" xfId="1197" xr:uid="{00000000-0005-0000-0000-0000AF040000}"/>
    <cellStyle name="Euro 26" xfId="1198" xr:uid="{00000000-0005-0000-0000-0000B0040000}"/>
    <cellStyle name="Euro 27" xfId="1199" xr:uid="{00000000-0005-0000-0000-0000B1040000}"/>
    <cellStyle name="Euro 28" xfId="1200" xr:uid="{00000000-0005-0000-0000-0000B2040000}"/>
    <cellStyle name="Euro 29" xfId="1201" xr:uid="{00000000-0005-0000-0000-0000B3040000}"/>
    <cellStyle name="Euro 3" xfId="1202" xr:uid="{00000000-0005-0000-0000-0000B4040000}"/>
    <cellStyle name="Euro 4" xfId="1203" xr:uid="{00000000-0005-0000-0000-0000B5040000}"/>
    <cellStyle name="Euro 5" xfId="1204" xr:uid="{00000000-0005-0000-0000-0000B6040000}"/>
    <cellStyle name="Euro 6" xfId="1205" xr:uid="{00000000-0005-0000-0000-0000B7040000}"/>
    <cellStyle name="Euro 7" xfId="1206" xr:uid="{00000000-0005-0000-0000-0000B8040000}"/>
    <cellStyle name="Euro 8" xfId="1207" xr:uid="{00000000-0005-0000-0000-0000B9040000}"/>
    <cellStyle name="Euro 9" xfId="1208" xr:uid="{00000000-0005-0000-0000-0000BA040000}"/>
    <cellStyle name="Hipervínculo 2" xfId="1209" xr:uid="{00000000-0005-0000-0000-0000BC040000}"/>
    <cellStyle name="Hipervínculo 31" xfId="1210" xr:uid="{00000000-0005-0000-0000-0000BD040000}"/>
    <cellStyle name="Incorrecto" xfId="1211" builtinId="27" customBuiltin="1"/>
    <cellStyle name="Incorrecto 10" xfId="1212" xr:uid="{00000000-0005-0000-0000-0000BF040000}"/>
    <cellStyle name="Incorrecto 11" xfId="1213" xr:uid="{00000000-0005-0000-0000-0000C0040000}"/>
    <cellStyle name="Incorrecto 12" xfId="1214" xr:uid="{00000000-0005-0000-0000-0000C1040000}"/>
    <cellStyle name="Incorrecto 13" xfId="1215" xr:uid="{00000000-0005-0000-0000-0000C2040000}"/>
    <cellStyle name="Incorrecto 14" xfId="1216" xr:uid="{00000000-0005-0000-0000-0000C3040000}"/>
    <cellStyle name="Incorrecto 15" xfId="1217" xr:uid="{00000000-0005-0000-0000-0000C4040000}"/>
    <cellStyle name="Incorrecto 16" xfId="1218" xr:uid="{00000000-0005-0000-0000-0000C5040000}"/>
    <cellStyle name="Incorrecto 17" xfId="1219" xr:uid="{00000000-0005-0000-0000-0000C6040000}"/>
    <cellStyle name="Incorrecto 18" xfId="1220" xr:uid="{00000000-0005-0000-0000-0000C7040000}"/>
    <cellStyle name="Incorrecto 2" xfId="1221" xr:uid="{00000000-0005-0000-0000-0000C8040000}"/>
    <cellStyle name="Incorrecto 3" xfId="1222" xr:uid="{00000000-0005-0000-0000-0000C9040000}"/>
    <cellStyle name="Incorrecto 4" xfId="1223" xr:uid="{00000000-0005-0000-0000-0000CA040000}"/>
    <cellStyle name="Incorrecto 5" xfId="1224" xr:uid="{00000000-0005-0000-0000-0000CB040000}"/>
    <cellStyle name="Incorrecto 6" xfId="1225" xr:uid="{00000000-0005-0000-0000-0000CC040000}"/>
    <cellStyle name="Incorrecto 7" xfId="1226" xr:uid="{00000000-0005-0000-0000-0000CD040000}"/>
    <cellStyle name="Incorrecto 8" xfId="1227" xr:uid="{00000000-0005-0000-0000-0000CE040000}"/>
    <cellStyle name="Incorrecto 9" xfId="1228" xr:uid="{00000000-0005-0000-0000-0000CF040000}"/>
    <cellStyle name="Incorrecto 9 10" xfId="1229" xr:uid="{00000000-0005-0000-0000-0000D0040000}"/>
    <cellStyle name="Incorrecto 9 11" xfId="1230" xr:uid="{00000000-0005-0000-0000-0000D1040000}"/>
    <cellStyle name="Incorrecto 9 12" xfId="1231" xr:uid="{00000000-0005-0000-0000-0000D2040000}"/>
    <cellStyle name="Incorrecto 9 13" xfId="1232" xr:uid="{00000000-0005-0000-0000-0000D3040000}"/>
    <cellStyle name="Incorrecto 9 14" xfId="1233" xr:uid="{00000000-0005-0000-0000-0000D4040000}"/>
    <cellStyle name="Incorrecto 9 15" xfId="1234" xr:uid="{00000000-0005-0000-0000-0000D5040000}"/>
    <cellStyle name="Incorrecto 9 16" xfId="1235" xr:uid="{00000000-0005-0000-0000-0000D6040000}"/>
    <cellStyle name="Incorrecto 9 17" xfId="1236" xr:uid="{00000000-0005-0000-0000-0000D7040000}"/>
    <cellStyle name="Incorrecto 9 18" xfId="1237" xr:uid="{00000000-0005-0000-0000-0000D8040000}"/>
    <cellStyle name="Incorrecto 9 19" xfId="1238" xr:uid="{00000000-0005-0000-0000-0000D9040000}"/>
    <cellStyle name="Incorrecto 9 2" xfId="1239" xr:uid="{00000000-0005-0000-0000-0000DA040000}"/>
    <cellStyle name="Incorrecto 9 20" xfId="1240" xr:uid="{00000000-0005-0000-0000-0000DB040000}"/>
    <cellStyle name="Incorrecto 9 21" xfId="1241" xr:uid="{00000000-0005-0000-0000-0000DC040000}"/>
    <cellStyle name="Incorrecto 9 22" xfId="1242" xr:uid="{00000000-0005-0000-0000-0000DD040000}"/>
    <cellStyle name="Incorrecto 9 3" xfId="1243" xr:uid="{00000000-0005-0000-0000-0000DE040000}"/>
    <cellStyle name="Incorrecto 9 4" xfId="1244" xr:uid="{00000000-0005-0000-0000-0000DF040000}"/>
    <cellStyle name="Incorrecto 9 5" xfId="1245" xr:uid="{00000000-0005-0000-0000-0000E0040000}"/>
    <cellStyle name="Incorrecto 9 6" xfId="1246" xr:uid="{00000000-0005-0000-0000-0000E1040000}"/>
    <cellStyle name="Incorrecto 9 7" xfId="1247" xr:uid="{00000000-0005-0000-0000-0000E2040000}"/>
    <cellStyle name="Incorrecto 9 8" xfId="1248" xr:uid="{00000000-0005-0000-0000-0000E3040000}"/>
    <cellStyle name="Incorrecto 9 9" xfId="1249" xr:uid="{00000000-0005-0000-0000-0000E4040000}"/>
    <cellStyle name="Millares" xfId="1250" builtinId="3"/>
    <cellStyle name="Millares [0]" xfId="1251" builtinId="6"/>
    <cellStyle name="Millares [0] 2" xfId="1252" xr:uid="{00000000-0005-0000-0000-0000E7040000}"/>
    <cellStyle name="Millares [0] 2 10" xfId="4405" xr:uid="{4792B06B-C341-4D2E-95D5-1A4784EF7D87}"/>
    <cellStyle name="Millares [0] 2 10 2" xfId="10787" xr:uid="{158D408F-92DD-4564-A952-7AA424FD6359}"/>
    <cellStyle name="Millares [0] 2 10 2 2" xfId="25895" xr:uid="{28C2266D-561A-4136-8328-1493D6FB863F}"/>
    <cellStyle name="Millares [0] 2 10 3" xfId="19513" xr:uid="{26E1D88D-EEE2-4F6F-826B-85FC9BEC25AE}"/>
    <cellStyle name="Millares [0] 2 11" xfId="4423" xr:uid="{F6CBDE32-6A0A-4E30-93BC-91A801C872FE}"/>
    <cellStyle name="Millares [0] 2 11 2" xfId="10805" xr:uid="{5A5C4020-F987-4D16-BAB1-966F18882482}"/>
    <cellStyle name="Millares [0] 2 11 2 2" xfId="25913" xr:uid="{2D0CA61A-3A99-4757-AA15-6A05F0D94BE0}"/>
    <cellStyle name="Millares [0] 2 11 3" xfId="19531" xr:uid="{445F54D2-E6F3-4FEF-889F-8C9029D1DFB5}"/>
    <cellStyle name="Millares [0] 2 12" xfId="7915" xr:uid="{8DB6EBBD-F90E-44AC-87F2-AF9709FBD119}"/>
    <cellStyle name="Millares [0] 2 12 2" xfId="23023" xr:uid="{4209DAD4-4B6D-4377-B960-61E2A22F8EAB}"/>
    <cellStyle name="Millares [0] 2 13" xfId="17011" xr:uid="{0C2E32AE-A28D-4215-A8E2-1B7412D40E95}"/>
    <cellStyle name="Millares [0] 2 2" xfId="1961" xr:uid="{B47853F5-7A7D-43BF-8D99-157B951EBAD7}"/>
    <cellStyle name="Millares [0] 2 2 2" xfId="2178" xr:uid="{73B66F1A-2E9C-4584-943F-E14691840725}"/>
    <cellStyle name="Millares [0] 2 2 2 2" xfId="4815" xr:uid="{53F3114E-B7EA-4DC6-A801-AB35DA58D0CB}"/>
    <cellStyle name="Millares [0] 2 2 2 2 2" xfId="11197" xr:uid="{CF201C6C-E32E-4322-A226-A34A8BC9FE96}"/>
    <cellStyle name="Millares [0] 2 2 2 2 2 2" xfId="26305" xr:uid="{B9016C03-8B68-4C7E-8A9D-91AA48917FDB}"/>
    <cellStyle name="Millares [0] 2 2 2 2 3" xfId="19923" xr:uid="{0EB82B9D-0C5F-4634-A592-2AC427FDB0DF}"/>
    <cellStyle name="Millares [0] 2 2 2 3" xfId="8676" xr:uid="{46B07900-6A1E-4C35-9213-394332FFF070}"/>
    <cellStyle name="Millares [0] 2 2 2 3 2" xfId="23784" xr:uid="{B23EF953-3771-47D6-A13C-19E682A775A9}"/>
    <cellStyle name="Millares [0] 2 2 2 4" xfId="17403" xr:uid="{3611CD39-BA43-4095-BD2F-AAD1998E4F4B}"/>
    <cellStyle name="Millares [0] 2 2 3" xfId="2521" xr:uid="{21F494D9-D535-420C-9888-EA0D7CCC233F}"/>
    <cellStyle name="Millares [0] 2 2 3 2" xfId="5158" xr:uid="{164E4245-DBFA-4DA1-9356-2A6A9E1063B7}"/>
    <cellStyle name="Millares [0] 2 2 3 2 2" xfId="11522" xr:uid="{67CB4173-A4B0-458A-83F1-222FC456E289}"/>
    <cellStyle name="Millares [0] 2 2 3 2 2 2" xfId="26630" xr:uid="{BAF91176-C6F4-44B2-A577-86AD8365FF25}"/>
    <cellStyle name="Millares [0] 2 2 3 2 3" xfId="20266" xr:uid="{2AEB992C-E186-40E7-BD6C-E90759F4B99D}"/>
    <cellStyle name="Millares [0] 2 2 3 3" xfId="8988" xr:uid="{DACDD099-AAB1-471C-979F-F5B7EF943CE3}"/>
    <cellStyle name="Millares [0] 2 2 3 3 2" xfId="24096" xr:uid="{6E042B95-628C-49B4-B6FD-347B7A3F1201}"/>
    <cellStyle name="Millares [0] 2 2 3 4" xfId="17644" xr:uid="{A72F4721-CA9C-4838-9610-407282B6BF45}"/>
    <cellStyle name="Millares [0] 2 2 4" xfId="4033" xr:uid="{A73B1B68-17D3-4E65-B2D4-20E58A14A079}"/>
    <cellStyle name="Millares [0] 2 2 4 2" xfId="6670" xr:uid="{F8DEA4D2-F300-4BA5-8567-6A4D940D1809}"/>
    <cellStyle name="Millares [0] 2 2 4 2 2" xfId="12981" xr:uid="{8FE07C33-9382-4605-B5F9-2C6A09BB97B0}"/>
    <cellStyle name="Millares [0] 2 2 4 2 2 2" xfId="28089" xr:uid="{A98C9A67-769B-4B28-AE1C-EAE5527D6857}"/>
    <cellStyle name="Millares [0] 2 2 4 2 3" xfId="21778" xr:uid="{5A02CBBC-5EC1-4D07-8104-5705093842AD}"/>
    <cellStyle name="Millares [0] 2 2 4 3" xfId="10415" xr:uid="{5A8283F6-50C5-41D6-A0E6-99095A9886BD}"/>
    <cellStyle name="Millares [0] 2 2 4 3 2" xfId="25523" xr:uid="{43A37262-2725-4E64-9CC2-8F6FDB671060}"/>
    <cellStyle name="Millares [0] 2 2 4 4" xfId="19141" xr:uid="{F7BE6CC1-BF01-488B-B8F3-E88099D391E5}"/>
    <cellStyle name="Millares [0] 2 2 5" xfId="4409" xr:uid="{8B1F33BB-19EC-4D9C-97FC-E44E0A3FBA5A}"/>
    <cellStyle name="Millares [0] 2 2 5 2" xfId="10791" xr:uid="{E3646412-06DA-4957-8909-6EE9647FB220}"/>
    <cellStyle name="Millares [0] 2 2 5 2 2" xfId="25899" xr:uid="{40670A00-D0F5-4F2A-A331-11EF4F22A325}"/>
    <cellStyle name="Millares [0] 2 2 5 3" xfId="19517" xr:uid="{3C4117E1-F5EE-4F0D-92DE-9FA8C02A5894}"/>
    <cellStyle name="Millares [0] 2 2 6" xfId="4598" xr:uid="{4445DC17-E0C9-4C22-AC34-50601BBA8474}"/>
    <cellStyle name="Millares [0] 2 2 6 2" xfId="10980" xr:uid="{FBAF3EE5-1532-489F-81E0-8E8742F8F733}"/>
    <cellStyle name="Millares [0] 2 2 6 2 2" xfId="26088" xr:uid="{F94F4E55-BD3A-4412-8145-6E61437CB44F}"/>
    <cellStyle name="Millares [0] 2 2 6 3" xfId="19706" xr:uid="{2555FEB3-A7B2-4A7F-B5C3-187838E0FC9B}"/>
    <cellStyle name="Millares [0] 2 2 7" xfId="8275" xr:uid="{BA12FFDD-162F-484A-955A-0627924BE220}"/>
    <cellStyle name="Millares [0] 2 2 7 2" xfId="23383" xr:uid="{97E83E8E-B77F-4DC3-8CD1-22D5722E7C88}"/>
    <cellStyle name="Millares [0] 2 2 8" xfId="17186" xr:uid="{4C1C9640-A69C-42F8-9B19-666547141AB3}"/>
    <cellStyle name="Millares [0] 2 3" xfId="1877" xr:uid="{63F81E90-897B-4400-AB9D-C7A6D018506B}"/>
    <cellStyle name="Millares [0] 2 3 2" xfId="2437" xr:uid="{BF8BE3C6-35EC-49EC-86DD-873847AFDFB9}"/>
    <cellStyle name="Millares [0] 2 3 2 2" xfId="5074" xr:uid="{2BF383E2-4335-45F7-B3EC-662A86228346}"/>
    <cellStyle name="Millares [0] 2 3 2 2 2" xfId="11438" xr:uid="{696FC185-221D-430E-BCE4-8C52F1D1F139}"/>
    <cellStyle name="Millares [0] 2 3 2 2 2 2" xfId="26546" xr:uid="{886A18E2-AA27-40BB-B3DA-67016911C8EB}"/>
    <cellStyle name="Millares [0] 2 3 2 2 3" xfId="20182" xr:uid="{5F64672F-B768-4C9D-A99F-9814BFABA3E6}"/>
    <cellStyle name="Millares [0] 2 3 2 3" xfId="8904" xr:uid="{20D9FB85-3AF3-4C4A-A2C3-71F4BCA7E13C}"/>
    <cellStyle name="Millares [0] 2 3 2 3 2" xfId="24012" xr:uid="{7C4BEFF2-AE2D-4A3A-AF70-4D4C38296940}"/>
    <cellStyle name="Millares [0] 2 3 2 4" xfId="17611" xr:uid="{A6F7E9AB-C97D-4D0C-85C2-7A9C0CE2AE70}"/>
    <cellStyle name="Millares [0] 2 3 3" xfId="3949" xr:uid="{FB64FD4B-BB38-41CF-B490-E032463C6449}"/>
    <cellStyle name="Millares [0] 2 3 3 2" xfId="6586" xr:uid="{759DF4E6-9C29-4741-BB2A-BDCB7B24DE47}"/>
    <cellStyle name="Millares [0] 2 3 3 2 2" xfId="12897" xr:uid="{B18AB88D-C341-4E5B-AEBC-432EAD821DB8}"/>
    <cellStyle name="Millares [0] 2 3 3 2 2 2" xfId="28005" xr:uid="{E334AB97-4385-498E-8640-7EA147577AF9}"/>
    <cellStyle name="Millares [0] 2 3 3 2 3" xfId="21694" xr:uid="{B06B2B81-ADD6-4A2F-8A84-D9E164005926}"/>
    <cellStyle name="Millares [0] 2 3 3 3" xfId="10331" xr:uid="{90DC8480-64EB-4386-827B-4539CB030769}"/>
    <cellStyle name="Millares [0] 2 3 3 3 2" xfId="25439" xr:uid="{2E88B758-6510-45EB-920C-5569F142CDDC}"/>
    <cellStyle name="Millares [0] 2 3 3 4" xfId="19057" xr:uid="{6F73B8F6-DA1B-41F6-AA71-E44BD799F910}"/>
    <cellStyle name="Millares [0] 2 3 4" xfId="4514" xr:uid="{D236A526-B60F-4591-A067-D16285B152BB}"/>
    <cellStyle name="Millares [0] 2 3 4 2" xfId="10896" xr:uid="{A5806EE8-0858-40AB-9D4F-4DEEEC004BFF}"/>
    <cellStyle name="Millares [0] 2 3 4 2 2" xfId="26004" xr:uid="{1D295D0D-B6E3-46B3-8B52-D0DF8B081524}"/>
    <cellStyle name="Millares [0] 2 3 4 3" xfId="19622" xr:uid="{CA54781B-7AAF-4284-9318-BB155AD6B067}"/>
    <cellStyle name="Millares [0] 2 3 5" xfId="8378" xr:uid="{17517168-1FCD-4E3E-BC18-86F2A39B77CB}"/>
    <cellStyle name="Millares [0] 2 3 5 2" xfId="23486" xr:uid="{F7FD91EC-E9C5-48C4-AC0F-FCBD265DE244}"/>
    <cellStyle name="Millares [0] 2 3 6" xfId="17102" xr:uid="{62F1953F-AAD1-472C-9A19-59CEE7628A5A}"/>
    <cellStyle name="Millares [0] 2 4" xfId="2097" xr:uid="{9F81908A-46CA-4ABC-BC1B-D704D738F4D8}"/>
    <cellStyle name="Millares [0] 2 4 2" xfId="2587" xr:uid="{48DB9E07-BCF6-48E6-B34D-DB82D4DF94D7}"/>
    <cellStyle name="Millares [0] 2 4 2 2" xfId="5224" xr:uid="{D9056BF9-E1A1-40E5-8406-44AD6ED74575}"/>
    <cellStyle name="Millares [0] 2 4 2 2 2" xfId="11588" xr:uid="{DDB3FB22-4CD0-4746-974A-2F1E68187437}"/>
    <cellStyle name="Millares [0] 2 4 2 2 2 2" xfId="26696" xr:uid="{77CE4310-B709-4150-9EF6-F9336E4541EF}"/>
    <cellStyle name="Millares [0] 2 4 2 2 3" xfId="20332" xr:uid="{9831F4A2-9478-4273-BD7F-D738CF03DC9D}"/>
    <cellStyle name="Millares [0] 2 4 2 3" xfId="9054" xr:uid="{593E2D45-F228-4CCC-A4D2-32B372039925}"/>
    <cellStyle name="Millares [0] 2 4 2 3 2" xfId="24162" xr:uid="{E012FB22-3765-41B9-A09A-5D8E58AB246A}"/>
    <cellStyle name="Millares [0] 2 4 2 4" xfId="17695" xr:uid="{34BA98C2-63D7-4357-923E-DFB6E6F64243}"/>
    <cellStyle name="Millares [0] 2 4 3" xfId="4169" xr:uid="{716AD151-C022-4469-BCAE-392E030DD069}"/>
    <cellStyle name="Millares [0] 2 4 3 2" xfId="6806" xr:uid="{C246D859-38D5-4A7F-A38B-732EEE382BD8}"/>
    <cellStyle name="Millares [0] 2 4 3 2 2" xfId="13117" xr:uid="{6513C3D0-F24A-4440-9BCB-B2E3BCD2AD99}"/>
    <cellStyle name="Millares [0] 2 4 3 2 2 2" xfId="28225" xr:uid="{ACF253F2-F816-479E-B570-8226CD222257}"/>
    <cellStyle name="Millares [0] 2 4 3 2 3" xfId="21914" xr:uid="{FF9CDF18-E7A4-4862-B7A3-56EC9C859FF9}"/>
    <cellStyle name="Millares [0] 2 4 3 3" xfId="10551" xr:uid="{76D2EA09-F016-48DE-AC83-9081D83B7ADF}"/>
    <cellStyle name="Millares [0] 2 4 3 3 2" xfId="25659" xr:uid="{0E2943A0-68C3-45E9-98E1-A9EC7FA78D2F}"/>
    <cellStyle name="Millares [0] 2 4 3 4" xfId="19277" xr:uid="{F2184A62-998B-4708-9837-4D25D0B76044}"/>
    <cellStyle name="Millares [0] 2 4 4" xfId="4734" xr:uid="{3D04FA00-F339-4EB3-85AC-AE321253B2F2}"/>
    <cellStyle name="Millares [0] 2 4 4 2" xfId="11116" xr:uid="{F01E1DC0-4C73-4748-9689-2A2174C5369F}"/>
    <cellStyle name="Millares [0] 2 4 4 2 2" xfId="26224" xr:uid="{2570FF68-0E7F-41CC-A3D9-5E92CF31C5EC}"/>
    <cellStyle name="Millares [0] 2 4 4 3" xfId="19842" xr:uid="{42286391-1B47-4499-9CC5-F9567B8FF114}"/>
    <cellStyle name="Millares [0] 2 4 5" xfId="8595" xr:uid="{ED113BFA-6EAC-42BA-801E-437B11E0DA43}"/>
    <cellStyle name="Millares [0] 2 4 5 2" xfId="23703" xr:uid="{38E11655-AAE2-4A48-A8C2-871E30F0F2B9}"/>
    <cellStyle name="Millares [0] 2 4 6" xfId="17322" xr:uid="{F88357CD-AB7A-4A62-B8B2-8D6768E31CF4}"/>
    <cellStyle name="Millares [0] 2 5" xfId="2168" xr:uid="{57F2851A-9145-44EC-A220-FA1F74AAF8AD}"/>
    <cellStyle name="Millares [0] 2 5 2" xfId="2657" xr:uid="{CB22C794-2283-4B9A-9B0C-4AB4D1834D0A}"/>
    <cellStyle name="Millares [0] 2 5 2 2" xfId="5294" xr:uid="{35FDEAE7-C8BE-4240-A80B-09EDE1AA0635}"/>
    <cellStyle name="Millares [0] 2 5 2 2 2" xfId="11658" xr:uid="{9A0682C6-6FCF-42F5-B00E-675F0A471CA2}"/>
    <cellStyle name="Millares [0] 2 5 2 2 2 2" xfId="26766" xr:uid="{8865323F-A2C1-4C17-8B8D-53E31433B567}"/>
    <cellStyle name="Millares [0] 2 5 2 2 3" xfId="20402" xr:uid="{07F291A9-EE46-471D-9999-FFDDE3BE6EBC}"/>
    <cellStyle name="Millares [0] 2 5 2 3" xfId="9124" xr:uid="{DFF2F2F5-DCE0-4179-AC63-A085822C8D17}"/>
    <cellStyle name="Millares [0] 2 5 2 3 2" xfId="24232" xr:uid="{9E34FC4A-8339-47E7-A30C-330BA9DF24EC}"/>
    <cellStyle name="Millares [0] 2 5 2 4" xfId="17765" xr:uid="{7C4F4426-677E-4DF3-AB96-1B224AAF3578}"/>
    <cellStyle name="Millares [0] 2 5 3" xfId="4240" xr:uid="{E40E18FE-0083-441D-9984-9FBD7CB79E60}"/>
    <cellStyle name="Millares [0] 2 5 3 2" xfId="6877" xr:uid="{50F7E7D8-0F2C-4A25-B06C-FBA9E529FD3E}"/>
    <cellStyle name="Millares [0] 2 5 3 2 2" xfId="13188" xr:uid="{61900C1E-1EA8-49CD-BC69-EBEBE193A773}"/>
    <cellStyle name="Millares [0] 2 5 3 2 2 2" xfId="28296" xr:uid="{8DF4BF2F-4AA7-4AA3-A25B-1183BDF40F67}"/>
    <cellStyle name="Millares [0] 2 5 3 2 3" xfId="21985" xr:uid="{C18ACD1F-4079-466E-9892-238346E97DFF}"/>
    <cellStyle name="Millares [0] 2 5 3 3" xfId="10622" xr:uid="{4AFA2265-4E47-4B45-B732-1C8493561A40}"/>
    <cellStyle name="Millares [0] 2 5 3 3 2" xfId="25730" xr:uid="{0BF647C9-F4C9-434D-BE46-C27D8221D03D}"/>
    <cellStyle name="Millares [0] 2 5 3 4" xfId="19348" xr:uid="{09D0BB43-DFB9-40E8-9ED7-541CD0E60EFD}"/>
    <cellStyle name="Millares [0] 2 5 4" xfId="4805" xr:uid="{59ABB430-D882-40D5-B04D-34CF94918084}"/>
    <cellStyle name="Millares [0] 2 5 4 2" xfId="11187" xr:uid="{69CC2501-ED39-4A01-8902-13B53BDF5176}"/>
    <cellStyle name="Millares [0] 2 5 4 2 2" xfId="26295" xr:uid="{757E48C4-F6F9-4EE8-AC19-F0244E349C9D}"/>
    <cellStyle name="Millares [0] 2 5 4 3" xfId="19913" xr:uid="{C9EDBA85-DD93-4EC2-9145-BF7EA94B1A0A}"/>
    <cellStyle name="Millares [0] 2 5 5" xfId="8666" xr:uid="{EF7703FA-8088-4562-A1D6-D584F94D2F7A}"/>
    <cellStyle name="Millares [0] 2 5 5 2" xfId="23774" xr:uid="{AA5EBA0E-3926-4967-A386-BBCBDE1BBA90}"/>
    <cellStyle name="Millares [0] 2 5 6" xfId="17393" xr:uid="{93052264-6DD2-43D2-9450-22B99EF3E2B4}"/>
    <cellStyle name="Millares [0] 2 6" xfId="2174" xr:uid="{1A02E099-F3E0-4B04-BCE9-6A27A5E4234D}"/>
    <cellStyle name="Millares [0] 2 6 2" xfId="4811" xr:uid="{6035C93E-E293-471A-BAE0-D506FF08B761}"/>
    <cellStyle name="Millares [0] 2 6 2 2" xfId="11193" xr:uid="{B2865793-A49C-49D3-A829-C4208BB228C5}"/>
    <cellStyle name="Millares [0] 2 6 2 2 2" xfId="26301" xr:uid="{B5F73B8B-E6DD-4754-8E9C-73A68CD91CD5}"/>
    <cellStyle name="Millares [0] 2 6 2 3" xfId="19919" xr:uid="{6059D2D1-3A67-4D4A-8650-4C1FCDA09EF9}"/>
    <cellStyle name="Millares [0] 2 6 3" xfId="8672" xr:uid="{8109A4F7-C0C0-4518-A9B3-65C441B620B2}"/>
    <cellStyle name="Millares [0] 2 6 3 2" xfId="23780" xr:uid="{5305601D-4B46-49A6-904F-1F7DB5CB3BD3}"/>
    <cellStyle name="Millares [0] 2 6 4" xfId="17399" xr:uid="{A2665C17-0FF9-4302-A9D8-D4277CBD2088}"/>
    <cellStyle name="Millares [0] 2 7" xfId="2288" xr:uid="{F61487B7-E7B8-4556-94D8-5307BC9E15C3}"/>
    <cellStyle name="Millares [0] 2 7 2" xfId="4925" xr:uid="{8EC5D159-1727-4E6E-9E00-850FDEDE8E35}"/>
    <cellStyle name="Millares [0] 2 7 2 2" xfId="11289" xr:uid="{21607BFD-8031-4C2B-BBE9-D236C31E2CB9}"/>
    <cellStyle name="Millares [0] 2 7 2 2 2" xfId="26397" xr:uid="{C14643E8-6954-4121-96CF-347FD043C2D8}"/>
    <cellStyle name="Millares [0] 2 7 2 3" xfId="20033" xr:uid="{31D74B0D-D0F3-40B6-BBCE-AE625A892E1A}"/>
    <cellStyle name="Millares [0] 2 7 3" xfId="8755" xr:uid="{94ED9C64-26B7-462C-83EC-CA24A03594FF}"/>
    <cellStyle name="Millares [0] 2 7 3 2" xfId="23863" xr:uid="{8EC2A7E3-BD2E-458B-B0D8-2AD04A6E75A7}"/>
    <cellStyle name="Millares [0] 2 7 4" xfId="17513" xr:uid="{D3575AC7-C88F-40B7-9073-819121B1EE8B}"/>
    <cellStyle name="Millares [0] 2 8" xfId="3858" xr:uid="{76D861B7-1B01-4DC4-9D7F-DA7463FF8581}"/>
    <cellStyle name="Millares [0] 2 8 2" xfId="6495" xr:uid="{C8AD342F-7F0C-4909-B0E7-6FE8970A1B53}"/>
    <cellStyle name="Millares [0] 2 8 2 2" xfId="12806" xr:uid="{9F68D742-F861-4E1F-882A-3788B21225C7}"/>
    <cellStyle name="Millares [0] 2 8 2 2 2" xfId="27914" xr:uid="{5838A871-8EB8-450B-82CC-25758C9DF7DA}"/>
    <cellStyle name="Millares [0] 2 8 2 3" xfId="21603" xr:uid="{161701F9-8909-4026-AAB9-3BA763E32CC1}"/>
    <cellStyle name="Millares [0] 2 8 3" xfId="10240" xr:uid="{7965C907-BB21-47DC-9903-16949815C86D}"/>
    <cellStyle name="Millares [0] 2 8 3 2" xfId="25348" xr:uid="{801C43AB-13F5-47C7-8451-2ABEA1F1633A}"/>
    <cellStyle name="Millares [0] 2 8 4" xfId="18966" xr:uid="{4A5FF86E-60A3-440C-A554-7F4F6B90CFBF}"/>
    <cellStyle name="Millares [0] 2 9" xfId="4399" xr:uid="{45A92A14-CD6B-41DF-AB7E-268511126C74}"/>
    <cellStyle name="Millares [0] 2 9 2" xfId="7036" xr:uid="{4E686D9F-0A7C-4801-9F00-E0C84D5E3E34}"/>
    <cellStyle name="Millares [0] 2 9 2 2" xfId="13347" xr:uid="{0882B61F-D2FD-4CCC-B9F5-B820FB499778}"/>
    <cellStyle name="Millares [0] 2 9 2 2 2" xfId="28455" xr:uid="{9FE710AE-E3AB-48FF-8F65-D92D8EA64693}"/>
    <cellStyle name="Millares [0] 2 9 2 3" xfId="22144" xr:uid="{83A4CA5D-4C66-4B8E-81C2-E88273B827DE}"/>
    <cellStyle name="Millares [0] 2 9 3" xfId="10781" xr:uid="{03FAC423-8B76-454F-A7C2-1C02884A340E}"/>
    <cellStyle name="Millares [0] 2 9 3 2" xfId="25889" xr:uid="{E75240C6-5316-40BA-8F2B-2C56A846BBAE}"/>
    <cellStyle name="Millares [0] 2 9 4" xfId="19507" xr:uid="{067ACD7C-5062-4F80-97D1-87E3423F09D1}"/>
    <cellStyle name="Millares 10" xfId="1876" xr:uid="{4306D1E3-7857-4F5B-935C-8085FDF1BC1F}"/>
    <cellStyle name="Millares 10 2" xfId="2436" xr:uid="{C83738F0-6EAE-48AE-B6E4-9014CEF8F9FE}"/>
    <cellStyle name="Millares 10 2 2" xfId="5073" xr:uid="{47085269-1102-4AA6-AE5C-2DB08B1C8319}"/>
    <cellStyle name="Millares 10 2 2 2" xfId="11437" xr:uid="{96F03E35-DBEB-4394-A7C2-882C4EE79C43}"/>
    <cellStyle name="Millares 10 2 2 2 2" xfId="26545" xr:uid="{2EC6CD62-7FDA-4488-9DD5-58990F33141B}"/>
    <cellStyle name="Millares 10 2 2 3" xfId="20181" xr:uid="{72B68015-55A3-4133-88AE-FD1F3C5BAC9F}"/>
    <cellStyle name="Millares 10 2 3" xfId="8903" xr:uid="{AC2AF604-446A-4590-B607-A033BB20B17C}"/>
    <cellStyle name="Millares 10 2 3 2" xfId="24011" xr:uid="{2D614BCF-CA18-47B3-AC65-B07038C3F459}"/>
    <cellStyle name="Millares 10 2 4" xfId="17610" xr:uid="{48172A02-5966-4442-BB16-F6FF2FD1E834}"/>
    <cellStyle name="Millares 10 3" xfId="3948" xr:uid="{C6ACBC1B-E492-4713-9DBD-7208FFCD9A73}"/>
    <cellStyle name="Millares 10 3 2" xfId="6585" xr:uid="{86DA9015-07B7-4485-B433-4B9B96D586A9}"/>
    <cellStyle name="Millares 10 3 2 2" xfId="12896" xr:uid="{452933F1-C0D7-4A5A-B984-C82A582B4832}"/>
    <cellStyle name="Millares 10 3 2 2 2" xfId="28004" xr:uid="{7FD0CCAC-27E0-4EC3-A4ED-93170A2F0345}"/>
    <cellStyle name="Millares 10 3 2 3" xfId="21693" xr:uid="{0385848F-9690-46A0-A5CC-C7E46EDE0A35}"/>
    <cellStyle name="Millares 10 3 3" xfId="10330" xr:uid="{DBE8164C-82B4-4EDF-A4F4-D01583F23393}"/>
    <cellStyle name="Millares 10 3 3 2" xfId="25438" xr:uid="{019C3629-E8BB-4765-8826-098C7449AAEC}"/>
    <cellStyle name="Millares 10 3 4" xfId="19056" xr:uid="{F416D232-D3D4-4187-9F53-DFE835EC102A}"/>
    <cellStyle name="Millares 10 4" xfId="4513" xr:uid="{B7264FA9-2359-46C4-B89A-6341545401BE}"/>
    <cellStyle name="Millares 10 4 2" xfId="10895" xr:uid="{29BA6E69-9FAA-495B-B333-BD303F452113}"/>
    <cellStyle name="Millares 10 4 2 2" xfId="26003" xr:uid="{29C85A8D-B01B-4763-AA86-224EF6535182}"/>
    <cellStyle name="Millares 10 4 3" xfId="19621" xr:uid="{DE10A052-EB01-4777-B2D4-7F4FC9379848}"/>
    <cellStyle name="Millares 10 5" xfId="8377" xr:uid="{0847C2A6-B6EB-4E0D-AF53-52B385D01BC7}"/>
    <cellStyle name="Millares 10 5 2" xfId="23485" xr:uid="{53C5984F-C071-4A83-9F3F-8AD2797F1959}"/>
    <cellStyle name="Millares 10 6" xfId="17101" xr:uid="{C8B556F0-0F28-4A74-B5BF-C1508717DFB4}"/>
    <cellStyle name="Millares 11" xfId="1806" xr:uid="{4EC1FB4E-76E9-43C2-B85B-8A204145DA5B}"/>
    <cellStyle name="Millares 11 2" xfId="2366" xr:uid="{326837A8-71B0-45FE-8341-567A84EEBB7D}"/>
    <cellStyle name="Millares 11 2 2" xfId="5003" xr:uid="{1E124C93-D871-43C5-BC94-5B47491F2719}"/>
    <cellStyle name="Millares 11 2 2 2" xfId="11367" xr:uid="{3731A591-7A39-47BA-AA4E-A6E82D30CC3A}"/>
    <cellStyle name="Millares 11 2 2 2 2" xfId="26475" xr:uid="{5289BEBD-771C-4CCA-8211-28AF4EB34F72}"/>
    <cellStyle name="Millares 11 2 2 3" xfId="20111" xr:uid="{E95D107B-3206-48F3-8432-A4F0A5DC0449}"/>
    <cellStyle name="Millares 11 2 3" xfId="8833" xr:uid="{EE9FAF82-9185-4531-8267-9003987AD4BB}"/>
    <cellStyle name="Millares 11 2 3 2" xfId="23941" xr:uid="{B02D1CBD-21BC-4E0E-B8B3-A5551F16A28F}"/>
    <cellStyle name="Millares 11 2 4" xfId="17574" xr:uid="{21882951-1F33-472E-B254-823E9EE96358}"/>
    <cellStyle name="Millares 11 3" xfId="3878" xr:uid="{DC0D9A2A-21FE-47E4-A647-01CCD79BDA23}"/>
    <cellStyle name="Millares 11 3 2" xfId="6515" xr:uid="{73EA535E-A1D8-449E-970D-9C4C14686C4A}"/>
    <cellStyle name="Millares 11 3 2 2" xfId="12826" xr:uid="{3E8FCF12-FFB2-4B91-ACF7-E4FCD893BA2C}"/>
    <cellStyle name="Millares 11 3 2 2 2" xfId="27934" xr:uid="{9E4C871A-1DC8-40E5-8002-90381BB368BA}"/>
    <cellStyle name="Millares 11 3 2 3" xfId="21623" xr:uid="{ECB494A2-86E9-4514-8929-4E823DF53083}"/>
    <cellStyle name="Millares 11 3 3" xfId="10260" xr:uid="{B254D5EB-87C0-4E3C-AA47-48B16FA9AB3C}"/>
    <cellStyle name="Millares 11 3 3 2" xfId="25368" xr:uid="{2A7503A3-359A-411F-AD6A-45846804F8DA}"/>
    <cellStyle name="Millares 11 3 4" xfId="18986" xr:uid="{DE237D3B-0888-4F21-A1DF-F1A020100552}"/>
    <cellStyle name="Millares 11 4" xfId="4443" xr:uid="{C4659650-F2DA-4888-8A62-4008E387C67A}"/>
    <cellStyle name="Millares 11 4 2" xfId="10825" xr:uid="{E86BD208-7F1D-4D1E-B4BD-D91E24A23F86}"/>
    <cellStyle name="Millares 11 4 2 2" xfId="25933" xr:uid="{9CD3BBC2-1678-43C3-948D-7BEED0CF3C13}"/>
    <cellStyle name="Millares 11 4 3" xfId="19551" xr:uid="{1DD2108B-8E3D-44DC-8B4E-E3AEB4C540EF}"/>
    <cellStyle name="Millares 11 5" xfId="8307" xr:uid="{CD50F281-6920-433D-B8F3-39C045AFEA98}"/>
    <cellStyle name="Millares 11 5 2" xfId="23415" xr:uid="{B068B334-447A-441E-A461-6941385D51E0}"/>
    <cellStyle name="Millares 11 6" xfId="17031" xr:uid="{0791BCFA-AD7A-4E75-9F91-222350CD3CE6}"/>
    <cellStyle name="Millares 12" xfId="1875" xr:uid="{04A79E91-42BB-406F-8B04-B66C23F441D7}"/>
    <cellStyle name="Millares 12 2" xfId="2435" xr:uid="{08CD7A51-3459-4576-A421-45E652E875A1}"/>
    <cellStyle name="Millares 12 2 2" xfId="5072" xr:uid="{225E98AA-A723-462F-AA10-1E2FA4590989}"/>
    <cellStyle name="Millares 12 2 2 2" xfId="11436" xr:uid="{0DC80863-9EA6-426E-BD33-6E9030864816}"/>
    <cellStyle name="Millares 12 2 2 2 2" xfId="26544" xr:uid="{A84D971B-4F08-49E1-A044-20F392A4E4DE}"/>
    <cellStyle name="Millares 12 2 2 3" xfId="20180" xr:uid="{2F8C9070-04F1-4BF8-B851-AE35B913C396}"/>
    <cellStyle name="Millares 12 2 3" xfId="8902" xr:uid="{134F00A1-86F1-4C13-AFF9-2AD0B2B32F0E}"/>
    <cellStyle name="Millares 12 2 3 2" xfId="24010" xr:uid="{F087CB16-5E97-4397-A192-D83A59DE3BC8}"/>
    <cellStyle name="Millares 12 2 4" xfId="17609" xr:uid="{82706285-B4A0-4A96-B13E-32981FE3FE2F}"/>
    <cellStyle name="Millares 12 3" xfId="3947" xr:uid="{C3417521-8A90-4015-9EDD-FF4C6D1F8479}"/>
    <cellStyle name="Millares 12 3 2" xfId="6584" xr:uid="{1EA37747-5763-43C0-A043-41E27F47EFB9}"/>
    <cellStyle name="Millares 12 3 2 2" xfId="12895" xr:uid="{8C4EADED-184D-452C-BB8D-33300D75348C}"/>
    <cellStyle name="Millares 12 3 2 2 2" xfId="28003" xr:uid="{76594715-90C0-43C9-8C0C-82C130A4B851}"/>
    <cellStyle name="Millares 12 3 2 3" xfId="21692" xr:uid="{DDDB8CA1-1E09-404A-A0EA-DEA792F47CFF}"/>
    <cellStyle name="Millares 12 3 3" xfId="10329" xr:uid="{AB8A7B2B-32E5-4988-ACFE-257DDF4A8A3E}"/>
    <cellStyle name="Millares 12 3 3 2" xfId="25437" xr:uid="{151D5061-2FB7-4AC4-A407-5CB5A512BC22}"/>
    <cellStyle name="Millares 12 3 4" xfId="19055" xr:uid="{32E8375B-4A61-4BAF-981B-43CD2F17BFEB}"/>
    <cellStyle name="Millares 12 4" xfId="4512" xr:uid="{65731389-2957-41D6-80D5-6D22937C1442}"/>
    <cellStyle name="Millares 12 4 2" xfId="10894" xr:uid="{B04C9AE9-24D1-431F-8218-36A046A48CBC}"/>
    <cellStyle name="Millares 12 4 2 2" xfId="26002" xr:uid="{5D7379BD-5C56-4391-9C05-C2DE021424D6}"/>
    <cellStyle name="Millares 12 4 3" xfId="19620" xr:uid="{80CC163F-412D-44AC-B1C7-C9765AB81C7C}"/>
    <cellStyle name="Millares 12 5" xfId="8376" xr:uid="{CE0AFD78-E8AA-43C2-88DF-D6CC9054758D}"/>
    <cellStyle name="Millares 12 5 2" xfId="23484" xr:uid="{37AA6384-624A-4139-94BE-91B2AF7C8E1C}"/>
    <cellStyle name="Millares 12 6" xfId="17100" xr:uid="{9FA232A6-80EE-4749-88FE-2D7FADB3D0E0}"/>
    <cellStyle name="Millares 13" xfId="2096" xr:uid="{6E1E7162-6A60-4675-90B9-84842682C10E}"/>
    <cellStyle name="Millares 13 2" xfId="2586" xr:uid="{49128C42-DF17-46A8-975C-984872C0874E}"/>
    <cellStyle name="Millares 13 2 2" xfId="5223" xr:uid="{84F53C84-AE88-45FC-90D1-305D108C83B7}"/>
    <cellStyle name="Millares 13 2 2 2" xfId="11587" xr:uid="{56E2785C-1997-4097-80BB-75DA3C62F7CD}"/>
    <cellStyle name="Millares 13 2 2 2 2" xfId="26695" xr:uid="{CABE391B-7AE0-4AB9-871F-D1D5AC8D4E31}"/>
    <cellStyle name="Millares 13 2 2 3" xfId="20331" xr:uid="{25BF1E26-443F-4446-99A9-927B0A76D5CB}"/>
    <cellStyle name="Millares 13 2 3" xfId="9053" xr:uid="{4167D4DD-4691-4DC3-AE83-5FEDDE986538}"/>
    <cellStyle name="Millares 13 2 3 2" xfId="24161" xr:uid="{8B9378CE-D852-4159-974F-6D31484A754A}"/>
    <cellStyle name="Millares 13 2 4" xfId="17694" xr:uid="{41FE4AF4-69BE-4F9E-8410-6580FDE87815}"/>
    <cellStyle name="Millares 13 3" xfId="4168" xr:uid="{32E0BF30-C733-48B8-A595-84BA40388F38}"/>
    <cellStyle name="Millares 13 3 2" xfId="6805" xr:uid="{03E4ADD3-96C5-4271-9B79-EFEA22826C7D}"/>
    <cellStyle name="Millares 13 3 2 2" xfId="13116" xr:uid="{8942A87B-B78D-4149-A6D5-D8276D6123ED}"/>
    <cellStyle name="Millares 13 3 2 2 2" xfId="28224" xr:uid="{8DE3CF21-EDA9-47AB-BF8E-10EADC5BC72E}"/>
    <cellStyle name="Millares 13 3 2 3" xfId="21913" xr:uid="{FAC4D0A3-7362-4AA5-BECE-FA392ADE4EDC}"/>
    <cellStyle name="Millares 13 3 3" xfId="10550" xr:uid="{E7778149-2227-4D66-B3B1-7E7FE15956B9}"/>
    <cellStyle name="Millares 13 3 3 2" xfId="25658" xr:uid="{877208E5-D320-44D0-B0DC-91E959750B69}"/>
    <cellStyle name="Millares 13 3 4" xfId="19276" xr:uid="{41F26CC0-A70A-4249-BEC1-8C7A0A99C980}"/>
    <cellStyle name="Millares 13 4" xfId="4733" xr:uid="{4500B606-F8E2-4F60-9866-819011C998A1}"/>
    <cellStyle name="Millares 13 4 2" xfId="11115" xr:uid="{2F91B435-8799-42AE-8606-5FACCDB46D1D}"/>
    <cellStyle name="Millares 13 4 2 2" xfId="26223" xr:uid="{AC512BD1-15B5-404E-8ECF-913D0C967B21}"/>
    <cellStyle name="Millares 13 4 3" xfId="19841" xr:uid="{6D8A0539-C490-40BF-8571-18C38EF2453D}"/>
    <cellStyle name="Millares 13 5" xfId="8594" xr:uid="{8F95E200-9999-4E95-A99B-1B6DDA72CA82}"/>
    <cellStyle name="Millares 13 5 2" xfId="23702" xr:uid="{8C9B5CEF-6187-410F-9541-4149BBA028BE}"/>
    <cellStyle name="Millares 13 6" xfId="17321" xr:uid="{1C0737AB-A929-42D4-812E-E3D8FC3B8514}"/>
    <cellStyle name="Millares 14" xfId="2026" xr:uid="{4876762E-2311-47CF-B85D-3C5DE9DC38DB}"/>
    <cellStyle name="Millares 14 2" xfId="2550" xr:uid="{6256FE9F-8C80-45E5-925B-9253E3FD364F}"/>
    <cellStyle name="Millares 14 2 2" xfId="5187" xr:uid="{97893890-996B-432B-A99B-35C326F26D62}"/>
    <cellStyle name="Millares 14 2 2 2" xfId="11551" xr:uid="{A84A50AA-C80E-4E1D-94E4-33EBC957F74D}"/>
    <cellStyle name="Millares 14 2 2 2 2" xfId="26659" xr:uid="{259587AE-0876-4074-91E5-DB28D3CE6846}"/>
    <cellStyle name="Millares 14 2 2 3" xfId="20295" xr:uid="{EF6B338D-7601-4E56-A9FC-C05DE2E14738}"/>
    <cellStyle name="Millares 14 2 3" xfId="9017" xr:uid="{EBDAAAB4-61ED-4035-B87D-D47D9F248EBB}"/>
    <cellStyle name="Millares 14 2 3 2" xfId="24125" xr:uid="{8F7C4A49-731B-4983-8154-C51569C9BA0F}"/>
    <cellStyle name="Millares 14 2 4" xfId="17658" xr:uid="{C6873166-0003-4FD3-847A-A1B01AA2B050}"/>
    <cellStyle name="Millares 14 3" xfId="4098" xr:uid="{7F91B246-C15C-48CC-B219-666AFE764B59}"/>
    <cellStyle name="Millares 14 3 2" xfId="6735" xr:uid="{7A9D44A5-8330-438F-9220-CCB3CFD8625C}"/>
    <cellStyle name="Millares 14 3 2 2" xfId="13046" xr:uid="{0117DA0E-A916-4779-A874-16B10A62B2EF}"/>
    <cellStyle name="Millares 14 3 2 2 2" xfId="28154" xr:uid="{5DB9EC1A-D812-420D-B6D2-B6AE6EB5642E}"/>
    <cellStyle name="Millares 14 3 2 3" xfId="21843" xr:uid="{33540EAF-E49E-4E3D-80F4-855C8999D225}"/>
    <cellStyle name="Millares 14 3 3" xfId="10480" xr:uid="{1EA00DA0-62E9-4239-B098-AA629518BC5C}"/>
    <cellStyle name="Millares 14 3 3 2" xfId="25588" xr:uid="{1AE0647C-F06D-480B-BDFB-65EE9892CB35}"/>
    <cellStyle name="Millares 14 3 4" xfId="19206" xr:uid="{46AAE62D-DC61-4647-9328-5AEF5920137C}"/>
    <cellStyle name="Millares 14 4" xfId="4663" xr:uid="{F718E059-606D-48D3-AEAB-837C023C401F}"/>
    <cellStyle name="Millares 14 4 2" xfId="11045" xr:uid="{B5356B52-C9CE-4A60-BB13-A2F9ABD25132}"/>
    <cellStyle name="Millares 14 4 2 2" xfId="26153" xr:uid="{64F000CC-BEC5-4DA6-9509-AC963507E52D}"/>
    <cellStyle name="Millares 14 4 3" xfId="19771" xr:uid="{5A588B1D-5BA5-40FF-B8F6-3AEE3CE281BA}"/>
    <cellStyle name="Millares 14 5" xfId="8524" xr:uid="{F6CF1FD6-4CBB-4A9D-A03C-58E750DB7F2E}"/>
    <cellStyle name="Millares 14 5 2" xfId="23632" xr:uid="{99A2A5ED-06D4-494A-B107-B87C70B3BA1C}"/>
    <cellStyle name="Millares 14 6" xfId="17251" xr:uid="{18A1EA02-D6A5-4944-B6CF-81247B44B58A}"/>
    <cellStyle name="Millares 15" xfId="2095" xr:uid="{6BAF4E14-4767-4B6B-AF95-24F2D448B830}"/>
    <cellStyle name="Millares 15 2" xfId="2585" xr:uid="{2C623EF8-EE26-48E8-9B2D-AAAE312B0FCA}"/>
    <cellStyle name="Millares 15 2 2" xfId="5222" xr:uid="{96A05F0B-DCB2-493B-B04B-CDB615525B34}"/>
    <cellStyle name="Millares 15 2 2 2" xfId="11586" xr:uid="{70E6E925-5C65-452F-9FC8-DD56A694DEA0}"/>
    <cellStyle name="Millares 15 2 2 2 2" xfId="26694" xr:uid="{7544683C-10A7-4E7E-B3D6-F9A54C8AA0AF}"/>
    <cellStyle name="Millares 15 2 2 3" xfId="20330" xr:uid="{D60A4988-3B80-4CD2-A93F-3C93B409D7C4}"/>
    <cellStyle name="Millares 15 2 3" xfId="9052" xr:uid="{6AF5D99B-D6A9-443C-9747-A5014B63B803}"/>
    <cellStyle name="Millares 15 2 3 2" xfId="24160" xr:uid="{65BD3D89-5C0A-42E5-B9FC-705F5CCEBC3B}"/>
    <cellStyle name="Millares 15 2 4" xfId="17693" xr:uid="{708672E5-CF57-495C-9DDA-4533950C17F8}"/>
    <cellStyle name="Millares 15 3" xfId="4167" xr:uid="{21348ACA-434B-4546-9FE5-2A886FDC3818}"/>
    <cellStyle name="Millares 15 3 2" xfId="6804" xr:uid="{A6419938-DDBB-4406-B4CF-D18E7974087E}"/>
    <cellStyle name="Millares 15 3 2 2" xfId="13115" xr:uid="{1766A779-F8FA-413B-BA1D-510EA2BF3818}"/>
    <cellStyle name="Millares 15 3 2 2 2" xfId="28223" xr:uid="{B94CD192-92CB-46FA-8BA3-D4B596FC309E}"/>
    <cellStyle name="Millares 15 3 2 3" xfId="21912" xr:uid="{BBC64CC9-B1B2-4395-BF12-057FB0EF365D}"/>
    <cellStyle name="Millares 15 3 3" xfId="10549" xr:uid="{0F537311-6DBE-4A38-89A3-BFBAE33AD8AA}"/>
    <cellStyle name="Millares 15 3 3 2" xfId="25657" xr:uid="{22C60FD5-88EB-42B7-824A-7660350DBCF1}"/>
    <cellStyle name="Millares 15 3 4" xfId="19275" xr:uid="{5CA88D1C-9728-40D6-8D2E-C422440EB8FA}"/>
    <cellStyle name="Millares 15 4" xfId="4732" xr:uid="{9B896F62-C152-4862-A1FA-2690767D8104}"/>
    <cellStyle name="Millares 15 4 2" xfId="11114" xr:uid="{B360769B-F402-4A5F-BE16-997991C9496F}"/>
    <cellStyle name="Millares 15 4 2 2" xfId="26222" xr:uid="{61D4FCD4-8488-4564-88BC-254637A88073}"/>
    <cellStyle name="Millares 15 4 3" xfId="19840" xr:uid="{55D9116A-DB4A-434E-AAA3-F2CFF86CA4A0}"/>
    <cellStyle name="Millares 15 5" xfId="8593" xr:uid="{DDC385B1-AD59-42CF-B5A2-27D056499F6C}"/>
    <cellStyle name="Millares 15 5 2" xfId="23701" xr:uid="{5738D7DA-4E1A-4FF2-89E1-3F73559883E7}"/>
    <cellStyle name="Millares 15 6" xfId="17320" xr:uid="{F8D03BC5-4209-40DF-8F98-75DAAC125B11}"/>
    <cellStyle name="Millares 16" xfId="2025" xr:uid="{41C5E3F3-1A29-421F-9A1F-A1E4588D136B}"/>
    <cellStyle name="Millares 16 2" xfId="2549" xr:uid="{4DE0B0FD-2472-4933-A2B1-77B985F18A62}"/>
    <cellStyle name="Millares 16 2 2" xfId="5186" xr:uid="{CB005667-FA4F-4D98-8D61-A9A39254495F}"/>
    <cellStyle name="Millares 16 2 2 2" xfId="11550" xr:uid="{88881547-243E-4B14-8E6F-A89BFFCC3C7E}"/>
    <cellStyle name="Millares 16 2 2 2 2" xfId="26658" xr:uid="{811D3603-B1F2-4000-8B90-EA6DC7B5E8CA}"/>
    <cellStyle name="Millares 16 2 2 3" xfId="20294" xr:uid="{44B2B045-3DE3-4048-881F-A73C32542694}"/>
    <cellStyle name="Millares 16 2 3" xfId="9016" xr:uid="{85200F7A-E178-492E-983B-6631356DD1C9}"/>
    <cellStyle name="Millares 16 2 3 2" xfId="24124" xr:uid="{702CD5DD-78E6-4BD3-900B-8AEA1B015A9C}"/>
    <cellStyle name="Millares 16 2 4" xfId="17657" xr:uid="{BF68E0F3-59D2-45AB-83E0-144976D7D6F6}"/>
    <cellStyle name="Millares 16 3" xfId="4097" xr:uid="{EAFD7023-CD63-482C-B34D-D91E55B93A8B}"/>
    <cellStyle name="Millares 16 3 2" xfId="6734" xr:uid="{45F60A1D-404C-405C-B6D4-5600D63D18F4}"/>
    <cellStyle name="Millares 16 3 2 2" xfId="13045" xr:uid="{B896D8DE-0B4F-4857-90F0-DC7E123356F8}"/>
    <cellStyle name="Millares 16 3 2 2 2" xfId="28153" xr:uid="{1F2E6961-ED4D-40D1-8689-3FE49CA9372C}"/>
    <cellStyle name="Millares 16 3 2 3" xfId="21842" xr:uid="{E17E62FB-AB37-4BA6-B90A-AC153703317C}"/>
    <cellStyle name="Millares 16 3 3" xfId="10479" xr:uid="{643B5720-7C57-4B2F-9E28-CAF934D553C8}"/>
    <cellStyle name="Millares 16 3 3 2" xfId="25587" xr:uid="{7193CAB0-CFD6-451F-882F-A02F808C49AD}"/>
    <cellStyle name="Millares 16 3 4" xfId="19205" xr:uid="{59015D70-1AAC-4E81-8839-591C50F01237}"/>
    <cellStyle name="Millares 16 4" xfId="4662" xr:uid="{7E6213A6-3BD6-41BD-8D2A-EC1BCA351D6D}"/>
    <cellStyle name="Millares 16 4 2" xfId="11044" xr:uid="{3B3D5A41-83ED-4AE6-A56F-133BDE41EF9A}"/>
    <cellStyle name="Millares 16 4 2 2" xfId="26152" xr:uid="{5331A166-C2C7-4464-97A2-D3D82B8E1BE0}"/>
    <cellStyle name="Millares 16 4 3" xfId="19770" xr:uid="{7D27BA1E-2082-4AE5-BC4B-0580C3DF0BEB}"/>
    <cellStyle name="Millares 16 5" xfId="8523" xr:uid="{E3B3E752-61E8-431D-B7E8-426670BE3113}"/>
    <cellStyle name="Millares 16 5 2" xfId="23631" xr:uid="{6141B6A6-96A8-4D76-A159-43543A66ED91}"/>
    <cellStyle name="Millares 16 6" xfId="17250" xr:uid="{50C4F76A-C9F5-43C4-9829-E4CF02710254}"/>
    <cellStyle name="Millares 17" xfId="2167" xr:uid="{8FA3820C-A42A-48CA-A09B-036D39336462}"/>
    <cellStyle name="Millares 17 2" xfId="2656" xr:uid="{EEB942CA-F972-4023-B9C5-42278CBD1FC4}"/>
    <cellStyle name="Millares 17 2 2" xfId="5293" xr:uid="{96B03FD4-882C-4702-8396-070EC6CB546D}"/>
    <cellStyle name="Millares 17 2 2 2" xfId="11657" xr:uid="{BB354194-8695-47CC-9553-9C091765DCA4}"/>
    <cellStyle name="Millares 17 2 2 2 2" xfId="26765" xr:uid="{A56AD597-200D-444E-AB60-7956F1273DE3}"/>
    <cellStyle name="Millares 17 2 2 3" xfId="20401" xr:uid="{97BD069C-02A2-4860-B6A8-43FE65567795}"/>
    <cellStyle name="Millares 17 2 3" xfId="9123" xr:uid="{DA0B919F-87CA-4ED3-960B-EF385C42EFA0}"/>
    <cellStyle name="Millares 17 2 3 2" xfId="24231" xr:uid="{5DF5CFDC-2D72-4CF9-8207-7D049CA5A37C}"/>
    <cellStyle name="Millares 17 2 4" xfId="17764" xr:uid="{2237957E-102B-4B6C-803E-D70B8990A7E5}"/>
    <cellStyle name="Millares 17 3" xfId="4239" xr:uid="{EFEB44E4-5223-4644-B5EF-E51C3F80ECE2}"/>
    <cellStyle name="Millares 17 3 2" xfId="6876" xr:uid="{0B818C6C-C939-4468-809B-9EEFBC58141B}"/>
    <cellStyle name="Millares 17 3 2 2" xfId="13187" xr:uid="{3CC3A510-092B-44DA-893C-D7D85C4F612B}"/>
    <cellStyle name="Millares 17 3 2 2 2" xfId="28295" xr:uid="{6EFD25D9-0630-4B83-B555-20A76541DB16}"/>
    <cellStyle name="Millares 17 3 2 3" xfId="21984" xr:uid="{9A377A6F-9B57-4970-904F-6DAB9F54C364}"/>
    <cellStyle name="Millares 17 3 3" xfId="10621" xr:uid="{95E3D185-E5B2-4D56-BE2F-85561221C716}"/>
    <cellStyle name="Millares 17 3 3 2" xfId="25729" xr:uid="{0C949A99-0AF5-42A5-BE61-8BF8E4453608}"/>
    <cellStyle name="Millares 17 3 4" xfId="19347" xr:uid="{5FBD74C0-E399-443B-AC82-A71C78ABF359}"/>
    <cellStyle name="Millares 17 4" xfId="4804" xr:uid="{D6D02059-B7F2-4614-B3BF-38D7489C44EF}"/>
    <cellStyle name="Millares 17 4 2" xfId="11186" xr:uid="{B72AAA5C-34CD-474F-9E82-E5D36B2CB41B}"/>
    <cellStyle name="Millares 17 4 2 2" xfId="26294" xr:uid="{B3AC8E68-A2EC-40C3-9883-EAA5C485823A}"/>
    <cellStyle name="Millares 17 4 3" xfId="19912" xr:uid="{FF29A0AB-DDB8-4755-AF46-8140052E27FE}"/>
    <cellStyle name="Millares 17 5" xfId="8665" xr:uid="{FDBDE244-65C3-463F-8D59-2CEFF2AEF0E9}"/>
    <cellStyle name="Millares 17 5 2" xfId="23773" xr:uid="{8FF087BC-602F-4DCF-9A70-C639CD46D97A}"/>
    <cellStyle name="Millares 17 6" xfId="17392" xr:uid="{5FE16D8F-ED52-413D-93F3-B5AE55A9C540}"/>
    <cellStyle name="Millares 18" xfId="2166" xr:uid="{D1F02BE0-7CCC-4080-AD6E-8AD8A6CF579A}"/>
    <cellStyle name="Millares 18 2" xfId="2655" xr:uid="{51196100-B44A-4214-B54F-5418A7A28D5E}"/>
    <cellStyle name="Millares 18 2 2" xfId="5292" xr:uid="{7F63BDF9-AAE4-41B6-AADE-AC353315AD86}"/>
    <cellStyle name="Millares 18 2 2 2" xfId="11656" xr:uid="{FAC4B2E1-331C-4364-B68E-49B1735C9EBF}"/>
    <cellStyle name="Millares 18 2 2 2 2" xfId="26764" xr:uid="{B397EE80-F604-443C-8C36-1522FC0B27A0}"/>
    <cellStyle name="Millares 18 2 2 3" xfId="20400" xr:uid="{DA4543FB-0332-4A50-9CB8-C127EE4B44C8}"/>
    <cellStyle name="Millares 18 2 3" xfId="9122" xr:uid="{986E4380-C96A-4593-9FFE-9BB0DD10CA74}"/>
    <cellStyle name="Millares 18 2 3 2" xfId="24230" xr:uid="{ED775DE8-C1BA-4E0C-A395-E7E3AA52B4E6}"/>
    <cellStyle name="Millares 18 2 4" xfId="17763" xr:uid="{CFBF6CDF-7E25-49DD-BB64-D888D1FF6474}"/>
    <cellStyle name="Millares 18 3" xfId="4238" xr:uid="{AFAB8712-0921-4369-9B64-3083CFEBDB38}"/>
    <cellStyle name="Millares 18 3 2" xfId="6875" xr:uid="{7A2548F0-A96F-471A-B23A-B0116ED47DA3}"/>
    <cellStyle name="Millares 18 3 2 2" xfId="13186" xr:uid="{C481461D-B294-4147-86DA-815659C6AAB9}"/>
    <cellStyle name="Millares 18 3 2 2 2" xfId="28294" xr:uid="{1F34D977-A601-49FB-9649-419AC979F010}"/>
    <cellStyle name="Millares 18 3 2 3" xfId="21983" xr:uid="{EBEF61EA-D131-4BFC-917A-DE2542633DB6}"/>
    <cellStyle name="Millares 18 3 3" xfId="10620" xr:uid="{21977490-3E28-4AA2-8919-69FC4D595209}"/>
    <cellStyle name="Millares 18 3 3 2" xfId="25728" xr:uid="{2C81CCBD-73F5-4E66-87F7-CBEA08F0549E}"/>
    <cellStyle name="Millares 18 3 4" xfId="19346" xr:uid="{917A182D-D425-4566-B0F8-F794B4B636F3}"/>
    <cellStyle name="Millares 18 4" xfId="4803" xr:uid="{7922E786-D9DE-4334-9C7A-1495EC589783}"/>
    <cellStyle name="Millares 18 4 2" xfId="11185" xr:uid="{03490E9A-72AF-4F08-9854-42686700FADB}"/>
    <cellStyle name="Millares 18 4 2 2" xfId="26293" xr:uid="{2A9F48E7-E3F8-49E8-96AA-346DD3AAC5D0}"/>
    <cellStyle name="Millares 18 4 3" xfId="19911" xr:uid="{FF977674-02F7-4268-96A7-886700CBCCD4}"/>
    <cellStyle name="Millares 18 5" xfId="8664" xr:uid="{83F37298-0387-49FD-8E4C-49E59C401296}"/>
    <cellStyle name="Millares 18 5 2" xfId="23772" xr:uid="{9AD0EA6E-5A52-40B3-80F4-D75329C01C5E}"/>
    <cellStyle name="Millares 18 6" xfId="17391" xr:uid="{9451B288-3B17-4768-9EC8-AEBDFD512877}"/>
    <cellStyle name="Millares 19" xfId="2173" xr:uid="{6543402C-4A7F-4E09-AF62-189C8259A2EA}"/>
    <cellStyle name="Millares 19 2" xfId="4810" xr:uid="{5C100F38-255A-48C1-A6A3-4C3316A87030}"/>
    <cellStyle name="Millares 19 2 2" xfId="11192" xr:uid="{CF296A94-C2BE-41A1-81F8-DA60822D1870}"/>
    <cellStyle name="Millares 19 2 2 2" xfId="26300" xr:uid="{B8324AEC-6550-4E91-AF1C-18E4443D2D2A}"/>
    <cellStyle name="Millares 19 2 3" xfId="19918" xr:uid="{955B0C12-4DE5-4FEB-A586-53E4F9FC2EAD}"/>
    <cellStyle name="Millares 19 3" xfId="8671" xr:uid="{7CEFC548-8C14-4B67-8390-9E27D4F527B5}"/>
    <cellStyle name="Millares 19 3 2" xfId="23779" xr:uid="{9008D85F-C60A-4018-A6A3-1ADA214B4923}"/>
    <cellStyle name="Millares 19 4" xfId="17398" xr:uid="{955C69D7-74CF-426E-8DFD-FF3E86477EDD}"/>
    <cellStyle name="Millares 2" xfId="1253" xr:uid="{00000000-0005-0000-0000-0000E8040000}"/>
    <cellStyle name="Millares 2 10" xfId="1254" xr:uid="{00000000-0005-0000-0000-0000E9040000}"/>
    <cellStyle name="Millares 2 11" xfId="1255" xr:uid="{00000000-0005-0000-0000-0000EA040000}"/>
    <cellStyle name="Millares 2 12" xfId="1256" xr:uid="{00000000-0005-0000-0000-0000EB040000}"/>
    <cellStyle name="Millares 2 13" xfId="1257" xr:uid="{00000000-0005-0000-0000-0000EC040000}"/>
    <cellStyle name="Millares 2 13 2" xfId="1258" xr:uid="{00000000-0005-0000-0000-0000ED040000}"/>
    <cellStyle name="Millares 2 13 2 2" xfId="1259" xr:uid="{00000000-0005-0000-0000-0000EE040000}"/>
    <cellStyle name="Millares 2 13 2 2 2" xfId="1260" xr:uid="{00000000-0005-0000-0000-0000EF040000}"/>
    <cellStyle name="Millares 2 13 2 2 2 2" xfId="1965" xr:uid="{A2780305-6660-4E8A-B685-7B267236C92C}"/>
    <cellStyle name="Millares 2 13 2 2 2 2 2" xfId="2182" xr:uid="{0D7F9281-D7E5-4AA2-B7C9-52CE7E0E0642}"/>
    <cellStyle name="Millares 2 13 2 2 2 2 2 2" xfId="4819" xr:uid="{81CAE780-CC8C-4A12-96B0-C182803A74B0}"/>
    <cellStyle name="Millares 2 13 2 2 2 2 2 2 2" xfId="11201" xr:uid="{A5BFF153-2A60-47D4-8397-E3221B3568A0}"/>
    <cellStyle name="Millares 2 13 2 2 2 2 2 2 2 2" xfId="26309" xr:uid="{CDCA0843-8A7D-46A1-8DAB-70288E6F60A9}"/>
    <cellStyle name="Millares 2 13 2 2 2 2 2 2 3" xfId="19927" xr:uid="{DCF40DB6-BABA-43EE-9CC5-452795A949D7}"/>
    <cellStyle name="Millares 2 13 2 2 2 2 2 3" xfId="8680" xr:uid="{49F034C4-C867-4421-A75C-26C6B46C8252}"/>
    <cellStyle name="Millares 2 13 2 2 2 2 2 3 2" xfId="23788" xr:uid="{EE588E13-883B-4CDD-BAF9-FEF5A2008901}"/>
    <cellStyle name="Millares 2 13 2 2 2 2 2 4" xfId="17407" xr:uid="{250EEE94-226A-4DAF-9709-181479534147}"/>
    <cellStyle name="Millares 2 13 2 2 2 2 3" xfId="2525" xr:uid="{6E7FECC2-74DD-4DEF-9008-358A1A81FB71}"/>
    <cellStyle name="Millares 2 13 2 2 2 2 3 2" xfId="5162" xr:uid="{5178B6AB-8662-4A43-80A9-0C9A2E9ECAA5}"/>
    <cellStyle name="Millares 2 13 2 2 2 2 3 2 2" xfId="11526" xr:uid="{30DF2E54-4DD4-418C-826F-94080847DB1E}"/>
    <cellStyle name="Millares 2 13 2 2 2 2 3 2 2 2" xfId="26634" xr:uid="{9E87E869-1894-408A-B1EA-813F70DC7289}"/>
    <cellStyle name="Millares 2 13 2 2 2 2 3 2 3" xfId="20270" xr:uid="{3343A9E9-3CA5-439F-9CC9-062BADB4182F}"/>
    <cellStyle name="Millares 2 13 2 2 2 2 3 3" xfId="8992" xr:uid="{CF1BED4E-DD25-4D44-8B5A-73845A66BF1B}"/>
    <cellStyle name="Millares 2 13 2 2 2 2 3 3 2" xfId="24100" xr:uid="{44443DE3-4814-4EEA-A691-B07D0AC14621}"/>
    <cellStyle name="Millares 2 13 2 2 2 2 3 4" xfId="17648" xr:uid="{9AC79B81-0822-4E03-9295-647D68922250}"/>
    <cellStyle name="Millares 2 13 2 2 2 2 4" xfId="4037" xr:uid="{CFAD002B-601C-4827-8B75-2F3236F4D20A}"/>
    <cellStyle name="Millares 2 13 2 2 2 2 4 2" xfId="6674" xr:uid="{2D68EF98-118F-458E-9186-07F9D8F5261B}"/>
    <cellStyle name="Millares 2 13 2 2 2 2 4 2 2" xfId="12985" xr:uid="{6F70392B-2410-44D6-BEB0-442DE623CBB4}"/>
    <cellStyle name="Millares 2 13 2 2 2 2 4 2 2 2" xfId="28093" xr:uid="{7225371F-260C-4FEB-8DB2-959A0B50FDCE}"/>
    <cellStyle name="Millares 2 13 2 2 2 2 4 2 3" xfId="21782" xr:uid="{DBCB2F42-A12F-4671-985F-BDFDD0407F91}"/>
    <cellStyle name="Millares 2 13 2 2 2 2 4 3" xfId="10419" xr:uid="{CE559D11-F5C8-4A9E-A5C1-65259E703746}"/>
    <cellStyle name="Millares 2 13 2 2 2 2 4 3 2" xfId="25527" xr:uid="{FEBE1904-3F66-4350-A8AA-28DD7065BDBC}"/>
    <cellStyle name="Millares 2 13 2 2 2 2 4 4" xfId="19145" xr:uid="{BC103223-4E1A-46B0-B2CF-C098D7C1B30D}"/>
    <cellStyle name="Millares 2 13 2 2 2 2 5" xfId="4413" xr:uid="{80273B6F-2375-4CC5-B5CA-468BE7A4DBC7}"/>
    <cellStyle name="Millares 2 13 2 2 2 2 5 2" xfId="10795" xr:uid="{60C31EE4-5751-4590-AEF6-C4E604794FC9}"/>
    <cellStyle name="Millares 2 13 2 2 2 2 5 2 2" xfId="25903" xr:uid="{1850B292-7D3D-4ECB-AC13-F0A450A16F1C}"/>
    <cellStyle name="Millares 2 13 2 2 2 2 5 3" xfId="19521" xr:uid="{234A8DE0-5C90-4CE8-940B-5AAB7E176D89}"/>
    <cellStyle name="Millares 2 13 2 2 2 2 6" xfId="4602" xr:uid="{14D60C3D-780D-41CE-9F6C-E60C5C957DBC}"/>
    <cellStyle name="Millares 2 13 2 2 2 2 6 2" xfId="10984" xr:uid="{4E208721-9028-469D-BA81-A974C684DC72}"/>
    <cellStyle name="Millares 2 13 2 2 2 2 6 2 2" xfId="26092" xr:uid="{755BC203-2A6E-4C54-A896-B18CE2AD0435}"/>
    <cellStyle name="Millares 2 13 2 2 2 2 6 3" xfId="19710" xr:uid="{4EBD86C1-6FAD-4762-9E80-47CB62168395}"/>
    <cellStyle name="Millares 2 13 2 2 2 2 7" xfId="8279" xr:uid="{1C9F8513-C17D-4097-B0EB-B1FB0EE96649}"/>
    <cellStyle name="Millares 2 13 2 2 2 2 7 2" xfId="23387" xr:uid="{C6C0AF2F-25BB-446E-AEE6-3F54FB570E51}"/>
    <cellStyle name="Millares 2 13 2 2 2 2 8" xfId="17190" xr:uid="{FA9DD179-7E56-4C53-B175-A0FAD321A075}"/>
    <cellStyle name="Millares 2 13 2 2 2 3" xfId="1881" xr:uid="{68CE6704-3B04-410C-85AC-C9706E40DE2B}"/>
    <cellStyle name="Millares 2 13 2 2 2 3 2" xfId="2441" xr:uid="{12D710AB-5A72-4FA5-80DA-7542BE37589A}"/>
    <cellStyle name="Millares 2 13 2 2 2 3 2 2" xfId="5078" xr:uid="{EE639F2A-8230-44B5-8234-9A09545E3794}"/>
    <cellStyle name="Millares 2 13 2 2 2 3 2 2 2" xfId="11442" xr:uid="{FCFFEDFF-FC53-419B-9A3A-DEA74C6CA027}"/>
    <cellStyle name="Millares 2 13 2 2 2 3 2 2 2 2" xfId="26550" xr:uid="{5FDFBAD0-5962-415F-BF95-19BE9F745030}"/>
    <cellStyle name="Millares 2 13 2 2 2 3 2 2 3" xfId="20186" xr:uid="{3EE931E2-B5A2-44C4-87CD-8D66B422E24D}"/>
    <cellStyle name="Millares 2 13 2 2 2 3 2 3" xfId="8908" xr:uid="{0CAFF42C-0B22-4689-BA4C-0B43CC806FF2}"/>
    <cellStyle name="Millares 2 13 2 2 2 3 2 3 2" xfId="24016" xr:uid="{954D4CCF-5531-4951-9B0E-ED8E3BAA08D0}"/>
    <cellStyle name="Millares 2 13 2 2 2 3 2 4" xfId="17615" xr:uid="{6F2FB36D-01BB-4929-81F9-5DB67DB77DAA}"/>
    <cellStyle name="Millares 2 13 2 2 2 3 3" xfId="3953" xr:uid="{4CB4E434-20CB-41F4-8FDD-E873113FDB47}"/>
    <cellStyle name="Millares 2 13 2 2 2 3 3 2" xfId="6590" xr:uid="{3CD62C75-7605-484B-8E4F-BBFA3AA29031}"/>
    <cellStyle name="Millares 2 13 2 2 2 3 3 2 2" xfId="12901" xr:uid="{8609184C-FBDD-44A0-B9A2-183776EFCA86}"/>
    <cellStyle name="Millares 2 13 2 2 2 3 3 2 2 2" xfId="28009" xr:uid="{4036618E-6D81-4A36-8C05-2B15E012E856}"/>
    <cellStyle name="Millares 2 13 2 2 2 3 3 2 3" xfId="21698" xr:uid="{C556302D-F627-4FB9-9317-D4C9B7433091}"/>
    <cellStyle name="Millares 2 13 2 2 2 3 3 3" xfId="10335" xr:uid="{1302B34A-63B5-4077-9AB3-09729F3F4DC5}"/>
    <cellStyle name="Millares 2 13 2 2 2 3 3 3 2" xfId="25443" xr:uid="{1990E511-20BD-44B2-BD3C-3925BC8F288B}"/>
    <cellStyle name="Millares 2 13 2 2 2 3 3 4" xfId="19061" xr:uid="{9DD6A81C-001E-4289-B739-576A97042AE8}"/>
    <cellStyle name="Millares 2 13 2 2 2 3 4" xfId="4518" xr:uid="{3CD2C461-9622-4FC2-ABEB-4233BFF98DE0}"/>
    <cellStyle name="Millares 2 13 2 2 2 3 4 2" xfId="10900" xr:uid="{BF123700-F2E0-4A7A-AA1A-055498C21402}"/>
    <cellStyle name="Millares 2 13 2 2 2 3 4 2 2" xfId="26008" xr:uid="{BAC2F856-EF31-4BEC-BDFC-DB56618BFDAF}"/>
    <cellStyle name="Millares 2 13 2 2 2 3 4 3" xfId="19626" xr:uid="{EDB6A287-1605-4347-AE03-7DF0C22F702E}"/>
    <cellStyle name="Millares 2 13 2 2 2 3 5" xfId="8382" xr:uid="{38204DDA-B478-4AD7-89B9-1637157E1532}"/>
    <cellStyle name="Millares 2 13 2 2 2 3 5 2" xfId="23490" xr:uid="{143B5F17-5F24-41E0-809D-5219299147FB}"/>
    <cellStyle name="Millares 2 13 2 2 2 3 6" xfId="17106" xr:uid="{83E088E1-CF10-4174-BF79-28C42BA93DD8}"/>
    <cellStyle name="Millares 2 13 2 2 3" xfId="1964" xr:uid="{67C1A526-CE3E-46DC-BAA3-D95291FFF627}"/>
    <cellStyle name="Millares 2 13 2 2 3 2" xfId="2181" xr:uid="{1EB425E4-CC29-46B8-8C25-D55FE3FFC7EC}"/>
    <cellStyle name="Millares 2 13 2 2 3 2 2" xfId="4818" xr:uid="{AE65002A-E66A-4093-BA69-E934DBA3B265}"/>
    <cellStyle name="Millares 2 13 2 2 3 2 2 2" xfId="11200" xr:uid="{A24B2CED-AB1C-4B9D-8310-9EC5BE3DF496}"/>
    <cellStyle name="Millares 2 13 2 2 3 2 2 2 2" xfId="26308" xr:uid="{CAAAE19D-DDCC-45C0-8660-504DAF589B2D}"/>
    <cellStyle name="Millares 2 13 2 2 3 2 2 3" xfId="19926" xr:uid="{D9FB7E46-22DB-450E-B515-B366650A1330}"/>
    <cellStyle name="Millares 2 13 2 2 3 2 3" xfId="8679" xr:uid="{DC47B49E-8E6D-48ED-ACA4-49881665C539}"/>
    <cellStyle name="Millares 2 13 2 2 3 2 3 2" xfId="23787" xr:uid="{F2660C3F-379A-49C3-925C-4D27158FC6DD}"/>
    <cellStyle name="Millares 2 13 2 2 3 2 4" xfId="17406" xr:uid="{D46AFF6D-B426-4F54-B07C-44733D3DDC4B}"/>
    <cellStyle name="Millares 2 13 2 2 3 3" xfId="2524" xr:uid="{D5B9E0CE-FA59-432C-9969-84E71B6416BA}"/>
    <cellStyle name="Millares 2 13 2 2 3 3 2" xfId="5161" xr:uid="{15C0F0FD-B72F-421B-9359-DF9083625569}"/>
    <cellStyle name="Millares 2 13 2 2 3 3 2 2" xfId="11525" xr:uid="{2E0AB295-393D-4CB7-BE3B-D8A2B32E676B}"/>
    <cellStyle name="Millares 2 13 2 2 3 3 2 2 2" xfId="26633" xr:uid="{8BD5AC66-FBEE-4249-9ACC-5D3974212DD6}"/>
    <cellStyle name="Millares 2 13 2 2 3 3 2 3" xfId="20269" xr:uid="{E0DEA907-BDBC-423F-8283-7536A0198EE2}"/>
    <cellStyle name="Millares 2 13 2 2 3 3 3" xfId="8991" xr:uid="{29BA6EFE-0153-4848-8455-A1A3B1F98A83}"/>
    <cellStyle name="Millares 2 13 2 2 3 3 3 2" xfId="24099" xr:uid="{C6E7AD0C-EF8E-44F8-9578-C91C16215DE4}"/>
    <cellStyle name="Millares 2 13 2 2 3 3 4" xfId="17647" xr:uid="{29160860-3642-456F-B2C3-16059AD78971}"/>
    <cellStyle name="Millares 2 13 2 2 3 4" xfId="4036" xr:uid="{A1EEDFFD-1A9D-42CC-BFCE-CAF32133FB62}"/>
    <cellStyle name="Millares 2 13 2 2 3 4 2" xfId="6673" xr:uid="{546163FD-0BD9-4ABB-93B4-5C77BFB3087A}"/>
    <cellStyle name="Millares 2 13 2 2 3 4 2 2" xfId="12984" xr:uid="{3A568548-AB96-4F28-8703-47A9E8C39925}"/>
    <cellStyle name="Millares 2 13 2 2 3 4 2 2 2" xfId="28092" xr:uid="{20710021-80B5-434F-88AC-38C5562D092F}"/>
    <cellStyle name="Millares 2 13 2 2 3 4 2 3" xfId="21781" xr:uid="{1BA4E3B7-A4FA-4BA0-AD42-1D970C1DA1A4}"/>
    <cellStyle name="Millares 2 13 2 2 3 4 3" xfId="10418" xr:uid="{FC5D7DB9-7100-4D7C-ABBC-8D6F851920C7}"/>
    <cellStyle name="Millares 2 13 2 2 3 4 3 2" xfId="25526" xr:uid="{EBE2A9E5-DB97-41D4-B69C-D0DB1DC6B918}"/>
    <cellStyle name="Millares 2 13 2 2 3 4 4" xfId="19144" xr:uid="{5DD85AEE-9BC1-4A6F-8C6C-1A0D9DA23CC5}"/>
    <cellStyle name="Millares 2 13 2 2 3 5" xfId="4412" xr:uid="{FD9F8F03-DFC1-4E65-85BE-83A2279755CE}"/>
    <cellStyle name="Millares 2 13 2 2 3 5 2" xfId="10794" xr:uid="{F0756F9A-48E5-419D-A084-D21A8151382C}"/>
    <cellStyle name="Millares 2 13 2 2 3 5 2 2" xfId="25902" xr:uid="{E686A56D-C6F1-46CE-80A5-5675C10E1BE5}"/>
    <cellStyle name="Millares 2 13 2 2 3 5 3" xfId="19520" xr:uid="{209F28D5-FEE3-48E2-9A0D-7CAB3D46CEE1}"/>
    <cellStyle name="Millares 2 13 2 2 3 6" xfId="4601" xr:uid="{31CE7574-527A-42C5-BF6E-A6DFF00533A9}"/>
    <cellStyle name="Millares 2 13 2 2 3 6 2" xfId="10983" xr:uid="{B4559536-687D-45D4-8E3D-EE2628548EE2}"/>
    <cellStyle name="Millares 2 13 2 2 3 6 2 2" xfId="26091" xr:uid="{69C038ED-8025-4ECF-86ED-4C2E13E609AC}"/>
    <cellStyle name="Millares 2 13 2 2 3 6 3" xfId="19709" xr:uid="{B6BC4354-873C-4266-942B-C9DB0CB3E9D1}"/>
    <cellStyle name="Millares 2 13 2 2 3 7" xfId="8278" xr:uid="{D8B19A6A-211B-464D-AEE7-E5B3DD802F04}"/>
    <cellStyle name="Millares 2 13 2 2 3 7 2" xfId="23386" xr:uid="{77CDD484-C504-459E-94F2-278BF98E20AD}"/>
    <cellStyle name="Millares 2 13 2 2 3 8" xfId="17189" xr:uid="{0AED4BC1-EC2F-4AC1-8C90-AE3F89F126A2}"/>
    <cellStyle name="Millares 2 13 2 2 4" xfId="1880" xr:uid="{AB5B3773-F33A-46B9-92FE-C086CB9C5285}"/>
    <cellStyle name="Millares 2 13 2 2 4 2" xfId="2440" xr:uid="{0942EDBA-101D-4214-9879-57656E128592}"/>
    <cellStyle name="Millares 2 13 2 2 4 2 2" xfId="5077" xr:uid="{E202B2BA-BA33-4449-9EBF-A9662DAE4C1A}"/>
    <cellStyle name="Millares 2 13 2 2 4 2 2 2" xfId="11441" xr:uid="{7C7F1EC2-862D-4062-B985-1806569CD2E0}"/>
    <cellStyle name="Millares 2 13 2 2 4 2 2 2 2" xfId="26549" xr:uid="{9BAEED61-5C79-4CF3-B949-110CF0DCA440}"/>
    <cellStyle name="Millares 2 13 2 2 4 2 2 3" xfId="20185" xr:uid="{7CA1C612-9800-4713-9C47-0C03049BE006}"/>
    <cellStyle name="Millares 2 13 2 2 4 2 3" xfId="8907" xr:uid="{2D623116-B0D4-4702-A574-9380C3287596}"/>
    <cellStyle name="Millares 2 13 2 2 4 2 3 2" xfId="24015" xr:uid="{711B9FE8-219D-4ECE-A340-CEDF17AD6779}"/>
    <cellStyle name="Millares 2 13 2 2 4 2 4" xfId="17614" xr:uid="{561CDA3A-7DA8-404B-ADEC-2096CB98D4AA}"/>
    <cellStyle name="Millares 2 13 2 2 4 3" xfId="3952" xr:uid="{36B5E046-2FB1-4720-A8DB-6A4A95AAA198}"/>
    <cellStyle name="Millares 2 13 2 2 4 3 2" xfId="6589" xr:uid="{8237CDC2-210A-4C2E-87CD-FA8AF2D08A86}"/>
    <cellStyle name="Millares 2 13 2 2 4 3 2 2" xfId="12900" xr:uid="{96E2E566-262D-4215-AEBB-D4AD0B1EF497}"/>
    <cellStyle name="Millares 2 13 2 2 4 3 2 2 2" xfId="28008" xr:uid="{47E49D46-AC69-4244-93CF-7F498E4FB161}"/>
    <cellStyle name="Millares 2 13 2 2 4 3 2 3" xfId="21697" xr:uid="{672ECB60-3D4C-429F-A9E8-9C76D4389DDB}"/>
    <cellStyle name="Millares 2 13 2 2 4 3 3" xfId="10334" xr:uid="{B2B0B7A3-3F38-455F-A73D-EC4C10CFAEE7}"/>
    <cellStyle name="Millares 2 13 2 2 4 3 3 2" xfId="25442" xr:uid="{CD56EE7B-A3BB-4441-A374-5A6B95FFCAA1}"/>
    <cellStyle name="Millares 2 13 2 2 4 3 4" xfId="19060" xr:uid="{8E6EA190-9799-4AB9-8C78-755C2B7F9602}"/>
    <cellStyle name="Millares 2 13 2 2 4 4" xfId="4517" xr:uid="{46C958B4-B2D6-4765-B215-CD00B1ECA007}"/>
    <cellStyle name="Millares 2 13 2 2 4 4 2" xfId="10899" xr:uid="{12FB5F7F-B6F7-4DFF-BF45-464B687C3645}"/>
    <cellStyle name="Millares 2 13 2 2 4 4 2 2" xfId="26007" xr:uid="{0C1E272B-C4BE-4249-A716-D49AA0650951}"/>
    <cellStyle name="Millares 2 13 2 2 4 4 3" xfId="19625" xr:uid="{D7637F6E-092A-4B26-9CD0-F06AFADBEA4C}"/>
    <cellStyle name="Millares 2 13 2 2 4 5" xfId="8381" xr:uid="{C8F962E5-0D3B-437A-A9BD-9553BD64FD99}"/>
    <cellStyle name="Millares 2 13 2 2 4 5 2" xfId="23489" xr:uid="{ACCBF5BC-E9D2-4A32-8B64-039823CF201C}"/>
    <cellStyle name="Millares 2 13 2 2 4 6" xfId="17105" xr:uid="{F6CDE9AA-A925-4E27-8DF9-9E6070F2A14B}"/>
    <cellStyle name="Millares 2 13 2 3" xfId="1963" xr:uid="{B981680B-4C26-4D06-BF18-442F199094E1}"/>
    <cellStyle name="Millares 2 13 2 3 2" xfId="2180" xr:uid="{6024ECB2-2A59-406B-B07A-E4B9D1A4EFA8}"/>
    <cellStyle name="Millares 2 13 2 3 2 2" xfId="4817" xr:uid="{26CBCDFE-EC6F-4188-925C-804B302B166C}"/>
    <cellStyle name="Millares 2 13 2 3 2 2 2" xfId="11199" xr:uid="{83AD9A03-5165-49B4-840D-C4EE47BC34BB}"/>
    <cellStyle name="Millares 2 13 2 3 2 2 2 2" xfId="26307" xr:uid="{F99E7F7F-0B94-41DB-9786-B86D744BE5B4}"/>
    <cellStyle name="Millares 2 13 2 3 2 2 3" xfId="19925" xr:uid="{EEE0537E-DF9B-4767-B83C-4D13E8AE5AAD}"/>
    <cellStyle name="Millares 2 13 2 3 2 3" xfId="8678" xr:uid="{464A3EB8-0F9D-4A29-92DC-83D65A90C8F8}"/>
    <cellStyle name="Millares 2 13 2 3 2 3 2" xfId="23786" xr:uid="{18742070-AD33-4126-B9B8-175DA61F5AFB}"/>
    <cellStyle name="Millares 2 13 2 3 2 4" xfId="17405" xr:uid="{4B5AB5C4-F535-4688-8BE0-B32DB5D9A8FB}"/>
    <cellStyle name="Millares 2 13 2 3 3" xfId="2523" xr:uid="{5C596A9C-DDDD-446C-83BD-737F5B939CA5}"/>
    <cellStyle name="Millares 2 13 2 3 3 2" xfId="5160" xr:uid="{A86016D3-C193-4181-8207-F120DF1D71BF}"/>
    <cellStyle name="Millares 2 13 2 3 3 2 2" xfId="11524" xr:uid="{C2C2C93C-782F-45FF-984C-B2136C86BF6B}"/>
    <cellStyle name="Millares 2 13 2 3 3 2 2 2" xfId="26632" xr:uid="{0590FB31-2334-4778-A32A-599B47B5784C}"/>
    <cellStyle name="Millares 2 13 2 3 3 2 3" xfId="20268" xr:uid="{B49E3650-59B1-455E-ACC4-D947D1B63227}"/>
    <cellStyle name="Millares 2 13 2 3 3 3" xfId="8990" xr:uid="{E87ABB59-7517-41BB-ABE0-65CAA76B50C6}"/>
    <cellStyle name="Millares 2 13 2 3 3 3 2" xfId="24098" xr:uid="{B9E23D4A-8066-4F8A-89CF-600B01EE3D72}"/>
    <cellStyle name="Millares 2 13 2 3 3 4" xfId="17646" xr:uid="{F8F03E8F-450D-4377-A1FF-6E5B0340BB19}"/>
    <cellStyle name="Millares 2 13 2 3 4" xfId="4035" xr:uid="{E65D9FD9-CFEE-4845-80AB-3AC973AE2C63}"/>
    <cellStyle name="Millares 2 13 2 3 4 2" xfId="6672" xr:uid="{6C2BFEC2-8565-4057-9059-C8C4201F74B0}"/>
    <cellStyle name="Millares 2 13 2 3 4 2 2" xfId="12983" xr:uid="{CF292E12-8BAA-4250-95CF-6866161B23C5}"/>
    <cellStyle name="Millares 2 13 2 3 4 2 2 2" xfId="28091" xr:uid="{B7A11DD1-6F0B-4E0E-B867-272D7CD279BD}"/>
    <cellStyle name="Millares 2 13 2 3 4 2 3" xfId="21780" xr:uid="{D0893668-8E4F-452C-B66C-AF15CFF090E4}"/>
    <cellStyle name="Millares 2 13 2 3 4 3" xfId="10417" xr:uid="{5048FC02-B114-42CB-8B73-37FCAF51F7A2}"/>
    <cellStyle name="Millares 2 13 2 3 4 3 2" xfId="25525" xr:uid="{BA4EE6E2-E860-4820-8652-6CFE5D74303A}"/>
    <cellStyle name="Millares 2 13 2 3 4 4" xfId="19143" xr:uid="{913A9FCA-6B9E-43BC-9E16-CBD96C468B60}"/>
    <cellStyle name="Millares 2 13 2 3 5" xfId="4411" xr:uid="{177D00E1-E482-40E1-8584-1FE22B8C05F6}"/>
    <cellStyle name="Millares 2 13 2 3 5 2" xfId="10793" xr:uid="{F19E40FF-9B66-4601-BF33-C96672DE9D66}"/>
    <cellStyle name="Millares 2 13 2 3 5 2 2" xfId="25901" xr:uid="{A2B34644-8F2B-4685-997B-BBADCF97E06D}"/>
    <cellStyle name="Millares 2 13 2 3 5 3" xfId="19519" xr:uid="{B3635187-4EEC-489D-BE6A-69EFAEB8324E}"/>
    <cellStyle name="Millares 2 13 2 3 6" xfId="4600" xr:uid="{59682F45-A8CC-45B8-AC0C-E25D27244874}"/>
    <cellStyle name="Millares 2 13 2 3 6 2" xfId="10982" xr:uid="{8084E638-183A-4F13-8A8C-A114109928CA}"/>
    <cellStyle name="Millares 2 13 2 3 6 2 2" xfId="26090" xr:uid="{CE7413CC-DE00-4AC4-B643-85A824C40B18}"/>
    <cellStyle name="Millares 2 13 2 3 6 3" xfId="19708" xr:uid="{F3D5FF98-80B7-4515-BB4D-3840B0F15E37}"/>
    <cellStyle name="Millares 2 13 2 3 7" xfId="8277" xr:uid="{988F53DA-D260-4198-8C15-E0164439B33A}"/>
    <cellStyle name="Millares 2 13 2 3 7 2" xfId="23385" xr:uid="{30607D04-1905-4511-AD42-D0651F5C2B85}"/>
    <cellStyle name="Millares 2 13 2 3 8" xfId="17188" xr:uid="{08099176-8C38-46EE-BF7A-86DF30D980C6}"/>
    <cellStyle name="Millares 2 13 2 4" xfId="1879" xr:uid="{8BBD54E3-43A3-4220-AF07-FA0DBAA6BC56}"/>
    <cellStyle name="Millares 2 13 2 4 2" xfId="2439" xr:uid="{A13FE789-37B8-4BC8-B5EA-7AE4D02A6AAA}"/>
    <cellStyle name="Millares 2 13 2 4 2 2" xfId="5076" xr:uid="{7C6295D3-7D06-4188-85EE-15770107C997}"/>
    <cellStyle name="Millares 2 13 2 4 2 2 2" xfId="11440" xr:uid="{91D03139-70B3-446A-A8F7-B4D4F9AFF29E}"/>
    <cellStyle name="Millares 2 13 2 4 2 2 2 2" xfId="26548" xr:uid="{1EA50253-066D-4FDE-BE93-BAD06B9EC267}"/>
    <cellStyle name="Millares 2 13 2 4 2 2 3" xfId="20184" xr:uid="{793266C4-2AE1-437B-872B-AF24E8D69795}"/>
    <cellStyle name="Millares 2 13 2 4 2 3" xfId="8906" xr:uid="{40841E7E-DF24-4CE0-A997-7341CC1D1320}"/>
    <cellStyle name="Millares 2 13 2 4 2 3 2" xfId="24014" xr:uid="{6A8705C6-A14F-4F18-8C0B-54DB72E15A33}"/>
    <cellStyle name="Millares 2 13 2 4 2 4" xfId="17613" xr:uid="{978F9A0C-EA72-44B3-A7A2-7B10B2C7AE58}"/>
    <cellStyle name="Millares 2 13 2 4 3" xfId="3951" xr:uid="{2EE957B5-3B6A-44AD-9296-4428821A545F}"/>
    <cellStyle name="Millares 2 13 2 4 3 2" xfId="6588" xr:uid="{066CE790-0D06-4A8D-8DDA-8F2BE39067DA}"/>
    <cellStyle name="Millares 2 13 2 4 3 2 2" xfId="12899" xr:uid="{6B585A39-F913-4BED-9314-7A75D01A2CD0}"/>
    <cellStyle name="Millares 2 13 2 4 3 2 2 2" xfId="28007" xr:uid="{7874A71C-5133-4D7F-B63D-52098A9EDC85}"/>
    <cellStyle name="Millares 2 13 2 4 3 2 3" xfId="21696" xr:uid="{897C9814-7447-434D-9B27-7F46C0DA9620}"/>
    <cellStyle name="Millares 2 13 2 4 3 3" xfId="10333" xr:uid="{279D96ED-DC28-4A88-B96A-1A032401019F}"/>
    <cellStyle name="Millares 2 13 2 4 3 3 2" xfId="25441" xr:uid="{CF4F4A31-09C5-4469-BFE6-661CCEACCC59}"/>
    <cellStyle name="Millares 2 13 2 4 3 4" xfId="19059" xr:uid="{D94BCB9B-62C3-4276-9981-05098CA81348}"/>
    <cellStyle name="Millares 2 13 2 4 4" xfId="4516" xr:uid="{200293B9-8601-4EA0-BD0A-1944A06153D5}"/>
    <cellStyle name="Millares 2 13 2 4 4 2" xfId="10898" xr:uid="{A6909F31-7D9C-4A2D-8352-0509EC55B3BA}"/>
    <cellStyle name="Millares 2 13 2 4 4 2 2" xfId="26006" xr:uid="{61C60418-CF0F-4A70-92A1-2460EEB9EAE6}"/>
    <cellStyle name="Millares 2 13 2 4 4 3" xfId="19624" xr:uid="{39F3348B-6156-43B5-88A6-E9A5F9B5C567}"/>
    <cellStyle name="Millares 2 13 2 4 5" xfId="8380" xr:uid="{6431FDB4-FE5C-4B55-9C3E-348D3070178A}"/>
    <cellStyle name="Millares 2 13 2 4 5 2" xfId="23488" xr:uid="{2772744D-44A8-4F7C-A94F-8E8F5ED05AA5}"/>
    <cellStyle name="Millares 2 13 2 4 6" xfId="17104" xr:uid="{05238C20-964F-4C4F-B995-BA37891A21D2}"/>
    <cellStyle name="Millares 2 13 3" xfId="1962" xr:uid="{E43D3F56-C164-4154-BBF7-57D1DB708248}"/>
    <cellStyle name="Millares 2 13 3 2" xfId="2179" xr:uid="{5C39F1F6-465F-47F2-A52B-7789DC9BF4E6}"/>
    <cellStyle name="Millares 2 13 3 2 2" xfId="4816" xr:uid="{805C562A-8DAC-44EA-8C9D-2C56BCF99892}"/>
    <cellStyle name="Millares 2 13 3 2 2 2" xfId="11198" xr:uid="{9277F4C6-8C41-4CBC-AFE9-797323EEECB9}"/>
    <cellStyle name="Millares 2 13 3 2 2 2 2" xfId="26306" xr:uid="{BC6E23C8-93C4-46E1-929A-F0F86F86FDDD}"/>
    <cellStyle name="Millares 2 13 3 2 2 3" xfId="19924" xr:uid="{3954CADE-C3EC-474A-BC54-C8FB32C56449}"/>
    <cellStyle name="Millares 2 13 3 2 3" xfId="8677" xr:uid="{D4750FD7-44CF-49E1-AEA6-AE54312DDB62}"/>
    <cellStyle name="Millares 2 13 3 2 3 2" xfId="23785" xr:uid="{76CD9768-E575-448B-9E44-CA38FF2AB656}"/>
    <cellStyle name="Millares 2 13 3 2 4" xfId="17404" xr:uid="{85CB8553-F66A-47F0-B68A-A41F9D00F3F6}"/>
    <cellStyle name="Millares 2 13 3 3" xfId="2522" xr:uid="{8C0B0B3E-4AC2-4771-B38A-427B01A87B2A}"/>
    <cellStyle name="Millares 2 13 3 3 2" xfId="5159" xr:uid="{C28BF8CD-D678-486C-B3E7-6053DA1C155E}"/>
    <cellStyle name="Millares 2 13 3 3 2 2" xfId="11523" xr:uid="{B1AB27F5-A844-4823-8392-33C5C14C3251}"/>
    <cellStyle name="Millares 2 13 3 3 2 2 2" xfId="26631" xr:uid="{7FFFD81F-7620-4929-8ECB-FA03DDCFA5B2}"/>
    <cellStyle name="Millares 2 13 3 3 2 3" xfId="20267" xr:uid="{DEDB9979-D0EB-4724-823C-4CE89F22FAC4}"/>
    <cellStyle name="Millares 2 13 3 3 3" xfId="8989" xr:uid="{07176144-7F44-43A5-8E54-6DAA7DA0462F}"/>
    <cellStyle name="Millares 2 13 3 3 3 2" xfId="24097" xr:uid="{F0F8C9AD-DE7C-49DA-8164-E30F59E9B2B4}"/>
    <cellStyle name="Millares 2 13 3 3 4" xfId="17645" xr:uid="{68585632-C77F-4ADF-8BCE-63C2C26DA061}"/>
    <cellStyle name="Millares 2 13 3 4" xfId="4034" xr:uid="{5648B15F-C4BF-46F5-A6C3-D0474E711C03}"/>
    <cellStyle name="Millares 2 13 3 4 2" xfId="6671" xr:uid="{6DB812F0-F8A1-459F-A50C-5D63FC1F0D72}"/>
    <cellStyle name="Millares 2 13 3 4 2 2" xfId="12982" xr:uid="{3BC206A4-F35B-44EC-B77C-F4826B1E036C}"/>
    <cellStyle name="Millares 2 13 3 4 2 2 2" xfId="28090" xr:uid="{BCCD8E91-CF10-4766-9415-3FF1FEA63E38}"/>
    <cellStyle name="Millares 2 13 3 4 2 3" xfId="21779" xr:uid="{085B1A5E-83AC-40BA-A7A2-92025C2FED4A}"/>
    <cellStyle name="Millares 2 13 3 4 3" xfId="10416" xr:uid="{44A37C33-0722-4C76-8015-025F3357ADF5}"/>
    <cellStyle name="Millares 2 13 3 4 3 2" xfId="25524" xr:uid="{D40A3A0E-B948-4C30-9A9E-24644A986113}"/>
    <cellStyle name="Millares 2 13 3 4 4" xfId="19142" xr:uid="{AE3D3390-391F-4FD4-AE76-A5A74A65F67B}"/>
    <cellStyle name="Millares 2 13 3 5" xfId="4410" xr:uid="{758F4220-C25F-4339-A487-DFAE937429D6}"/>
    <cellStyle name="Millares 2 13 3 5 2" xfId="10792" xr:uid="{F1112265-167E-4DF6-A004-7105908B0D75}"/>
    <cellStyle name="Millares 2 13 3 5 2 2" xfId="25900" xr:uid="{03238955-54A4-4AD0-96E5-CB11274A7894}"/>
    <cellStyle name="Millares 2 13 3 5 3" xfId="19518" xr:uid="{52AEAE00-3BAE-4A7A-AE73-DC5CF82AA5DD}"/>
    <cellStyle name="Millares 2 13 3 6" xfId="4599" xr:uid="{313AB968-143C-4AC9-A5DB-4230F8A28C5F}"/>
    <cellStyle name="Millares 2 13 3 6 2" xfId="10981" xr:uid="{3477C1EA-915D-4123-8CA6-8C7C2DBD6A09}"/>
    <cellStyle name="Millares 2 13 3 6 2 2" xfId="26089" xr:uid="{01AB6057-9CC2-4325-8B1E-F2F5B844E323}"/>
    <cellStyle name="Millares 2 13 3 6 3" xfId="19707" xr:uid="{D6CEB218-49E4-4B05-A2C9-0625F3B5B06C}"/>
    <cellStyle name="Millares 2 13 3 7" xfId="8276" xr:uid="{A30E047B-CEB7-4B3F-934F-D0B217976C6D}"/>
    <cellStyle name="Millares 2 13 3 7 2" xfId="23384" xr:uid="{D473E2A8-4EC1-467B-A659-F377A4897FF2}"/>
    <cellStyle name="Millares 2 13 3 8" xfId="17187" xr:uid="{1172AAE4-9511-49F2-8E75-E924952E96E5}"/>
    <cellStyle name="Millares 2 13 4" xfId="1878" xr:uid="{46481C31-5FCF-4230-A499-BA275A2A3365}"/>
    <cellStyle name="Millares 2 13 4 2" xfId="2438" xr:uid="{25E59A0D-3C1D-4A06-9ED4-96B3BCD50FD8}"/>
    <cellStyle name="Millares 2 13 4 2 2" xfId="5075" xr:uid="{9F40A5DD-95CA-41DE-9537-82B0D3FB88F5}"/>
    <cellStyle name="Millares 2 13 4 2 2 2" xfId="11439" xr:uid="{209DAF1C-AA91-4177-89BC-84925FEAF591}"/>
    <cellStyle name="Millares 2 13 4 2 2 2 2" xfId="26547" xr:uid="{AFA04AAE-5A90-4289-A2A0-C17D30399984}"/>
    <cellStyle name="Millares 2 13 4 2 2 3" xfId="20183" xr:uid="{5CDBB3D2-669B-4A1C-B8BD-039A1C8EB9EE}"/>
    <cellStyle name="Millares 2 13 4 2 3" xfId="8905" xr:uid="{2AB3F2CB-72C8-4393-98ED-1A49ABB894F8}"/>
    <cellStyle name="Millares 2 13 4 2 3 2" xfId="24013" xr:uid="{4D69818E-30A3-48AC-8101-1363865FFE1D}"/>
    <cellStyle name="Millares 2 13 4 2 4" xfId="17612" xr:uid="{D14CCF2A-B19F-4D58-96BC-9C28F4D4CADE}"/>
    <cellStyle name="Millares 2 13 4 3" xfId="3950" xr:uid="{51138CF2-CEC9-4A61-AAE8-7165A9EDE140}"/>
    <cellStyle name="Millares 2 13 4 3 2" xfId="6587" xr:uid="{CCD5315B-12E8-46D5-833B-79C5FF578356}"/>
    <cellStyle name="Millares 2 13 4 3 2 2" xfId="12898" xr:uid="{E82CCF5F-BC31-4B0A-8F87-D08701856B46}"/>
    <cellStyle name="Millares 2 13 4 3 2 2 2" xfId="28006" xr:uid="{3DE4EFAF-670D-4666-9907-367A83AF907F}"/>
    <cellStyle name="Millares 2 13 4 3 2 3" xfId="21695" xr:uid="{5396BBA2-99A6-47CC-8561-C10BAA228981}"/>
    <cellStyle name="Millares 2 13 4 3 3" xfId="10332" xr:uid="{DE4A33B5-8FA0-425D-9CBD-ACB9D55230DD}"/>
    <cellStyle name="Millares 2 13 4 3 3 2" xfId="25440" xr:uid="{98430229-51D4-46ED-A994-95ACA3931836}"/>
    <cellStyle name="Millares 2 13 4 3 4" xfId="19058" xr:uid="{05AE8359-0DC7-4502-96A8-17706D699FDC}"/>
    <cellStyle name="Millares 2 13 4 4" xfId="4515" xr:uid="{F1A4B5D1-D01A-47C3-B6B8-50E9A7517556}"/>
    <cellStyle name="Millares 2 13 4 4 2" xfId="10897" xr:uid="{8721BFDC-5845-472E-8E38-06F539BBE630}"/>
    <cellStyle name="Millares 2 13 4 4 2 2" xfId="26005" xr:uid="{9B9B8002-A5A4-4B86-8AA4-B1FED016E637}"/>
    <cellStyle name="Millares 2 13 4 4 3" xfId="19623" xr:uid="{F86FBBFE-516C-4711-A32F-493B652E04FF}"/>
    <cellStyle name="Millares 2 13 4 5" xfId="8379" xr:uid="{35A30982-3AC1-4DFD-A77C-9EC97DA940C3}"/>
    <cellStyle name="Millares 2 13 4 5 2" xfId="23487" xr:uid="{A3F7860F-A88A-49F2-A970-5AB29226AB61}"/>
    <cellStyle name="Millares 2 13 4 6" xfId="17103" xr:uid="{6CA9DE72-CFD5-4049-819F-9370B410C6BF}"/>
    <cellStyle name="Millares 2 14" xfId="1261" xr:uid="{00000000-0005-0000-0000-0000F0040000}"/>
    <cellStyle name="Millares 2 14 2" xfId="1966" xr:uid="{DBB1C472-C88B-4168-B1D0-174C1BB6AC92}"/>
    <cellStyle name="Millares 2 14 2 2" xfId="2183" xr:uid="{67A99E8B-C194-427A-A2AD-D800C6E42349}"/>
    <cellStyle name="Millares 2 14 2 2 2" xfId="4820" xr:uid="{E6A0D602-489E-4157-946F-6871089B4274}"/>
    <cellStyle name="Millares 2 14 2 2 2 2" xfId="11202" xr:uid="{0D025C2B-FECF-4D01-9FF6-4A977F59C2C6}"/>
    <cellStyle name="Millares 2 14 2 2 2 2 2" xfId="26310" xr:uid="{881CCE30-DA17-4AD4-AFB5-E47C2BF475AF}"/>
    <cellStyle name="Millares 2 14 2 2 2 3" xfId="19928" xr:uid="{D12F004C-F7A9-4F05-AC10-13032685A224}"/>
    <cellStyle name="Millares 2 14 2 2 3" xfId="8681" xr:uid="{226839E7-7D03-4253-A559-CBA63B24838D}"/>
    <cellStyle name="Millares 2 14 2 2 3 2" xfId="23789" xr:uid="{8DB102F7-EBBB-462F-BEB8-0974A56329E4}"/>
    <cellStyle name="Millares 2 14 2 2 4" xfId="17408" xr:uid="{E3EF166C-7139-4514-9AA7-13BB6993ECB8}"/>
    <cellStyle name="Millares 2 14 2 3" xfId="2526" xr:uid="{30F190CF-001C-4FFF-A630-704A566DA7A8}"/>
    <cellStyle name="Millares 2 14 2 3 2" xfId="5163" xr:uid="{A2733320-ED31-4B1D-8142-E0F4F6569E39}"/>
    <cellStyle name="Millares 2 14 2 3 2 2" xfId="11527" xr:uid="{A027A564-8C13-410C-9E4E-446F47CCCF3A}"/>
    <cellStyle name="Millares 2 14 2 3 2 2 2" xfId="26635" xr:uid="{BC7D33F8-7011-4B09-983B-B063A8CFFD6A}"/>
    <cellStyle name="Millares 2 14 2 3 2 3" xfId="20271" xr:uid="{FFCDAAE1-4AD6-4355-8BE9-71244010214C}"/>
    <cellStyle name="Millares 2 14 2 3 3" xfId="8993" xr:uid="{93800055-17EF-4E2F-B494-94254F129865}"/>
    <cellStyle name="Millares 2 14 2 3 3 2" xfId="24101" xr:uid="{52C6FF5A-509E-491F-AEBA-7B48D9D226AC}"/>
    <cellStyle name="Millares 2 14 2 3 4" xfId="17649" xr:uid="{02FC80F3-BBDA-4A89-996C-47D9852A08EA}"/>
    <cellStyle name="Millares 2 14 2 4" xfId="4038" xr:uid="{49FE0870-7521-49BB-A8B8-4CC492617858}"/>
    <cellStyle name="Millares 2 14 2 4 2" xfId="6675" xr:uid="{959D9D2C-937E-41DC-83AA-C4A210980233}"/>
    <cellStyle name="Millares 2 14 2 4 2 2" xfId="12986" xr:uid="{3511E39D-4E9D-48B7-AA54-6CD3EB5CA0F3}"/>
    <cellStyle name="Millares 2 14 2 4 2 2 2" xfId="28094" xr:uid="{955D3D84-65A7-4430-9D13-263067BDABBB}"/>
    <cellStyle name="Millares 2 14 2 4 2 3" xfId="21783" xr:uid="{697E408B-A1F0-4A9E-9A86-86862D54CC38}"/>
    <cellStyle name="Millares 2 14 2 4 3" xfId="10420" xr:uid="{2EF19901-02C0-4E4D-9093-459890716FA2}"/>
    <cellStyle name="Millares 2 14 2 4 3 2" xfId="25528" xr:uid="{1C055BE0-464F-4B29-9DEC-968FEA919EB1}"/>
    <cellStyle name="Millares 2 14 2 4 4" xfId="19146" xr:uid="{00554CDB-D292-4D6C-A443-72C24E9709FF}"/>
    <cellStyle name="Millares 2 14 2 5" xfId="4414" xr:uid="{0CFF70CE-CA24-4415-9D3D-4CCB8EE14966}"/>
    <cellStyle name="Millares 2 14 2 5 2" xfId="10796" xr:uid="{614DEB97-C415-4F64-886D-478611D493EC}"/>
    <cellStyle name="Millares 2 14 2 5 2 2" xfId="25904" xr:uid="{EA433402-6E0B-47CD-91CE-FE78A67CA9F2}"/>
    <cellStyle name="Millares 2 14 2 5 3" xfId="19522" xr:uid="{54C90CF1-1775-4310-BE11-3C16C9A05D5A}"/>
    <cellStyle name="Millares 2 14 2 6" xfId="4603" xr:uid="{58210809-54CD-4849-BB61-631104A540A5}"/>
    <cellStyle name="Millares 2 14 2 6 2" xfId="10985" xr:uid="{52FA8A78-BC8C-4560-B5FF-BFB6EC4BB68D}"/>
    <cellStyle name="Millares 2 14 2 6 2 2" xfId="26093" xr:uid="{4BF07E4E-DA71-48E0-9232-C6F2B8090AF9}"/>
    <cellStyle name="Millares 2 14 2 6 3" xfId="19711" xr:uid="{26B6C464-2543-4CFC-962C-68D6B3D4136A}"/>
    <cellStyle name="Millares 2 14 2 7" xfId="8280" xr:uid="{4657E19C-5740-4CE9-8C48-9F3E1AE51793}"/>
    <cellStyle name="Millares 2 14 2 7 2" xfId="23388" xr:uid="{944CD276-545C-4434-AF10-FD4397C66E95}"/>
    <cellStyle name="Millares 2 14 2 8" xfId="17191" xr:uid="{FFB6B2D5-19BD-4FE7-9589-D99809DE527A}"/>
    <cellStyle name="Millares 2 14 3" xfId="1882" xr:uid="{A880EFA8-3228-4F0A-8887-5498736FC586}"/>
    <cellStyle name="Millares 2 14 3 2" xfId="2442" xr:uid="{C2408B67-4063-4065-831F-0980F6522889}"/>
    <cellStyle name="Millares 2 14 3 2 2" xfId="5079" xr:uid="{B4D3EAAC-9A8C-4FC8-B68E-8CD20F67BB95}"/>
    <cellStyle name="Millares 2 14 3 2 2 2" xfId="11443" xr:uid="{A7E83F20-5235-4B63-B023-1413BA61CF46}"/>
    <cellStyle name="Millares 2 14 3 2 2 2 2" xfId="26551" xr:uid="{1B1C38FD-7D30-4D6E-98AA-F3953DE3AB77}"/>
    <cellStyle name="Millares 2 14 3 2 2 3" xfId="20187" xr:uid="{9DBAA5AF-48CB-4281-95FC-5D5BB0B12DC2}"/>
    <cellStyle name="Millares 2 14 3 2 3" xfId="8909" xr:uid="{795DBC72-105E-4609-9BDE-FE5174589379}"/>
    <cellStyle name="Millares 2 14 3 2 3 2" xfId="24017" xr:uid="{4A199C88-C999-4071-9AF5-794D34331323}"/>
    <cellStyle name="Millares 2 14 3 2 4" xfId="17616" xr:uid="{46071F4B-753C-44A7-86DA-81DE86CDD892}"/>
    <cellStyle name="Millares 2 14 3 3" xfId="3954" xr:uid="{65F267B6-0E4E-4C2F-9A26-214350EB7DE4}"/>
    <cellStyle name="Millares 2 14 3 3 2" xfId="6591" xr:uid="{B3C8E13F-880F-49B3-8500-74D654F89F92}"/>
    <cellStyle name="Millares 2 14 3 3 2 2" xfId="12902" xr:uid="{76DA8517-7381-4B62-890B-DD9B7076E111}"/>
    <cellStyle name="Millares 2 14 3 3 2 2 2" xfId="28010" xr:uid="{AF6E7D8B-C17F-4A47-ABBD-B66AD7D913C8}"/>
    <cellStyle name="Millares 2 14 3 3 2 3" xfId="21699" xr:uid="{DFE1D8E1-9E8A-4417-ADFC-4A8C560645BC}"/>
    <cellStyle name="Millares 2 14 3 3 3" xfId="10336" xr:uid="{DD373A9E-CE08-4682-8766-DEE98D8809E5}"/>
    <cellStyle name="Millares 2 14 3 3 3 2" xfId="25444" xr:uid="{F3A88ECF-AB3C-49A1-A9D5-0189688278B9}"/>
    <cellStyle name="Millares 2 14 3 3 4" xfId="19062" xr:uid="{2E61E458-A0C9-462D-B1F3-B3BDE2A2DA9A}"/>
    <cellStyle name="Millares 2 14 3 4" xfId="4519" xr:uid="{D90F7847-1BA8-4F26-ACA3-B35DD4A22E97}"/>
    <cellStyle name="Millares 2 14 3 4 2" xfId="10901" xr:uid="{3A186C39-260F-4733-A57C-0FDC5BE7DAAB}"/>
    <cellStyle name="Millares 2 14 3 4 2 2" xfId="26009" xr:uid="{934699B0-125F-4E4A-901C-1092E753383B}"/>
    <cellStyle name="Millares 2 14 3 4 3" xfId="19627" xr:uid="{396DF28B-DB13-4B4B-9096-406FB929FC31}"/>
    <cellStyle name="Millares 2 14 3 5" xfId="8383" xr:uid="{B9172119-1CF7-499A-BCD1-A101751B3E14}"/>
    <cellStyle name="Millares 2 14 3 5 2" xfId="23491" xr:uid="{4AE5B713-F4E2-42CC-9AB1-FE254C1A28C4}"/>
    <cellStyle name="Millares 2 14 3 6" xfId="17107" xr:uid="{6801B8C8-29FD-4B49-99FC-836452291A1F}"/>
    <cellStyle name="Millares 2 2" xfId="1262" xr:uid="{00000000-0005-0000-0000-0000F1040000}"/>
    <cellStyle name="Millares 2 2 10" xfId="2290" xr:uid="{9D40ED92-08A7-4D10-90E0-993559F0588E}"/>
    <cellStyle name="Millares 2 2 10 2" xfId="4927" xr:uid="{08A4BCC5-A338-491A-9E9A-C6CE2BF4E443}"/>
    <cellStyle name="Millares 2 2 10 2 2" xfId="11291" xr:uid="{C383D18F-EEC5-4F9B-BA55-6C01DBE79414}"/>
    <cellStyle name="Millares 2 2 10 2 2 2" xfId="26399" xr:uid="{EE107090-3CAB-4C13-AFA4-C24099E1AAFC}"/>
    <cellStyle name="Millares 2 2 10 2 3" xfId="20035" xr:uid="{9598CA79-821F-4BFF-860A-1566CC73DE7C}"/>
    <cellStyle name="Millares 2 2 10 3" xfId="8757" xr:uid="{2F4D5877-099A-4BBE-BB11-6DE30356D77A}"/>
    <cellStyle name="Millares 2 2 10 3 2" xfId="23865" xr:uid="{B7028E17-BCEF-4C82-BD67-31605EB4B276}"/>
    <cellStyle name="Millares 2 2 10 4" xfId="17515" xr:uid="{438AECD0-4807-492D-972E-D85FEEBBE9C1}"/>
    <cellStyle name="Millares 2 2 11" xfId="3859" xr:uid="{98E7118A-057C-4A6D-A638-CB2B6D06C4FA}"/>
    <cellStyle name="Millares 2 2 11 2" xfId="6496" xr:uid="{7B2C2F36-A25E-4C42-9F9E-4E89B9901D23}"/>
    <cellStyle name="Millares 2 2 11 2 2" xfId="12807" xr:uid="{93367858-6947-4081-9F85-2CB58A4A6230}"/>
    <cellStyle name="Millares 2 2 11 2 2 2" xfId="27915" xr:uid="{06856688-A26E-4D61-BA8F-AD34F82F29F7}"/>
    <cellStyle name="Millares 2 2 11 2 3" xfId="21604" xr:uid="{53DC3608-DA76-489F-957E-D7307CE3E937}"/>
    <cellStyle name="Millares 2 2 11 3" xfId="10241" xr:uid="{04C63705-BD12-42FB-BB81-9FF5722DDD88}"/>
    <cellStyle name="Millares 2 2 11 3 2" xfId="25349" xr:uid="{2E12B9F9-28CB-4E04-B2BB-542DAFD13D84}"/>
    <cellStyle name="Millares 2 2 11 4" xfId="18967" xr:uid="{8CCBA746-DC71-4074-89C8-1D52385F6E31}"/>
    <cellStyle name="Millares 2 2 12" xfId="4400" xr:uid="{9D02E68A-CC67-473D-987E-50B13FD2CEB5}"/>
    <cellStyle name="Millares 2 2 12 2" xfId="7037" xr:uid="{FC8703C9-84CC-48BA-A39C-550B1064E8D7}"/>
    <cellStyle name="Millares 2 2 12 2 2" xfId="13348" xr:uid="{083B75C5-64E5-438A-B4DE-193D0B9A820C}"/>
    <cellStyle name="Millares 2 2 12 2 2 2" xfId="28456" xr:uid="{1FE3F055-55DE-4B64-99FC-834A40C6C4EC}"/>
    <cellStyle name="Millares 2 2 12 2 3" xfId="22145" xr:uid="{1C21128D-E77A-40FB-B795-24C48AB500B4}"/>
    <cellStyle name="Millares 2 2 12 3" xfId="10782" xr:uid="{F9D2F8DE-C1A0-478B-A367-F22452CEE49C}"/>
    <cellStyle name="Millares 2 2 12 3 2" xfId="25890" xr:uid="{C887A021-7F6C-4AB6-A7AE-0575947E6349}"/>
    <cellStyle name="Millares 2 2 12 4" xfId="19508" xr:uid="{44BB5B65-940A-469B-86CB-59BA46CE1222}"/>
    <cellStyle name="Millares 2 2 13" xfId="4406" xr:uid="{75D7058D-0180-4AE2-B636-0CE1D9B6A8DB}"/>
    <cellStyle name="Millares 2 2 13 2" xfId="10788" xr:uid="{701B51D7-5C8C-460B-9AFC-13C119BA9953}"/>
    <cellStyle name="Millares 2 2 13 2 2" xfId="25896" xr:uid="{FBA799BC-A1EC-486D-8128-A80EF959AC2E}"/>
    <cellStyle name="Millares 2 2 13 3" xfId="19514" xr:uid="{10380F3B-F9D3-4299-B977-1606FBFE2C0E}"/>
    <cellStyle name="Millares 2 2 14" xfId="4424" xr:uid="{5390F34E-18EA-43B3-9E87-F1F3D057523A}"/>
    <cellStyle name="Millares 2 2 14 2" xfId="10806" xr:uid="{A7DFCD10-A96E-4EC7-8733-EE88A6D1DB1B}"/>
    <cellStyle name="Millares 2 2 14 2 2" xfId="25914" xr:uid="{7FFC0A03-1B41-47AC-809E-75ED54FE6C7D}"/>
    <cellStyle name="Millares 2 2 14 3" xfId="19532" xr:uid="{7F21A62C-F7C3-4522-9350-32C530A6A34C}"/>
    <cellStyle name="Millares 2 2 15" xfId="7921" xr:uid="{5921835F-5BC6-4350-B5F7-127C74680A43}"/>
    <cellStyle name="Millares 2 2 15 2" xfId="23029" xr:uid="{EBBCF533-4D53-4629-9FF2-52E8690680B0}"/>
    <cellStyle name="Millares 2 2 16" xfId="17012" xr:uid="{940897B9-3534-4C8A-896D-7F535861048F}"/>
    <cellStyle name="Millares 2 2 2" xfId="1263" xr:uid="{00000000-0005-0000-0000-0000F2040000}"/>
    <cellStyle name="Millares 2 2 3" xfId="1264" xr:uid="{00000000-0005-0000-0000-0000F3040000}"/>
    <cellStyle name="Millares 2 2 4" xfId="1265" xr:uid="{00000000-0005-0000-0000-0000F4040000}"/>
    <cellStyle name="Millares 2 2 5" xfId="1967" xr:uid="{6970F0C2-AFAF-4783-994F-591E47BC8652}"/>
    <cellStyle name="Millares 2 2 5 2" xfId="2184" xr:uid="{651BF1A8-6FB4-4DEF-9E11-9A35BCF3F918}"/>
    <cellStyle name="Millares 2 2 5 2 2" xfId="4821" xr:uid="{83035CD1-8172-4BF1-8400-11014C445A09}"/>
    <cellStyle name="Millares 2 2 5 2 2 2" xfId="11203" xr:uid="{2ABDECFA-7DBF-4B75-A110-502F9B13A802}"/>
    <cellStyle name="Millares 2 2 5 2 2 2 2" xfId="26311" xr:uid="{DE2534AC-47DD-4D1D-A996-411B56E2556C}"/>
    <cellStyle name="Millares 2 2 5 2 2 3" xfId="19929" xr:uid="{1ECD8AB7-2873-4864-BF57-05141AC63A48}"/>
    <cellStyle name="Millares 2 2 5 2 3" xfId="8682" xr:uid="{66309072-A2D5-4BC8-9901-9AF47BAEE94B}"/>
    <cellStyle name="Millares 2 2 5 2 3 2" xfId="23790" xr:uid="{7AAF7719-D9CB-4400-8464-CA44D77E6E5A}"/>
    <cellStyle name="Millares 2 2 5 2 4" xfId="17409" xr:uid="{680C65E5-06DC-465C-92BB-83A3BDB71E3C}"/>
    <cellStyle name="Millares 2 2 5 3" xfId="2527" xr:uid="{5A7857F9-6CE4-4D16-A515-E0A54B803251}"/>
    <cellStyle name="Millares 2 2 5 3 2" xfId="5164" xr:uid="{1B6806B2-8A24-4B86-831A-530D78C10CA2}"/>
    <cellStyle name="Millares 2 2 5 3 2 2" xfId="11528" xr:uid="{68B28E2F-F2D1-4CBE-A823-70EF2DE647CF}"/>
    <cellStyle name="Millares 2 2 5 3 2 2 2" xfId="26636" xr:uid="{96F13C76-3F68-41D1-AC5D-78EBDD32A98E}"/>
    <cellStyle name="Millares 2 2 5 3 2 3" xfId="20272" xr:uid="{F63AAE15-CC62-429C-9C32-4F855D021EE0}"/>
    <cellStyle name="Millares 2 2 5 3 3" xfId="8994" xr:uid="{38425124-5CFF-4C03-81EE-AD181B21C461}"/>
    <cellStyle name="Millares 2 2 5 3 3 2" xfId="24102" xr:uid="{1F444CAE-55CA-4833-BF71-35E1655F6BF2}"/>
    <cellStyle name="Millares 2 2 5 3 4" xfId="17650" xr:uid="{31FEDC11-27F6-4955-BFE8-DCB824EB0C72}"/>
    <cellStyle name="Millares 2 2 5 4" xfId="4039" xr:uid="{75DC399B-5F5C-4274-9744-32B0E706EC9F}"/>
    <cellStyle name="Millares 2 2 5 4 2" xfId="6676" xr:uid="{4F71652D-AAF5-4B8E-969E-A8EDABC76D4B}"/>
    <cellStyle name="Millares 2 2 5 4 2 2" xfId="12987" xr:uid="{CB7CFF38-C6DD-45FC-BB54-3549A0D4693E}"/>
    <cellStyle name="Millares 2 2 5 4 2 2 2" xfId="28095" xr:uid="{4FF8F50E-D045-48E4-9BDA-C6F2CA61EA8D}"/>
    <cellStyle name="Millares 2 2 5 4 2 3" xfId="21784" xr:uid="{22229224-D660-465A-A1E6-FCD5A12A1304}"/>
    <cellStyle name="Millares 2 2 5 4 3" xfId="10421" xr:uid="{E1D2D728-B400-4129-AAE4-1BDB65E94C99}"/>
    <cellStyle name="Millares 2 2 5 4 3 2" xfId="25529" xr:uid="{67A9E215-208D-4418-B504-8D75039C7215}"/>
    <cellStyle name="Millares 2 2 5 4 4" xfId="19147" xr:uid="{9F8EA3D2-1AA3-41BA-99AF-8A286C8B1595}"/>
    <cellStyle name="Millares 2 2 5 5" xfId="4415" xr:uid="{1E51A146-06E3-45CA-9DAE-F9F46C6C0178}"/>
    <cellStyle name="Millares 2 2 5 5 2" xfId="10797" xr:uid="{3C25A340-3856-42F6-9BFE-7E809E2F90F4}"/>
    <cellStyle name="Millares 2 2 5 5 2 2" xfId="25905" xr:uid="{0142A245-686D-44E8-A52B-C7DF1F1BAC6E}"/>
    <cellStyle name="Millares 2 2 5 5 3" xfId="19523" xr:uid="{DFDD2732-1C85-45FC-A7B6-1C8445562F25}"/>
    <cellStyle name="Millares 2 2 5 6" xfId="4604" xr:uid="{6AC3614A-D06B-4265-9390-F264DDD3C93E}"/>
    <cellStyle name="Millares 2 2 5 6 2" xfId="10986" xr:uid="{C6B979FF-3EA3-47DC-AB09-3EDCBD566C39}"/>
    <cellStyle name="Millares 2 2 5 6 2 2" xfId="26094" xr:uid="{1B1CDE7E-E7FC-4C98-A204-10F9EF631688}"/>
    <cellStyle name="Millares 2 2 5 6 3" xfId="19712" xr:uid="{E45E6749-1C6A-46CC-B640-EAEBE8127BDF}"/>
    <cellStyle name="Millares 2 2 5 7" xfId="8281" xr:uid="{9F7A147C-5C98-4AD6-8F66-6AE647F00BEA}"/>
    <cellStyle name="Millares 2 2 5 7 2" xfId="23389" xr:uid="{53EF8DCF-C84E-477D-96E7-6EFB8B20EE10}"/>
    <cellStyle name="Millares 2 2 5 8" xfId="17192" xr:uid="{B0EE945C-CB56-461B-9CD1-59CE70F7068B}"/>
    <cellStyle name="Millares 2 2 6" xfId="1883" xr:uid="{5D4F3319-F1CE-45F6-9C16-7490EFFF9DA1}"/>
    <cellStyle name="Millares 2 2 6 2" xfId="2443" xr:uid="{8BEF38A8-937F-4A08-A534-780B846D1A29}"/>
    <cellStyle name="Millares 2 2 6 2 2" xfId="5080" xr:uid="{7780534C-62FA-412F-865C-A786576BA198}"/>
    <cellStyle name="Millares 2 2 6 2 2 2" xfId="11444" xr:uid="{A75C42FA-8810-4AB1-AF13-FDD377335DF7}"/>
    <cellStyle name="Millares 2 2 6 2 2 2 2" xfId="26552" xr:uid="{5F379963-ED95-49D5-A06B-6FDE2AC12270}"/>
    <cellStyle name="Millares 2 2 6 2 2 3" xfId="20188" xr:uid="{0377A52D-D153-4124-97DC-C0967B285599}"/>
    <cellStyle name="Millares 2 2 6 2 3" xfId="8910" xr:uid="{291F709F-C86C-46AF-853F-4CFE8ED1715B}"/>
    <cellStyle name="Millares 2 2 6 2 3 2" xfId="24018" xr:uid="{3AA54194-16DE-4576-B886-AF36CC5EBA87}"/>
    <cellStyle name="Millares 2 2 6 2 4" xfId="17617" xr:uid="{D827DDF4-01C2-4774-9487-CCB561BF737C}"/>
    <cellStyle name="Millares 2 2 6 3" xfId="3955" xr:uid="{71139416-FE7F-40B4-A69C-248F9EA3AF43}"/>
    <cellStyle name="Millares 2 2 6 3 2" xfId="6592" xr:uid="{89DB73E4-DE6F-4330-871F-AE1F6FCA49ED}"/>
    <cellStyle name="Millares 2 2 6 3 2 2" xfId="12903" xr:uid="{A0698A95-D27D-406D-AEB5-E3BBE06E895A}"/>
    <cellStyle name="Millares 2 2 6 3 2 2 2" xfId="28011" xr:uid="{5EBE3E25-DB6E-4C62-8EF5-18552EC7188F}"/>
    <cellStyle name="Millares 2 2 6 3 2 3" xfId="21700" xr:uid="{83B0D5E5-9BB3-433B-88A3-1EB691AD02E0}"/>
    <cellStyle name="Millares 2 2 6 3 3" xfId="10337" xr:uid="{E74214BC-4953-4BB5-8F30-5533FC416828}"/>
    <cellStyle name="Millares 2 2 6 3 3 2" xfId="25445" xr:uid="{774E3B52-97B6-4698-8F90-9E3AFD8A0F93}"/>
    <cellStyle name="Millares 2 2 6 3 4" xfId="19063" xr:uid="{1D64449F-FC43-4D75-8BF3-6B3995309511}"/>
    <cellStyle name="Millares 2 2 6 4" xfId="4520" xr:uid="{971FAAC7-7E52-4C6E-AAC6-6DD00A80E2EF}"/>
    <cellStyle name="Millares 2 2 6 4 2" xfId="10902" xr:uid="{40094D4F-A315-48C5-9860-55D19F062EC7}"/>
    <cellStyle name="Millares 2 2 6 4 2 2" xfId="26010" xr:uid="{73E2B5A0-9A21-41E9-A673-D97462EEC6E5}"/>
    <cellStyle name="Millares 2 2 6 4 3" xfId="19628" xr:uid="{18244DD9-56F1-46E9-8D9F-4FA95F0217BD}"/>
    <cellStyle name="Millares 2 2 6 5" xfId="8384" xr:uid="{69860118-BD32-4C5C-B93A-11A9DD735103}"/>
    <cellStyle name="Millares 2 2 6 5 2" xfId="23492" xr:uid="{7799A4B4-64DF-47AE-B3BB-73EC1C04D8C0}"/>
    <cellStyle name="Millares 2 2 6 6" xfId="17108" xr:uid="{FE1B00F5-780C-4CF7-B180-350D58851CA0}"/>
    <cellStyle name="Millares 2 2 7" xfId="2098" xr:uid="{2B0F2560-50C3-43DC-A774-E6970318B879}"/>
    <cellStyle name="Millares 2 2 7 2" xfId="2588" xr:uid="{CE349F6D-022B-4FD7-9EEE-9A81B35BAD97}"/>
    <cellStyle name="Millares 2 2 7 2 2" xfId="5225" xr:uid="{94B17CEB-2915-42E0-9E91-58A42BA5F34C}"/>
    <cellStyle name="Millares 2 2 7 2 2 2" xfId="11589" xr:uid="{69364F70-3D6A-4A2A-97C8-4D973B5F1267}"/>
    <cellStyle name="Millares 2 2 7 2 2 2 2" xfId="26697" xr:uid="{32713A71-43B2-4AB0-88AF-3F9B8299D78A}"/>
    <cellStyle name="Millares 2 2 7 2 2 3" xfId="20333" xr:uid="{29A7EFCE-8373-488F-AEF2-81987911722B}"/>
    <cellStyle name="Millares 2 2 7 2 3" xfId="9055" xr:uid="{315CD646-5EBA-44FD-AD77-F5868DA232DD}"/>
    <cellStyle name="Millares 2 2 7 2 3 2" xfId="24163" xr:uid="{C43098EE-071B-4F9A-BBD1-E1C737C8E083}"/>
    <cellStyle name="Millares 2 2 7 2 4" xfId="17696" xr:uid="{935F08AC-F403-40D8-98D4-67D69B23AAC9}"/>
    <cellStyle name="Millares 2 2 7 3" xfId="4170" xr:uid="{7006B09C-1742-4C63-ACE6-DEB29FF2F7C1}"/>
    <cellStyle name="Millares 2 2 7 3 2" xfId="6807" xr:uid="{44E15158-F694-48E7-8C24-2E8C56BCB6B3}"/>
    <cellStyle name="Millares 2 2 7 3 2 2" xfId="13118" xr:uid="{37BEA617-442C-42D1-8503-785DB6573D69}"/>
    <cellStyle name="Millares 2 2 7 3 2 2 2" xfId="28226" xr:uid="{5B5DFBFD-1C03-4F2C-A75F-826FBDD16C88}"/>
    <cellStyle name="Millares 2 2 7 3 2 3" xfId="21915" xr:uid="{AF5AEC3F-298A-421E-A916-24706C1FAA5F}"/>
    <cellStyle name="Millares 2 2 7 3 3" xfId="10552" xr:uid="{C6AAB34E-635E-43E2-90DD-24D438DA4A15}"/>
    <cellStyle name="Millares 2 2 7 3 3 2" xfId="25660" xr:uid="{E1A8E870-89AD-4F4E-93A7-F437CE490FCE}"/>
    <cellStyle name="Millares 2 2 7 3 4" xfId="19278" xr:uid="{0CF1D80B-6724-4DF0-9C8B-ABD37C8261C7}"/>
    <cellStyle name="Millares 2 2 7 4" xfId="4735" xr:uid="{DF2E152D-89CA-4657-9AC2-003B138FB9CF}"/>
    <cellStyle name="Millares 2 2 7 4 2" xfId="11117" xr:uid="{0DC26813-A7F1-4138-B871-299173573389}"/>
    <cellStyle name="Millares 2 2 7 4 2 2" xfId="26225" xr:uid="{438FBF40-A98A-4ADC-90D6-67FD1D6D4CAB}"/>
    <cellStyle name="Millares 2 2 7 4 3" xfId="19843" xr:uid="{D5BB6441-2121-4043-B9F5-98EF3124D674}"/>
    <cellStyle name="Millares 2 2 7 5" xfId="8596" xr:uid="{2CE5506D-C39C-4E34-A862-9D29BCDAD54A}"/>
    <cellStyle name="Millares 2 2 7 5 2" xfId="23704" xr:uid="{B60CEE51-63BA-4A90-BA32-474919737B29}"/>
    <cellStyle name="Millares 2 2 7 6" xfId="17323" xr:uid="{7C97346C-6808-49C5-A050-E3F73778BE92}"/>
    <cellStyle name="Millares 2 2 8" xfId="2169" xr:uid="{4790E048-C9A0-4135-A07E-075A5B27255D}"/>
    <cellStyle name="Millares 2 2 8 2" xfId="2658" xr:uid="{289E35BB-D1E4-44D7-A299-EE26C7A255EB}"/>
    <cellStyle name="Millares 2 2 8 2 2" xfId="5295" xr:uid="{7D2292A9-CF37-451C-9EBB-7ADC54D36A48}"/>
    <cellStyle name="Millares 2 2 8 2 2 2" xfId="11659" xr:uid="{260A5B2C-1750-4DB9-AD13-A9CC987DCB43}"/>
    <cellStyle name="Millares 2 2 8 2 2 2 2" xfId="26767" xr:uid="{ED43A42D-72C6-4E2C-8073-B079407CCA45}"/>
    <cellStyle name="Millares 2 2 8 2 2 3" xfId="20403" xr:uid="{1A04B77D-6AC2-4DB8-A547-918795E34EC9}"/>
    <cellStyle name="Millares 2 2 8 2 3" xfId="9125" xr:uid="{C9B2AB91-7F57-4761-A652-E8ED4E8D88B9}"/>
    <cellStyle name="Millares 2 2 8 2 3 2" xfId="24233" xr:uid="{CB54B6F3-DD3C-4892-B17C-0CC58B70C881}"/>
    <cellStyle name="Millares 2 2 8 2 4" xfId="17766" xr:uid="{3D3801DD-859E-4ACE-94DF-B2E12E5EF4ED}"/>
    <cellStyle name="Millares 2 2 8 3" xfId="4241" xr:uid="{107CC137-4BF3-4C09-BC25-754398EE84DC}"/>
    <cellStyle name="Millares 2 2 8 3 2" xfId="6878" xr:uid="{BF7538A1-BFC2-4807-A191-3E903775D73B}"/>
    <cellStyle name="Millares 2 2 8 3 2 2" xfId="13189" xr:uid="{24171383-70D7-4C20-B20A-02A7041BCD15}"/>
    <cellStyle name="Millares 2 2 8 3 2 2 2" xfId="28297" xr:uid="{8E13C612-C4DB-4862-8FD2-6A9B339502A1}"/>
    <cellStyle name="Millares 2 2 8 3 2 3" xfId="21986" xr:uid="{ECF02514-8F7E-4C82-B5A2-A664559FCD60}"/>
    <cellStyle name="Millares 2 2 8 3 3" xfId="10623" xr:uid="{ED043861-4BC6-4158-9015-09EAE37161AC}"/>
    <cellStyle name="Millares 2 2 8 3 3 2" xfId="25731" xr:uid="{53719243-A9D8-4666-8B47-9496CC69CE17}"/>
    <cellStyle name="Millares 2 2 8 3 4" xfId="19349" xr:uid="{727D63C8-82BB-4688-88E1-F5556BF9C17C}"/>
    <cellStyle name="Millares 2 2 8 4" xfId="4806" xr:uid="{8C873126-D6B1-4FBF-B64D-5B1C514180F2}"/>
    <cellStyle name="Millares 2 2 8 4 2" xfId="11188" xr:uid="{33757B1F-C100-41C8-8727-49212666FD08}"/>
    <cellStyle name="Millares 2 2 8 4 2 2" xfId="26296" xr:uid="{7CC26AAC-FDEA-4188-A4DE-96B66FB271AB}"/>
    <cellStyle name="Millares 2 2 8 4 3" xfId="19914" xr:uid="{01582638-3F2D-48EA-BEEB-09D6D1DD3FEC}"/>
    <cellStyle name="Millares 2 2 8 5" xfId="8667" xr:uid="{54DADC3E-0197-4116-8BF4-16378BACC666}"/>
    <cellStyle name="Millares 2 2 8 5 2" xfId="23775" xr:uid="{90E82A96-CBAD-4EA8-9651-39A9F0F0D78A}"/>
    <cellStyle name="Millares 2 2 8 6" xfId="17394" xr:uid="{A8A9413F-7DD5-42ED-A8D5-B654A5111637}"/>
    <cellStyle name="Millares 2 2 9" xfId="2175" xr:uid="{89036650-0026-47E6-BFE5-22ABEF75153B}"/>
    <cellStyle name="Millares 2 2 9 2" xfId="4812" xr:uid="{7FC8D4A4-AAE3-4313-A010-471AA7615E31}"/>
    <cellStyle name="Millares 2 2 9 2 2" xfId="11194" xr:uid="{8149D4F4-59CA-4737-9110-879597CF2262}"/>
    <cellStyle name="Millares 2 2 9 2 2 2" xfId="26302" xr:uid="{BF16EAB6-45EA-4B19-843F-27EE1366D2E9}"/>
    <cellStyle name="Millares 2 2 9 2 3" xfId="19920" xr:uid="{CBA08AF5-E50A-4BB4-9C42-7587DECD7E62}"/>
    <cellStyle name="Millares 2 2 9 3" xfId="8673" xr:uid="{D1626E5F-4E13-436C-894E-244D2293456C}"/>
    <cellStyle name="Millares 2 2 9 3 2" xfId="23781" xr:uid="{03241D28-E23E-4262-AF92-B9CAC8FD2910}"/>
    <cellStyle name="Millares 2 2 9 4" xfId="17400" xr:uid="{6829D43B-CB52-464A-9349-BF34F9BF9709}"/>
    <cellStyle name="Millares 2 3" xfId="1266" xr:uid="{00000000-0005-0000-0000-0000F5040000}"/>
    <cellStyle name="Millares 2 4" xfId="1267" xr:uid="{00000000-0005-0000-0000-0000F6040000}"/>
    <cellStyle name="Millares 2 5" xfId="1268" xr:uid="{00000000-0005-0000-0000-0000F7040000}"/>
    <cellStyle name="Millares 2 6" xfId="1269" xr:uid="{00000000-0005-0000-0000-0000F8040000}"/>
    <cellStyle name="Millares 2 7" xfId="1270" xr:uid="{00000000-0005-0000-0000-0000F9040000}"/>
    <cellStyle name="Millares 2 8" xfId="1271" xr:uid="{00000000-0005-0000-0000-0000FA040000}"/>
    <cellStyle name="Millares 2 9" xfId="1272" xr:uid="{00000000-0005-0000-0000-0000FB040000}"/>
    <cellStyle name="Millares 20" xfId="2171" xr:uid="{8E301BAE-A4F8-43C9-B177-FBF0C5E2629D}"/>
    <cellStyle name="Millares 20 2" xfId="4808" xr:uid="{88C5B7A3-AB23-4FB5-85E5-801B9E8C48E3}"/>
    <cellStyle name="Millares 20 2 2" xfId="11190" xr:uid="{1F5E851D-7F3F-4F64-AC56-3C9D625244FB}"/>
    <cellStyle name="Millares 20 2 2 2" xfId="26298" xr:uid="{0B58DE26-C16A-4718-97FA-57ED67D1C1BD}"/>
    <cellStyle name="Millares 20 2 3" xfId="19916" xr:uid="{B2DD0C1C-4BAC-42F4-82FA-35167EEEA15C}"/>
    <cellStyle name="Millares 20 3" xfId="8669" xr:uid="{DCB157B1-2B5E-4FE6-AEE1-9EAF96BF2FA0}"/>
    <cellStyle name="Millares 20 3 2" xfId="23777" xr:uid="{D27799FD-5E57-4EE3-9D42-81D7014BCB21}"/>
    <cellStyle name="Millares 20 4" xfId="17396" xr:uid="{F4995C6A-5A10-40E6-BF07-315FB2C52DA2}"/>
    <cellStyle name="Millares 21" xfId="2172" xr:uid="{9C763F1B-3B24-4524-8AF3-C973A42815ED}"/>
    <cellStyle name="Millares 21 2" xfId="4809" xr:uid="{60004CDD-632E-4A54-895E-D003D927F20C}"/>
    <cellStyle name="Millares 21 2 2" xfId="11191" xr:uid="{ABF9AC08-D48E-44E5-BF8F-62DC342F58F7}"/>
    <cellStyle name="Millares 21 2 2 2" xfId="26299" xr:uid="{0E132023-C94F-4AA6-8FC4-C97729FDF109}"/>
    <cellStyle name="Millares 21 2 3" xfId="19917" xr:uid="{25E093CB-E92A-4E10-8BB5-DA24CF6AEB2C}"/>
    <cellStyle name="Millares 21 3" xfId="8670" xr:uid="{63EFABEB-566D-4360-937A-80E23094FC53}"/>
    <cellStyle name="Millares 21 3 2" xfId="23778" xr:uid="{614911F3-48C6-4203-BF0A-7F22236D8658}"/>
    <cellStyle name="Millares 21 4" xfId="17397" xr:uid="{320D3D83-E34F-4001-B352-6DE1E76D76CA}"/>
    <cellStyle name="Millares 22" xfId="2287" xr:uid="{CDF216C0-870C-4BD9-B35C-96B2C43F4640}"/>
    <cellStyle name="Millares 22 2" xfId="4924" xr:uid="{4507D18C-9F17-4C11-9E65-719A27FA9A6A}"/>
    <cellStyle name="Millares 22 2 2" xfId="11288" xr:uid="{95168D7F-AABD-457A-AA00-B0172F5D93DE}"/>
    <cellStyle name="Millares 22 2 2 2" xfId="26396" xr:uid="{D39FE5CB-7CC5-4D9E-82D4-D8CECF2EFEF7}"/>
    <cellStyle name="Millares 22 2 3" xfId="20032" xr:uid="{271EF0C0-9809-422C-9224-56EFBBA35FB3}"/>
    <cellStyle name="Millares 22 3" xfId="8754" xr:uid="{5BE4DD08-7090-4F32-9B95-4979B3CEC3F7}"/>
    <cellStyle name="Millares 22 3 2" xfId="23862" xr:uid="{9239F3B6-DF38-400C-9602-86E9B6067EBB}"/>
    <cellStyle name="Millares 22 4" xfId="17512" xr:uid="{F368A476-CB59-4214-B0B0-482DE483C617}"/>
    <cellStyle name="Millares 23" xfId="2285" xr:uid="{8B5BC046-41EC-4D6E-B77C-2C5A70B650C1}"/>
    <cellStyle name="Millares 23 2" xfId="4922" xr:uid="{0B3101FE-1FA8-4A26-923F-4A17372F4B9D}"/>
    <cellStyle name="Millares 23 2 2" xfId="11286" xr:uid="{DC6BC031-B9C5-4729-9695-D36373619278}"/>
    <cellStyle name="Millares 23 2 2 2" xfId="26394" xr:uid="{74B990DD-CFBD-486D-B9A7-64ED6E4A790A}"/>
    <cellStyle name="Millares 23 2 3" xfId="20030" xr:uid="{F2040C2D-C800-4270-A64D-A47607AE609C}"/>
    <cellStyle name="Millares 23 3" xfId="8752" xr:uid="{D3BFECEB-7F1C-475F-B50F-4850C8A2F821}"/>
    <cellStyle name="Millares 23 3 2" xfId="23860" xr:uid="{C135F180-6B9C-432A-8E5A-D4D8A3AEAF5E}"/>
    <cellStyle name="Millares 23 4" xfId="17510" xr:uid="{D7B05B2F-F752-40CD-A4BD-4C1FDE8074D0}"/>
    <cellStyle name="Millares 24" xfId="2289" xr:uid="{E2D194BD-795C-4A3C-9625-2575CA897C32}"/>
    <cellStyle name="Millares 24 2" xfId="4926" xr:uid="{358A76FE-C35D-4CB0-9B92-BC1CEDFDC8C5}"/>
    <cellStyle name="Millares 24 2 2" xfId="11290" xr:uid="{AA8289FB-35BC-45C0-BD3D-3E4F8F442F6A}"/>
    <cellStyle name="Millares 24 2 2 2" xfId="26398" xr:uid="{77E56C84-ED9E-4005-AF42-0800C6075F26}"/>
    <cellStyle name="Millares 24 2 3" xfId="20034" xr:uid="{53519EB3-76C9-4A8B-B8B2-745ABD6074C3}"/>
    <cellStyle name="Millares 24 3" xfId="8756" xr:uid="{3BAC803D-6A69-492A-AB13-2A5C22A05081}"/>
    <cellStyle name="Millares 24 3 2" xfId="23864" xr:uid="{552AFDF5-7027-41B7-A6E3-131BDBE4A815}"/>
    <cellStyle name="Millares 24 4" xfId="17514" xr:uid="{EED74211-F295-41F2-AC7F-BE354A67D81A}"/>
    <cellStyle name="Millares 25" xfId="2665" xr:uid="{A312113E-53BE-405B-8141-49B215CDFAE7}"/>
    <cellStyle name="Millares 25 2" xfId="5302" xr:uid="{9BAEF6EE-71A4-4BB6-B626-35931951CA15}"/>
    <cellStyle name="Millares 25 2 2" xfId="11663" xr:uid="{02C714C3-C83D-4183-9BE3-C30E02C2DAF9}"/>
    <cellStyle name="Millares 25 2 2 2" xfId="26771" xr:uid="{F1B93D89-3BA1-44CA-ACCB-A605FF1715F7}"/>
    <cellStyle name="Millares 25 2 3" xfId="20410" xr:uid="{8546F919-360A-4F07-BFC6-D39D7C7DC3AE}"/>
    <cellStyle name="Millares 25 3" xfId="9130" xr:uid="{9E79D25F-F15F-4AB9-9F88-13A883A4D7ED}"/>
    <cellStyle name="Millares 25 3 2" xfId="24238" xr:uid="{03DD42B9-6D0C-4CE9-9D31-79E010804172}"/>
    <cellStyle name="Millares 25 4" xfId="17773" xr:uid="{0BD7DDFD-7B27-4D34-BD02-CCA18D420083}"/>
    <cellStyle name="Millares 26" xfId="2286" xr:uid="{050BB190-B5E7-41FB-AECB-B0E27D72DC45}"/>
    <cellStyle name="Millares 26 2" xfId="4923" xr:uid="{8B3390E3-B83C-4C5B-AF6D-68ECB8AC4D8F}"/>
    <cellStyle name="Millares 26 2 2" xfId="11287" xr:uid="{DA57C042-C96B-4772-BFB8-9E2834D232E7}"/>
    <cellStyle name="Millares 26 2 2 2" xfId="26395" xr:uid="{044DC6C9-F3A6-446D-8AA1-B511E9112422}"/>
    <cellStyle name="Millares 26 2 3" xfId="20031" xr:uid="{8489F59D-4B3E-4ECB-B308-B2419C6F6319}"/>
    <cellStyle name="Millares 26 3" xfId="8753" xr:uid="{DD607482-2AAD-4B74-803D-7ED38005DE6D}"/>
    <cellStyle name="Millares 26 3 2" xfId="23861" xr:uid="{FF525765-B789-49B9-9A5D-EA29FF0C7EC7}"/>
    <cellStyle name="Millares 26 4" xfId="17511" xr:uid="{1D227798-A133-481B-A7EE-0AE8D6715F23}"/>
    <cellStyle name="Millares 27" xfId="3857" xr:uid="{ED382885-D712-4A36-BA48-0D5CE5CFF513}"/>
    <cellStyle name="Millares 27 2" xfId="6494" xr:uid="{7250A39C-9337-45E8-B322-2656B4AAB15A}"/>
    <cellStyle name="Millares 27 2 2" xfId="12805" xr:uid="{982D8CEF-6EA2-4FFD-9EBB-6EBE2F75E550}"/>
    <cellStyle name="Millares 27 2 2 2" xfId="27913" xr:uid="{231AF174-48AB-458B-9A52-BB498AE514EE}"/>
    <cellStyle name="Millares 27 2 3" xfId="21602" xr:uid="{1BBF6EB1-0D4A-4D7D-9BD4-AEE19411AEBD}"/>
    <cellStyle name="Millares 27 3" xfId="10239" xr:uid="{33FE3F28-AF3E-4DEC-80DA-DEC5E024B580}"/>
    <cellStyle name="Millares 27 3 2" xfId="25347" xr:uid="{B3F1B0CA-8D38-487A-8998-E984D7C1A936}"/>
    <cellStyle name="Millares 27 4" xfId="18965" xr:uid="{3D08DB4E-A06D-46C1-BF34-BC095C8A06D7}"/>
    <cellStyle name="Millares 28" xfId="3856" xr:uid="{C46FA44D-8224-4AD0-B651-180E05DECB5C}"/>
    <cellStyle name="Millares 28 2" xfId="6493" xr:uid="{100CFBB9-8E9E-4D00-AC4F-31888BED3024}"/>
    <cellStyle name="Millares 28 2 2" xfId="12804" xr:uid="{EABDDF01-5F65-4CF8-9D46-85AE4A50C84F}"/>
    <cellStyle name="Millares 28 2 2 2" xfId="27912" xr:uid="{A59DEFAD-C3D9-459F-BE8F-5DA0A7B78D85}"/>
    <cellStyle name="Millares 28 2 3" xfId="21601" xr:uid="{53821603-5EC1-4886-908C-A72C712CF515}"/>
    <cellStyle name="Millares 28 3" xfId="10238" xr:uid="{B127C1BA-12C9-4D6D-AA4F-A4257996DE79}"/>
    <cellStyle name="Millares 28 3 2" xfId="25346" xr:uid="{3EE0251F-ED3B-488E-881D-A8790903ADC2}"/>
    <cellStyle name="Millares 28 4" xfId="18964" xr:uid="{05828300-7658-4C7E-9868-ED3E24BFFFD3}"/>
    <cellStyle name="Millares 29" xfId="4398" xr:uid="{FDFD942A-8EF8-408B-A0CD-A106563C42F2}"/>
    <cellStyle name="Millares 29 2" xfId="7035" xr:uid="{90027803-16CF-40D9-BB61-E410A33730E2}"/>
    <cellStyle name="Millares 29 2 2" xfId="13346" xr:uid="{CFFC5C8F-4903-4C96-BE0A-994F17BE9560}"/>
    <cellStyle name="Millares 29 2 2 2" xfId="28454" xr:uid="{D4659AE8-C07A-4A2B-A2ED-1FA03D33C5E1}"/>
    <cellStyle name="Millares 29 2 3" xfId="22143" xr:uid="{DBCD51F6-7FB6-4303-BD14-FA79BBF928F2}"/>
    <cellStyle name="Millares 29 3" xfId="10780" xr:uid="{948F1CD1-D92B-45EE-A7CC-EF7C52ACEE82}"/>
    <cellStyle name="Millares 29 3 2" xfId="25888" xr:uid="{D7E315DC-D554-417B-9B96-ECB5BFD0E163}"/>
    <cellStyle name="Millares 29 4" xfId="19506" xr:uid="{00A8E1DB-8A6A-48B0-8096-93741F0CCE6E}"/>
    <cellStyle name="Millares 3" xfId="1273" xr:uid="{00000000-0005-0000-0000-0000FC040000}"/>
    <cellStyle name="Millares 3 2" xfId="1274" xr:uid="{00000000-0005-0000-0000-0000FD040000}"/>
    <cellStyle name="Millares 3 3" xfId="1275" xr:uid="{00000000-0005-0000-0000-0000FE040000}"/>
    <cellStyle name="Millares 30" xfId="4404" xr:uid="{B8332A5F-6EEC-4185-B7EC-289AA7EB84F1}"/>
    <cellStyle name="Millares 30 2" xfId="10786" xr:uid="{D26C8451-3B6C-4194-92E8-372044B55340}"/>
    <cellStyle name="Millares 30 2 2" xfId="25894" xr:uid="{231C496C-2857-4659-A348-ACB62D6595B1}"/>
    <cellStyle name="Millares 30 3" xfId="19512" xr:uid="{DC4B9336-9EB3-4E8A-BB27-417E0C9D4409}"/>
    <cellStyle name="Millares 31" xfId="4402" xr:uid="{59371159-BEE5-4146-A719-BD302AAEEF82}"/>
    <cellStyle name="Millares 31 2" xfId="10784" xr:uid="{9BC9D376-67CE-4050-9ED8-4EDFE6D7E6F7}"/>
    <cellStyle name="Millares 31 2 2" xfId="25892" xr:uid="{1A70847D-C146-4938-9938-1311FE7C9B90}"/>
    <cellStyle name="Millares 31 3" xfId="19510" xr:uid="{67D24D86-E0BD-43F6-8F03-FF548788C157}"/>
    <cellStyle name="Millares 32" xfId="4403" xr:uid="{D3BCC163-BCC6-42CB-98B8-7F7EFC37601C}"/>
    <cellStyle name="Millares 32 2" xfId="10785" xr:uid="{B37960E5-350E-4F93-A6D2-6B67175ABE08}"/>
    <cellStyle name="Millares 32 2 2" xfId="25893" xr:uid="{98944FF8-25C9-48CC-96AE-CF186AC9B828}"/>
    <cellStyle name="Millares 32 3" xfId="19511" xr:uid="{A4F7EEF8-2149-4709-8163-14D046BB8929}"/>
    <cellStyle name="Millares 33" xfId="4422" xr:uid="{C2F04790-D99F-4DC9-A89C-A85EF66F3CE4}"/>
    <cellStyle name="Millares 33 2" xfId="10804" xr:uid="{E334E0C3-637C-4F88-BC94-226ECF3D5A3D}"/>
    <cellStyle name="Millares 33 2 2" xfId="25912" xr:uid="{72019A8C-E720-4EDE-BDAA-19F23F14E9F4}"/>
    <cellStyle name="Millares 33 3" xfId="19530" xr:uid="{60D5A187-4856-4ED1-8BC0-8F03E1E88330}"/>
    <cellStyle name="Millares 34" xfId="7913" xr:uid="{0C148CAE-E31E-4B61-9FC9-CFB3B9A69CAB}"/>
    <cellStyle name="Millares 34 2" xfId="7418" xr:uid="{390A76BE-6332-465A-B6AF-733BA5E9ED6D}"/>
    <cellStyle name="Millares 34 2 2" xfId="22526" xr:uid="{DC65D893-252C-4297-B505-002F4113F2ED}"/>
    <cellStyle name="Millares 34 3" xfId="23021" xr:uid="{F0AC0951-8F9D-4DA6-B1FE-B59015AACCC7}"/>
    <cellStyle name="Millares 35" xfId="7416" xr:uid="{BE5E0F4D-12E0-4F75-95CD-698FCC7901E0}"/>
    <cellStyle name="Millares 35 2" xfId="22524" xr:uid="{A1EBD48D-8255-40FD-80C4-AF632DF5C9F5}"/>
    <cellStyle name="Millares 36" xfId="7904" xr:uid="{2C8BCB29-64D8-41E2-A60F-E1FAA78FA0D4}"/>
    <cellStyle name="Millares 36 2" xfId="23012" xr:uid="{79C39E7F-D6D1-4B6D-82FB-BC840521BCE0}"/>
    <cellStyle name="Millares 37" xfId="7705" xr:uid="{FB0389C4-5BF0-4790-B9B2-EC7D22B72E2E}"/>
    <cellStyle name="Millares 37 2" xfId="22813" xr:uid="{2DE2D024-34B3-4E24-967E-AC1DE1D7420B}"/>
    <cellStyle name="Millares 38" xfId="7309" xr:uid="{3AC95250-B071-4B3C-8A18-429DDB105517}"/>
    <cellStyle name="Millares 38 2" xfId="22417" xr:uid="{AF0A2721-C58A-4CF2-938B-0652B0E72F3C}"/>
    <cellStyle name="Millares 39" xfId="14326" xr:uid="{76E9841B-E13E-442B-B93A-810C6ABF3DB8}"/>
    <cellStyle name="Millares 39 2" xfId="29434" xr:uid="{56828202-E899-4544-B956-A2C65CBF2763}"/>
    <cellStyle name="Millares 4" xfId="1276" xr:uid="{00000000-0005-0000-0000-0000FF040000}"/>
    <cellStyle name="Millares 4 10" xfId="3860" xr:uid="{3D672AAB-828E-491A-9F9F-8775B8EA6000}"/>
    <cellStyle name="Millares 4 10 2" xfId="6497" xr:uid="{B84BF5D3-213A-43EC-ADF0-0E11903BA385}"/>
    <cellStyle name="Millares 4 10 2 2" xfId="12808" xr:uid="{1358B16C-76B7-41CC-BC7E-7DC19F088A7D}"/>
    <cellStyle name="Millares 4 10 2 2 2" xfId="27916" xr:uid="{6052927D-0B7B-4ECA-AD03-847DDE905BD8}"/>
    <cellStyle name="Millares 4 10 2 3" xfId="21605" xr:uid="{76492838-3939-4059-98F3-D908171C7E0D}"/>
    <cellStyle name="Millares 4 10 3" xfId="10242" xr:uid="{E4442FA1-FAF5-41C2-B403-34C565526CC2}"/>
    <cellStyle name="Millares 4 10 3 2" xfId="25350" xr:uid="{3E53D42B-6434-4896-AEB8-8DFBEB958904}"/>
    <cellStyle name="Millares 4 10 4" xfId="18968" xr:uid="{FE369573-6CD9-4CE8-9216-26F2E3CC619E}"/>
    <cellStyle name="Millares 4 11" xfId="4401" xr:uid="{5EEECC9F-C46E-4EC0-B072-C8C01FE7E3E5}"/>
    <cellStyle name="Millares 4 11 2" xfId="7038" xr:uid="{68E22156-717B-4CDB-8481-425ABB5F10F0}"/>
    <cellStyle name="Millares 4 11 2 2" xfId="13349" xr:uid="{AEBF301F-82AF-4193-950D-1C8A53A5042D}"/>
    <cellStyle name="Millares 4 11 2 2 2" xfId="28457" xr:uid="{E6B09270-BE6C-4A0A-B08D-12CBA22123E3}"/>
    <cellStyle name="Millares 4 11 2 3" xfId="22146" xr:uid="{4FCE459B-EAE1-40CE-982A-B82161882B48}"/>
    <cellStyle name="Millares 4 11 3" xfId="10783" xr:uid="{25F114EF-CDD8-493D-8AAB-996BD771685A}"/>
    <cellStyle name="Millares 4 11 3 2" xfId="25891" xr:uid="{C151B0C6-0FEE-4631-A6D6-E55FA2B6CDD1}"/>
    <cellStyle name="Millares 4 11 4" xfId="19509" xr:uid="{8CA4A3AC-5C30-406A-9FF9-E0C31A641F28}"/>
    <cellStyle name="Millares 4 12" xfId="4407" xr:uid="{AE3C914E-8EFA-4D42-8FD1-4E94E562FDAB}"/>
    <cellStyle name="Millares 4 12 2" xfId="10789" xr:uid="{A29B7FDB-4E7F-4721-9458-1EA97B51AF81}"/>
    <cellStyle name="Millares 4 12 2 2" xfId="25897" xr:uid="{51BB8934-2E8D-4A25-9F76-BD3297B88995}"/>
    <cellStyle name="Millares 4 12 3" xfId="19515" xr:uid="{15CBAA7A-3D1E-4D4E-99BB-41D79C897616}"/>
    <cellStyle name="Millares 4 13" xfId="4425" xr:uid="{1FF43A86-D600-4EE3-A214-BC7FE661A996}"/>
    <cellStyle name="Millares 4 13 2" xfId="10807" xr:uid="{92036798-F093-4D3C-88CE-E50055270E6B}"/>
    <cellStyle name="Millares 4 13 2 2" xfId="25915" xr:uid="{C1F8C0D3-CD9A-43FB-BFEF-EF1C36CA51B6}"/>
    <cellStyle name="Millares 4 13 3" xfId="19533" xr:uid="{3F86E23B-3295-4495-87C7-08C767D43C07}"/>
    <cellStyle name="Millares 4 14" xfId="7929" xr:uid="{7EDEEAB9-2109-488A-B5E7-B5FAE9CCBF96}"/>
    <cellStyle name="Millares 4 14 2" xfId="23037" xr:uid="{B6EC8956-D2FE-4DAA-8BB1-286D3185D083}"/>
    <cellStyle name="Millares 4 15" xfId="17013" xr:uid="{8BC06CC6-1CEF-4246-A470-5B7137D56F55}"/>
    <cellStyle name="Millares 4 2" xfId="1277" xr:uid="{00000000-0005-0000-0000-000000050000}"/>
    <cellStyle name="Millares 4 2 2" xfId="1278" xr:uid="{00000000-0005-0000-0000-000001050000}"/>
    <cellStyle name="Millares 4 2 2 2" xfId="1279" xr:uid="{00000000-0005-0000-0000-000002050000}"/>
    <cellStyle name="Millares 4 2 2 2 2" xfId="1971" xr:uid="{5C416A33-5F64-46AF-A169-36F5513D4E16}"/>
    <cellStyle name="Millares 4 2 2 2 2 2" xfId="2188" xr:uid="{28D8FEC2-497F-4B93-8D93-077CCE3A0D18}"/>
    <cellStyle name="Millares 4 2 2 2 2 2 2" xfId="4825" xr:uid="{499BD1E9-E62D-4189-A413-A331B6D05F35}"/>
    <cellStyle name="Millares 4 2 2 2 2 2 2 2" xfId="11207" xr:uid="{15203318-5734-4CEE-9565-FEB397B6EFAA}"/>
    <cellStyle name="Millares 4 2 2 2 2 2 2 2 2" xfId="26315" xr:uid="{D6C92DDB-B86E-4BD5-91CD-6E0D292BAE80}"/>
    <cellStyle name="Millares 4 2 2 2 2 2 2 3" xfId="19933" xr:uid="{371D0185-7613-4D5B-B118-03677C9CF21F}"/>
    <cellStyle name="Millares 4 2 2 2 2 2 3" xfId="8686" xr:uid="{39BFC86C-6E9E-4615-8E7C-942810E262ED}"/>
    <cellStyle name="Millares 4 2 2 2 2 2 3 2" xfId="23794" xr:uid="{4EDB860B-EEEE-4BFF-9088-0F8AEB23F19D}"/>
    <cellStyle name="Millares 4 2 2 2 2 2 4" xfId="17413" xr:uid="{1C8F0CBA-D445-4C3F-956B-7A9B1B1DD932}"/>
    <cellStyle name="Millares 4 2 2 2 2 3" xfId="2531" xr:uid="{D23A442F-076E-4ECB-AB32-F886C1C6AE1F}"/>
    <cellStyle name="Millares 4 2 2 2 2 3 2" xfId="5168" xr:uid="{F3F3061E-EFD3-4885-BD39-0BD82980BA51}"/>
    <cellStyle name="Millares 4 2 2 2 2 3 2 2" xfId="11532" xr:uid="{0C38A1AC-EDC1-4314-9ED4-F91E59784FFA}"/>
    <cellStyle name="Millares 4 2 2 2 2 3 2 2 2" xfId="26640" xr:uid="{3CD427FB-4030-4993-A6AF-082859BCEF70}"/>
    <cellStyle name="Millares 4 2 2 2 2 3 2 3" xfId="20276" xr:uid="{88627D14-74AE-404C-B013-447AFCA6827C}"/>
    <cellStyle name="Millares 4 2 2 2 2 3 3" xfId="8998" xr:uid="{5B4AAB29-19C5-4211-89BD-1A3119C7BAE1}"/>
    <cellStyle name="Millares 4 2 2 2 2 3 3 2" xfId="24106" xr:uid="{0A3ED5EA-C2E6-4E06-9217-7F7F25EC5D89}"/>
    <cellStyle name="Millares 4 2 2 2 2 3 4" xfId="17654" xr:uid="{6F71171F-00F8-488B-9A9D-E64875984DDA}"/>
    <cellStyle name="Millares 4 2 2 2 2 4" xfId="4043" xr:uid="{1E5A3157-0536-422D-A003-AAD982D89E26}"/>
    <cellStyle name="Millares 4 2 2 2 2 4 2" xfId="6680" xr:uid="{4DBA8969-583C-4854-94D9-88C0855390C3}"/>
    <cellStyle name="Millares 4 2 2 2 2 4 2 2" xfId="12991" xr:uid="{BCFCF1FE-597E-4913-8B7B-D3DD384C2E2A}"/>
    <cellStyle name="Millares 4 2 2 2 2 4 2 2 2" xfId="28099" xr:uid="{86AA4315-BA98-46AD-9090-28C451A72B42}"/>
    <cellStyle name="Millares 4 2 2 2 2 4 2 3" xfId="21788" xr:uid="{6DECCFD7-F64F-4DF1-8216-9C9C22990673}"/>
    <cellStyle name="Millares 4 2 2 2 2 4 3" xfId="10425" xr:uid="{D1D70107-8409-4737-81FE-8E5CC4E3D9B3}"/>
    <cellStyle name="Millares 4 2 2 2 2 4 3 2" xfId="25533" xr:uid="{57284766-8351-4694-B9F4-F9BE4DF969CE}"/>
    <cellStyle name="Millares 4 2 2 2 2 4 4" xfId="19151" xr:uid="{2E90DD5D-435B-406E-ACD2-E18FCAEE4A55}"/>
    <cellStyle name="Millares 4 2 2 2 2 5" xfId="4419" xr:uid="{AB8DCC18-437F-486E-83B1-7AA6541EF667}"/>
    <cellStyle name="Millares 4 2 2 2 2 5 2" xfId="10801" xr:uid="{72DEEF1E-E7B9-4C0F-B2A3-96BF4E2D84CC}"/>
    <cellStyle name="Millares 4 2 2 2 2 5 2 2" xfId="25909" xr:uid="{94E3216E-0530-4D7A-B59F-9AA36092F946}"/>
    <cellStyle name="Millares 4 2 2 2 2 5 3" xfId="19527" xr:uid="{768E6874-FF35-49A9-900B-E0A207BAF0DD}"/>
    <cellStyle name="Millares 4 2 2 2 2 6" xfId="4608" xr:uid="{73426A51-6FC2-4501-9B01-C9E7584608C0}"/>
    <cellStyle name="Millares 4 2 2 2 2 6 2" xfId="10990" xr:uid="{AD6A4BEE-961A-4FD4-868D-109C5C6A67AC}"/>
    <cellStyle name="Millares 4 2 2 2 2 6 2 2" xfId="26098" xr:uid="{8076D83C-7B2A-4B63-B176-5FC5DCD9C2EF}"/>
    <cellStyle name="Millares 4 2 2 2 2 6 3" xfId="19716" xr:uid="{BBCD0D0C-E399-4A4A-AF99-3F8F4FCC6DCA}"/>
    <cellStyle name="Millares 4 2 2 2 2 7" xfId="8285" xr:uid="{22B025F5-519B-473E-A965-58533C97DC47}"/>
    <cellStyle name="Millares 4 2 2 2 2 7 2" xfId="23393" xr:uid="{C327A30F-57D5-47D7-BBFC-D307E558CB21}"/>
    <cellStyle name="Millares 4 2 2 2 2 8" xfId="17196" xr:uid="{45CEB80C-FF48-4466-848A-700656CD617E}"/>
    <cellStyle name="Millares 4 2 2 2 3" xfId="1887" xr:uid="{EBAF7B83-E9A8-473A-A2D1-2F5A7BA2304A}"/>
    <cellStyle name="Millares 4 2 2 2 3 2" xfId="2447" xr:uid="{7F19F00E-5F5D-4365-A805-1AECA52EAC65}"/>
    <cellStyle name="Millares 4 2 2 2 3 2 2" xfId="5084" xr:uid="{A251069B-8A37-4B65-9F58-841939ED1772}"/>
    <cellStyle name="Millares 4 2 2 2 3 2 2 2" xfId="11448" xr:uid="{46679AE9-50E1-4965-9890-EDBBCEBC6E9C}"/>
    <cellStyle name="Millares 4 2 2 2 3 2 2 2 2" xfId="26556" xr:uid="{B213933C-6FAE-442B-A84F-FE2C0D006543}"/>
    <cellStyle name="Millares 4 2 2 2 3 2 2 3" xfId="20192" xr:uid="{BD46E25D-D49B-45A6-AB65-BE84AD7EF362}"/>
    <cellStyle name="Millares 4 2 2 2 3 2 3" xfId="8914" xr:uid="{5B30699B-8E79-4B58-8865-A5001DEE291B}"/>
    <cellStyle name="Millares 4 2 2 2 3 2 3 2" xfId="24022" xr:uid="{A5200729-9D1E-440D-A45F-892821B6BE4C}"/>
    <cellStyle name="Millares 4 2 2 2 3 2 4" xfId="17621" xr:uid="{D72EDC4F-EBE6-4A58-80A5-39F572CEF65A}"/>
    <cellStyle name="Millares 4 2 2 2 3 3" xfId="3959" xr:uid="{8EF1B099-2B93-4385-809E-2CE20274C364}"/>
    <cellStyle name="Millares 4 2 2 2 3 3 2" xfId="6596" xr:uid="{48DC803C-BC2E-4471-A831-BB23F068B62A}"/>
    <cellStyle name="Millares 4 2 2 2 3 3 2 2" xfId="12907" xr:uid="{0475D925-7720-4934-8CAC-1F3C3A936D7F}"/>
    <cellStyle name="Millares 4 2 2 2 3 3 2 2 2" xfId="28015" xr:uid="{1898C1BE-380A-4F02-9358-AE1A155D507C}"/>
    <cellStyle name="Millares 4 2 2 2 3 3 2 3" xfId="21704" xr:uid="{8DEF5683-E564-4EBA-932E-76D5746577A2}"/>
    <cellStyle name="Millares 4 2 2 2 3 3 3" xfId="10341" xr:uid="{CD35E7D6-36A5-4B1A-A7EF-A9943510AF0A}"/>
    <cellStyle name="Millares 4 2 2 2 3 3 3 2" xfId="25449" xr:uid="{D1FD2D30-3B4A-4F0E-8D5D-A542C7DA3746}"/>
    <cellStyle name="Millares 4 2 2 2 3 3 4" xfId="19067" xr:uid="{E9D16DB3-60EF-4775-A99E-BA57B0E5BA2E}"/>
    <cellStyle name="Millares 4 2 2 2 3 4" xfId="4524" xr:uid="{4FB85B13-1615-4403-A136-DDAE30E81545}"/>
    <cellStyle name="Millares 4 2 2 2 3 4 2" xfId="10906" xr:uid="{28FC7CE7-C5D5-4D8E-AC20-434C0464D249}"/>
    <cellStyle name="Millares 4 2 2 2 3 4 2 2" xfId="26014" xr:uid="{60972A38-A066-40AF-815B-120DC0576B67}"/>
    <cellStyle name="Millares 4 2 2 2 3 4 3" xfId="19632" xr:uid="{15346E01-D9E1-4EC2-98A9-E4C31A408050}"/>
    <cellStyle name="Millares 4 2 2 2 3 5" xfId="8388" xr:uid="{A3DEAB57-0EF8-4E73-A65D-B4FCE4C6C8FF}"/>
    <cellStyle name="Millares 4 2 2 2 3 5 2" xfId="23496" xr:uid="{DD69C356-17DE-42EA-95A5-673BC436333C}"/>
    <cellStyle name="Millares 4 2 2 2 3 6" xfId="17112" xr:uid="{92126992-97AC-4C1D-9279-653E16298208}"/>
    <cellStyle name="Millares 4 2 2 3" xfId="1970" xr:uid="{FE109ED0-8776-4AB5-951D-19B70C149E07}"/>
    <cellStyle name="Millares 4 2 2 3 2" xfId="2187" xr:uid="{6FC00DCE-9922-4FF9-A108-78EEBA5ACF2B}"/>
    <cellStyle name="Millares 4 2 2 3 2 2" xfId="4824" xr:uid="{0D9F7725-30ED-4572-BEC5-BEB84B5ADBC5}"/>
    <cellStyle name="Millares 4 2 2 3 2 2 2" xfId="11206" xr:uid="{37E91D03-0799-40CB-A088-65D925FC1254}"/>
    <cellStyle name="Millares 4 2 2 3 2 2 2 2" xfId="26314" xr:uid="{C146902A-F669-4018-B164-739BC41158A9}"/>
    <cellStyle name="Millares 4 2 2 3 2 2 3" xfId="19932" xr:uid="{725444A9-8E56-4EC0-90CA-C4D4D609C41D}"/>
    <cellStyle name="Millares 4 2 2 3 2 3" xfId="8685" xr:uid="{04EFE805-FA40-48ED-A6A0-BD2F331A335C}"/>
    <cellStyle name="Millares 4 2 2 3 2 3 2" xfId="23793" xr:uid="{7BEBABF6-881C-4C6E-833F-6F89F096D7FE}"/>
    <cellStyle name="Millares 4 2 2 3 2 4" xfId="17412" xr:uid="{BC3EBA20-1D98-4434-9966-203DC4446F2B}"/>
    <cellStyle name="Millares 4 2 2 3 3" xfId="2530" xr:uid="{7C1C1C8B-32E9-4D4E-809F-2BCE627AF2CF}"/>
    <cellStyle name="Millares 4 2 2 3 3 2" xfId="5167" xr:uid="{AE9FF448-264F-4EBD-8525-DFB0D6FFE9EA}"/>
    <cellStyle name="Millares 4 2 2 3 3 2 2" xfId="11531" xr:uid="{56C73E91-DC1B-4D8E-A530-CDC23BC7B72F}"/>
    <cellStyle name="Millares 4 2 2 3 3 2 2 2" xfId="26639" xr:uid="{3FDF5665-7740-4F16-999D-022369BE848B}"/>
    <cellStyle name="Millares 4 2 2 3 3 2 3" xfId="20275" xr:uid="{187234F0-0FB4-4949-8BD5-0537E253167C}"/>
    <cellStyle name="Millares 4 2 2 3 3 3" xfId="8997" xr:uid="{50BABBEE-8FF0-44CF-9154-8EE381175B5E}"/>
    <cellStyle name="Millares 4 2 2 3 3 3 2" xfId="24105" xr:uid="{96B1F865-D09B-4FE4-9556-98E45777D2DC}"/>
    <cellStyle name="Millares 4 2 2 3 3 4" xfId="17653" xr:uid="{F1D066B8-54AB-4D0E-AE67-9376F580BAA9}"/>
    <cellStyle name="Millares 4 2 2 3 4" xfId="4042" xr:uid="{0DC90922-E4D6-4A3E-88DA-710289930F47}"/>
    <cellStyle name="Millares 4 2 2 3 4 2" xfId="6679" xr:uid="{6CA89EF2-11E4-4BCB-B1AF-3B44A942E2A0}"/>
    <cellStyle name="Millares 4 2 2 3 4 2 2" xfId="12990" xr:uid="{A20E0AC2-427B-407A-B1DB-B93CBAB3A932}"/>
    <cellStyle name="Millares 4 2 2 3 4 2 2 2" xfId="28098" xr:uid="{4567B59A-3BC1-4A94-93C2-88E44D56F3D5}"/>
    <cellStyle name="Millares 4 2 2 3 4 2 3" xfId="21787" xr:uid="{3597D796-C463-409F-AF40-5DD02D90FA92}"/>
    <cellStyle name="Millares 4 2 2 3 4 3" xfId="10424" xr:uid="{A4D53156-7DA5-4DB2-A7AB-408E23869F6A}"/>
    <cellStyle name="Millares 4 2 2 3 4 3 2" xfId="25532" xr:uid="{D68239A3-3131-4DBD-840E-52A4F03654C3}"/>
    <cellStyle name="Millares 4 2 2 3 4 4" xfId="19150" xr:uid="{477892D0-5608-4BA7-9241-6AA05D0B5FA6}"/>
    <cellStyle name="Millares 4 2 2 3 5" xfId="4418" xr:uid="{FF9A3133-92A1-47D4-8D77-9D8636EA911B}"/>
    <cellStyle name="Millares 4 2 2 3 5 2" xfId="10800" xr:uid="{38A80653-F034-48DF-A7F7-4739756A19E1}"/>
    <cellStyle name="Millares 4 2 2 3 5 2 2" xfId="25908" xr:uid="{2F8B0407-5FB4-461C-BA99-695BCE86DCC5}"/>
    <cellStyle name="Millares 4 2 2 3 5 3" xfId="19526" xr:uid="{C5C5ABDB-2731-44EB-B557-B8662E3E36CB}"/>
    <cellStyle name="Millares 4 2 2 3 6" xfId="4607" xr:uid="{3914307F-1BAD-4329-96C7-8BE29DA43ABE}"/>
    <cellStyle name="Millares 4 2 2 3 6 2" xfId="10989" xr:uid="{666E1502-47BF-4AF9-B14F-6EB0B3E3B156}"/>
    <cellStyle name="Millares 4 2 2 3 6 2 2" xfId="26097" xr:uid="{D0EA142C-3631-4643-887D-BE35759C2F75}"/>
    <cellStyle name="Millares 4 2 2 3 6 3" xfId="19715" xr:uid="{1D5300F2-37B0-4421-9194-5C318B327265}"/>
    <cellStyle name="Millares 4 2 2 3 7" xfId="8284" xr:uid="{D6F492D5-2898-4F79-BD0D-4F776B856F96}"/>
    <cellStyle name="Millares 4 2 2 3 7 2" xfId="23392" xr:uid="{7AEDAD91-773B-4ECE-9014-9ED0B0DDC4BA}"/>
    <cellStyle name="Millares 4 2 2 3 8" xfId="17195" xr:uid="{CE53275D-FE64-411C-8E35-BABAE4D8E817}"/>
    <cellStyle name="Millares 4 2 2 4" xfId="1886" xr:uid="{85D1CC89-B83F-4CCB-AD79-103FE4903D8A}"/>
    <cellStyle name="Millares 4 2 2 4 2" xfId="2446" xr:uid="{4989FE2B-9B82-4D9C-B06F-836960F9EADF}"/>
    <cellStyle name="Millares 4 2 2 4 2 2" xfId="5083" xr:uid="{3E26614B-992C-49C1-9029-E234D921BAA9}"/>
    <cellStyle name="Millares 4 2 2 4 2 2 2" xfId="11447" xr:uid="{9EED4739-025D-47E3-93F8-1D5474F8C979}"/>
    <cellStyle name="Millares 4 2 2 4 2 2 2 2" xfId="26555" xr:uid="{69456370-F40E-40D0-BAAE-613C94E20F0E}"/>
    <cellStyle name="Millares 4 2 2 4 2 2 3" xfId="20191" xr:uid="{7093D5CE-3E69-485C-9EB3-71114F89A9A9}"/>
    <cellStyle name="Millares 4 2 2 4 2 3" xfId="8913" xr:uid="{C92F953A-7176-4737-9590-D54DE235759B}"/>
    <cellStyle name="Millares 4 2 2 4 2 3 2" xfId="24021" xr:uid="{C6C041F0-831F-4331-A93D-683310602EC7}"/>
    <cellStyle name="Millares 4 2 2 4 2 4" xfId="17620" xr:uid="{5B0288BF-2C1A-4656-A873-DF36F6900472}"/>
    <cellStyle name="Millares 4 2 2 4 3" xfId="3958" xr:uid="{6FB64856-4124-4568-83A5-3B5FFAE0EE85}"/>
    <cellStyle name="Millares 4 2 2 4 3 2" xfId="6595" xr:uid="{DEA5307E-ED08-40D9-90D4-DFDBCADDA305}"/>
    <cellStyle name="Millares 4 2 2 4 3 2 2" xfId="12906" xr:uid="{2912A5AE-99DD-47F5-A210-9652F59F7D16}"/>
    <cellStyle name="Millares 4 2 2 4 3 2 2 2" xfId="28014" xr:uid="{DE9617C2-B14E-4A63-BED9-C311FE745526}"/>
    <cellStyle name="Millares 4 2 2 4 3 2 3" xfId="21703" xr:uid="{AEC04F0B-3E60-43AB-B2E3-CFF740AF040A}"/>
    <cellStyle name="Millares 4 2 2 4 3 3" xfId="10340" xr:uid="{B58991D7-2F16-42A4-8E89-5614D5FF6C99}"/>
    <cellStyle name="Millares 4 2 2 4 3 3 2" xfId="25448" xr:uid="{FE4A39FC-8961-4DEA-B3BC-46BFA0187343}"/>
    <cellStyle name="Millares 4 2 2 4 3 4" xfId="19066" xr:uid="{3576C5BD-39D2-4122-AE98-FF883831551E}"/>
    <cellStyle name="Millares 4 2 2 4 4" xfId="4523" xr:uid="{CF8A19AE-53CB-4B5E-9EC0-C579A14CCC25}"/>
    <cellStyle name="Millares 4 2 2 4 4 2" xfId="10905" xr:uid="{F364D941-1375-48B9-BEB7-40E5AEBA50A9}"/>
    <cellStyle name="Millares 4 2 2 4 4 2 2" xfId="26013" xr:uid="{08340DF4-5E4B-4BBE-8CC8-7992F264E743}"/>
    <cellStyle name="Millares 4 2 2 4 4 3" xfId="19631" xr:uid="{01DB5F12-D8CE-4268-AC51-6D7B7C21BF68}"/>
    <cellStyle name="Millares 4 2 2 4 5" xfId="8387" xr:uid="{1B338C1C-2089-4B46-9177-4FD9FF4ACB29}"/>
    <cellStyle name="Millares 4 2 2 4 5 2" xfId="23495" xr:uid="{1D9FE710-C296-4196-B4BE-AB2BFBE7C775}"/>
    <cellStyle name="Millares 4 2 2 4 6" xfId="17111" xr:uid="{BA36C1C2-59DF-43F6-AC20-EBE4D0E45EAB}"/>
    <cellStyle name="Millares 4 2 3" xfId="1969" xr:uid="{611CEC77-4167-4B5A-B2AB-C753CAB666FA}"/>
    <cellStyle name="Millares 4 2 3 2" xfId="2186" xr:uid="{2D1AF0C3-FBE0-49C1-9A6E-990E2AD3EC88}"/>
    <cellStyle name="Millares 4 2 3 2 2" xfId="4823" xr:uid="{371C2F12-9458-4C5C-A225-1249E90C9F63}"/>
    <cellStyle name="Millares 4 2 3 2 2 2" xfId="11205" xr:uid="{6998DD2D-3A19-4C70-918A-00A16D52E5CD}"/>
    <cellStyle name="Millares 4 2 3 2 2 2 2" xfId="26313" xr:uid="{EE79BBB8-6F79-47A1-A84B-40DFFE357D00}"/>
    <cellStyle name="Millares 4 2 3 2 2 3" xfId="19931" xr:uid="{DA799776-8499-4B25-8C0D-5A8673BC9F0C}"/>
    <cellStyle name="Millares 4 2 3 2 3" xfId="8684" xr:uid="{F67C026E-ACC4-4D86-BDDA-1771CDA0E903}"/>
    <cellStyle name="Millares 4 2 3 2 3 2" xfId="23792" xr:uid="{814D7885-D538-4128-B4D0-3806C9EBA57A}"/>
    <cellStyle name="Millares 4 2 3 2 4" xfId="17411" xr:uid="{48CCB5BB-8673-4DF2-A0D8-7F029E14EC77}"/>
    <cellStyle name="Millares 4 2 3 3" xfId="2529" xr:uid="{05219810-76A2-46E7-B7D6-01FE6384C638}"/>
    <cellStyle name="Millares 4 2 3 3 2" xfId="5166" xr:uid="{397E9A2C-C6C1-4C51-ABBD-6F94F9723463}"/>
    <cellStyle name="Millares 4 2 3 3 2 2" xfId="11530" xr:uid="{AAD4A86B-01B7-496E-9B93-18C11A995B49}"/>
    <cellStyle name="Millares 4 2 3 3 2 2 2" xfId="26638" xr:uid="{DAED51E0-0DE3-49BF-A1B0-42491B258B31}"/>
    <cellStyle name="Millares 4 2 3 3 2 3" xfId="20274" xr:uid="{F7B0A846-F360-406D-860D-A62472B32C5F}"/>
    <cellStyle name="Millares 4 2 3 3 3" xfId="8996" xr:uid="{0ECFE821-0099-467E-BFA9-66F40CB9C2CE}"/>
    <cellStyle name="Millares 4 2 3 3 3 2" xfId="24104" xr:uid="{FF414BAC-B3E2-4F54-9D67-095B88F28728}"/>
    <cellStyle name="Millares 4 2 3 3 4" xfId="17652" xr:uid="{1579C40E-B6C8-4FC8-BD60-41CD78F2D5E0}"/>
    <cellStyle name="Millares 4 2 3 4" xfId="4041" xr:uid="{E04D0AAE-8B8C-4BC5-868F-364A872685FA}"/>
    <cellStyle name="Millares 4 2 3 4 2" xfId="6678" xr:uid="{808629C8-3A59-4423-AF47-0E1957565BBF}"/>
    <cellStyle name="Millares 4 2 3 4 2 2" xfId="12989" xr:uid="{C8BE7E60-EC72-41A8-A4D0-0932DFD9A4DB}"/>
    <cellStyle name="Millares 4 2 3 4 2 2 2" xfId="28097" xr:uid="{B29847BE-BB9F-4153-8956-86D6383F25F0}"/>
    <cellStyle name="Millares 4 2 3 4 2 3" xfId="21786" xr:uid="{D4F5DA93-D2CC-467F-B1D3-2A8423953CC9}"/>
    <cellStyle name="Millares 4 2 3 4 3" xfId="10423" xr:uid="{24FE6FC3-F567-4C68-9D63-C70973D862EF}"/>
    <cellStyle name="Millares 4 2 3 4 3 2" xfId="25531" xr:uid="{5BAD8345-9C9D-4ACA-B052-6BC1CBD644EB}"/>
    <cellStyle name="Millares 4 2 3 4 4" xfId="19149" xr:uid="{01AFFFD0-B941-423F-9A86-A928D390D335}"/>
    <cellStyle name="Millares 4 2 3 5" xfId="4417" xr:uid="{3F761FDC-7103-424E-91BC-4CC7F6B46DCB}"/>
    <cellStyle name="Millares 4 2 3 5 2" xfId="10799" xr:uid="{D269B88D-EA25-400C-AB7F-414CF760F9C2}"/>
    <cellStyle name="Millares 4 2 3 5 2 2" xfId="25907" xr:uid="{50B2BED1-ECBD-4654-8D8A-5F92764B3CE3}"/>
    <cellStyle name="Millares 4 2 3 5 3" xfId="19525" xr:uid="{ADB6CAF9-71DA-45CE-A538-6E5926E81D5C}"/>
    <cellStyle name="Millares 4 2 3 6" xfId="4606" xr:uid="{08B38FF2-2F7E-4311-9153-44A9E2308354}"/>
    <cellStyle name="Millares 4 2 3 6 2" xfId="10988" xr:uid="{F06A7DE0-0581-4F2F-87D3-231E04AD7667}"/>
    <cellStyle name="Millares 4 2 3 6 2 2" xfId="26096" xr:uid="{F3F119EB-50B5-4C85-B8B5-6C19E7EFAD8E}"/>
    <cellStyle name="Millares 4 2 3 6 3" xfId="19714" xr:uid="{F4B74663-856F-4989-B952-BA2DEAD5B56D}"/>
    <cellStyle name="Millares 4 2 3 7" xfId="8283" xr:uid="{2FB22372-635C-4A3D-B1A9-992D99476967}"/>
    <cellStyle name="Millares 4 2 3 7 2" xfId="23391" xr:uid="{2F851E43-9E16-43B3-876C-D655C03302C8}"/>
    <cellStyle name="Millares 4 2 3 8" xfId="17194" xr:uid="{F0CEAAC3-3DC6-400F-8056-FB3EA49E04DA}"/>
    <cellStyle name="Millares 4 2 4" xfId="1885" xr:uid="{7AF20CE3-EE07-4F29-9DA9-F44D2620705E}"/>
    <cellStyle name="Millares 4 2 4 2" xfId="2445" xr:uid="{136C5A3D-C5B8-489E-80D6-A49093844F7B}"/>
    <cellStyle name="Millares 4 2 4 2 2" xfId="5082" xr:uid="{5DF04351-20CF-47D2-A9A1-9D95569A627B}"/>
    <cellStyle name="Millares 4 2 4 2 2 2" xfId="11446" xr:uid="{FF32E896-6B32-446D-832C-604195ED7E3E}"/>
    <cellStyle name="Millares 4 2 4 2 2 2 2" xfId="26554" xr:uid="{8ACBABEB-4B89-4E03-9B14-435C20D646D3}"/>
    <cellStyle name="Millares 4 2 4 2 2 3" xfId="20190" xr:uid="{11379E8F-827E-4D54-A6B7-E76E640A5698}"/>
    <cellStyle name="Millares 4 2 4 2 3" xfId="8912" xr:uid="{89CFC724-5F8B-4820-A4A6-9F8A45DEADB3}"/>
    <cellStyle name="Millares 4 2 4 2 3 2" xfId="24020" xr:uid="{8F0607DA-9FB2-4E78-8FE9-AD860A0B7AB7}"/>
    <cellStyle name="Millares 4 2 4 2 4" xfId="17619" xr:uid="{83065770-66F7-4FE7-BB84-BB06B7AFCDB4}"/>
    <cellStyle name="Millares 4 2 4 3" xfId="3957" xr:uid="{3EA1418B-F9E1-490D-A52C-E62F6A062255}"/>
    <cellStyle name="Millares 4 2 4 3 2" xfId="6594" xr:uid="{E15FE338-D142-4616-B5AF-3C0F382753D6}"/>
    <cellStyle name="Millares 4 2 4 3 2 2" xfId="12905" xr:uid="{3CE61339-FC4A-441F-AACD-64B060412284}"/>
    <cellStyle name="Millares 4 2 4 3 2 2 2" xfId="28013" xr:uid="{C7D2B0F3-3052-4D75-9B3D-7EBBDE1E73E2}"/>
    <cellStyle name="Millares 4 2 4 3 2 3" xfId="21702" xr:uid="{98B080EB-2D60-482D-BAC3-2B1B66DB2830}"/>
    <cellStyle name="Millares 4 2 4 3 3" xfId="10339" xr:uid="{64773B0D-1D59-400B-8683-9917367CA8A5}"/>
    <cellStyle name="Millares 4 2 4 3 3 2" xfId="25447" xr:uid="{9A118773-C3FC-40FC-B985-22338BED3F77}"/>
    <cellStyle name="Millares 4 2 4 3 4" xfId="19065" xr:uid="{1CC34C6A-C7BD-4ABA-AC1C-109180776EC9}"/>
    <cellStyle name="Millares 4 2 4 4" xfId="4522" xr:uid="{C1C543D0-1412-4052-AC79-08300866D87C}"/>
    <cellStyle name="Millares 4 2 4 4 2" xfId="10904" xr:uid="{BA9BC58C-BEA0-4126-A368-7BF2CB55DC57}"/>
    <cellStyle name="Millares 4 2 4 4 2 2" xfId="26012" xr:uid="{D99E618C-EA94-49D2-97B4-06B08E8CD419}"/>
    <cellStyle name="Millares 4 2 4 4 3" xfId="19630" xr:uid="{5EA7E96E-6634-4AA9-B920-74B1CD895469}"/>
    <cellStyle name="Millares 4 2 4 5" xfId="8386" xr:uid="{A0409469-1425-4631-88C9-3E16A11FE7EF}"/>
    <cellStyle name="Millares 4 2 4 5 2" xfId="23494" xr:uid="{49E1B62C-1FDC-48E6-A913-3263358D4E1A}"/>
    <cellStyle name="Millares 4 2 4 6" xfId="17110" xr:uid="{E3800183-A05B-415D-AA25-62C013D2E4AC}"/>
    <cellStyle name="Millares 4 3" xfId="1280" xr:uid="{00000000-0005-0000-0000-000003050000}"/>
    <cellStyle name="Millares 4 3 2" xfId="1972" xr:uid="{F0B48507-6FED-44CB-9370-2FC35CD7EE15}"/>
    <cellStyle name="Millares 4 3 2 2" xfId="2189" xr:uid="{B6AE901E-E37B-41A1-83E1-78F6FB8BC8B5}"/>
    <cellStyle name="Millares 4 3 2 2 2" xfId="4826" xr:uid="{9B180773-D884-41A6-BDBB-F0EC8035C6AF}"/>
    <cellStyle name="Millares 4 3 2 2 2 2" xfId="11208" xr:uid="{80ECEF2D-9C18-494D-A72F-598AFD391FB0}"/>
    <cellStyle name="Millares 4 3 2 2 2 2 2" xfId="26316" xr:uid="{F11D5EDC-AB84-4D58-B546-88A1A24A12D3}"/>
    <cellStyle name="Millares 4 3 2 2 2 3" xfId="19934" xr:uid="{189B8522-01C2-45E7-9F07-F3043D81ABBA}"/>
    <cellStyle name="Millares 4 3 2 2 3" xfId="8687" xr:uid="{3A4E22E0-6D71-4A76-8567-F8275978E471}"/>
    <cellStyle name="Millares 4 3 2 2 3 2" xfId="23795" xr:uid="{4E46B2D8-A78B-4BB1-9E22-A6385CBA925D}"/>
    <cellStyle name="Millares 4 3 2 2 4" xfId="17414" xr:uid="{08830232-660C-4DB9-BC41-F0514464E4B8}"/>
    <cellStyle name="Millares 4 3 2 3" xfId="2532" xr:uid="{1BA95775-6503-4328-A5E3-2C8DB48FFF5E}"/>
    <cellStyle name="Millares 4 3 2 3 2" xfId="5169" xr:uid="{584BE736-D237-458E-8A31-532CA89E2CB4}"/>
    <cellStyle name="Millares 4 3 2 3 2 2" xfId="11533" xr:uid="{3CF55F97-8BF1-4A20-9B86-AE08C77214DC}"/>
    <cellStyle name="Millares 4 3 2 3 2 2 2" xfId="26641" xr:uid="{572592A4-878A-4D20-8214-583B4B8A6FA8}"/>
    <cellStyle name="Millares 4 3 2 3 2 3" xfId="20277" xr:uid="{8E2A3817-A5DE-47F3-812F-0BD4486E3673}"/>
    <cellStyle name="Millares 4 3 2 3 3" xfId="8999" xr:uid="{8FFA8C32-2967-4966-BCB1-6455F9FDBF05}"/>
    <cellStyle name="Millares 4 3 2 3 3 2" xfId="24107" xr:uid="{40F57897-D14C-4D5A-8565-94FC34846846}"/>
    <cellStyle name="Millares 4 3 2 3 4" xfId="17655" xr:uid="{F3771BAB-7380-4178-891B-B2B510E66EF9}"/>
    <cellStyle name="Millares 4 3 2 4" xfId="4044" xr:uid="{D5CB0CE2-E000-4614-88C3-7094218A07BA}"/>
    <cellStyle name="Millares 4 3 2 4 2" xfId="6681" xr:uid="{23656201-5325-4EF7-882D-21022A4370C7}"/>
    <cellStyle name="Millares 4 3 2 4 2 2" xfId="12992" xr:uid="{FD79650D-37AA-47CA-88E3-2C817268A91D}"/>
    <cellStyle name="Millares 4 3 2 4 2 2 2" xfId="28100" xr:uid="{80C33A7E-921F-4204-931F-E45CE6C52384}"/>
    <cellStyle name="Millares 4 3 2 4 2 3" xfId="21789" xr:uid="{C7560D78-0096-459C-BC4C-D64DB24E48CB}"/>
    <cellStyle name="Millares 4 3 2 4 3" xfId="10426" xr:uid="{69606757-C7D4-416D-988E-240F801005F9}"/>
    <cellStyle name="Millares 4 3 2 4 3 2" xfId="25534" xr:uid="{A9169CCE-E71C-4FB1-A1A0-2E3F5B9ABFEB}"/>
    <cellStyle name="Millares 4 3 2 4 4" xfId="19152" xr:uid="{874557B5-E4CF-4315-8F9E-C7A5EE026FFE}"/>
    <cellStyle name="Millares 4 3 2 5" xfId="4420" xr:uid="{06AA8043-868D-4960-A638-BA493E5DE1BA}"/>
    <cellStyle name="Millares 4 3 2 5 2" xfId="10802" xr:uid="{F098608D-6078-4C38-AFAB-D5BFFF013CAE}"/>
    <cellStyle name="Millares 4 3 2 5 2 2" xfId="25910" xr:uid="{FFAA8181-AC38-4B08-B879-35CE08067BEA}"/>
    <cellStyle name="Millares 4 3 2 5 3" xfId="19528" xr:uid="{10FFA5E6-9D0A-40A8-A29F-FF4D78242031}"/>
    <cellStyle name="Millares 4 3 2 6" xfId="4609" xr:uid="{F67326C5-7E04-4CA0-B435-81C0F65948EA}"/>
    <cellStyle name="Millares 4 3 2 6 2" xfId="10991" xr:uid="{06379180-7457-4987-879B-32C8345FD129}"/>
    <cellStyle name="Millares 4 3 2 6 2 2" xfId="26099" xr:uid="{F97831E7-9C54-4847-A432-AFA51C9AB27A}"/>
    <cellStyle name="Millares 4 3 2 6 3" xfId="19717" xr:uid="{F2948F4D-9033-4661-B8FD-0416E4893B3B}"/>
    <cellStyle name="Millares 4 3 2 7" xfId="8286" xr:uid="{543A8BB5-EA0D-48BB-802B-98021553F06B}"/>
    <cellStyle name="Millares 4 3 2 7 2" xfId="23394" xr:uid="{8BB51C19-C1A8-4213-B2F6-F7A134CF99F0}"/>
    <cellStyle name="Millares 4 3 2 8" xfId="17197" xr:uid="{DB26BCB7-276C-481B-8B4F-4AEA21AEC2B8}"/>
    <cellStyle name="Millares 4 3 3" xfId="1888" xr:uid="{49CD7DC0-F6B1-4E2B-BF7E-681BCBDD7586}"/>
    <cellStyle name="Millares 4 3 3 2" xfId="2448" xr:uid="{6942C80C-1DDB-4596-9F52-88A5A5B20ABD}"/>
    <cellStyle name="Millares 4 3 3 2 2" xfId="5085" xr:uid="{DF029DDB-9A56-4C7C-BF56-11821B11B498}"/>
    <cellStyle name="Millares 4 3 3 2 2 2" xfId="11449" xr:uid="{F00AE7FD-7004-4250-ACE0-FA3BB24002D6}"/>
    <cellStyle name="Millares 4 3 3 2 2 2 2" xfId="26557" xr:uid="{5155A1F8-CD82-4F98-A632-EF3DACB63527}"/>
    <cellStyle name="Millares 4 3 3 2 2 3" xfId="20193" xr:uid="{C76B23BB-3D84-466F-BEF4-B09401873FD3}"/>
    <cellStyle name="Millares 4 3 3 2 3" xfId="8915" xr:uid="{8C53F364-7C6E-4C57-ACB1-593F8928EE46}"/>
    <cellStyle name="Millares 4 3 3 2 3 2" xfId="24023" xr:uid="{5A8F2E03-F5C3-404F-8D25-2FB263D24665}"/>
    <cellStyle name="Millares 4 3 3 2 4" xfId="17622" xr:uid="{1656CB21-7986-4CFB-96DC-CB8009FB707C}"/>
    <cellStyle name="Millares 4 3 3 3" xfId="3960" xr:uid="{A8618906-8075-4F34-AAC7-06219282B188}"/>
    <cellStyle name="Millares 4 3 3 3 2" xfId="6597" xr:uid="{D6BF2967-1E49-48C5-92A6-787BC1AB63E7}"/>
    <cellStyle name="Millares 4 3 3 3 2 2" xfId="12908" xr:uid="{F004638E-DF6D-4279-B6F3-948BC2E8C9CC}"/>
    <cellStyle name="Millares 4 3 3 3 2 2 2" xfId="28016" xr:uid="{367D0F61-0BC1-4B2C-A94E-3D6306D2D606}"/>
    <cellStyle name="Millares 4 3 3 3 2 3" xfId="21705" xr:uid="{6E57E54D-A76D-422A-BD1A-CD28022C8AA0}"/>
    <cellStyle name="Millares 4 3 3 3 3" xfId="10342" xr:uid="{8D8DC67D-F9F3-4A22-8D0B-06C80A2302C6}"/>
    <cellStyle name="Millares 4 3 3 3 3 2" xfId="25450" xr:uid="{EC8DF4F3-815A-4725-98AE-87AF43A3AEDA}"/>
    <cellStyle name="Millares 4 3 3 3 4" xfId="19068" xr:uid="{9A7F5C25-7B70-479D-A618-7B8A7E363361}"/>
    <cellStyle name="Millares 4 3 3 4" xfId="4525" xr:uid="{04695384-E470-4957-8565-F2F2806F149B}"/>
    <cellStyle name="Millares 4 3 3 4 2" xfId="10907" xr:uid="{B669EF7D-CAF6-45BB-87B3-BC69188DDED6}"/>
    <cellStyle name="Millares 4 3 3 4 2 2" xfId="26015" xr:uid="{52519D5B-4C67-4859-900D-7F14ECFB0907}"/>
    <cellStyle name="Millares 4 3 3 4 3" xfId="19633" xr:uid="{1189FCCC-4639-4432-8753-FCE29A27C91F}"/>
    <cellStyle name="Millares 4 3 3 5" xfId="8389" xr:uid="{64B2A4D7-E00A-41C0-9AE0-0AB601029D7B}"/>
    <cellStyle name="Millares 4 3 3 5 2" xfId="23497" xr:uid="{F4B69DEB-90C7-4E32-879F-85B5A465C333}"/>
    <cellStyle name="Millares 4 3 3 6" xfId="17113" xr:uid="{4F1E4951-1D95-4115-ABDC-2CB2D2F232B7}"/>
    <cellStyle name="Millares 4 4" xfId="1968" xr:uid="{4CA5A902-3E41-43DE-A560-A4511561EBB0}"/>
    <cellStyle name="Millares 4 4 2" xfId="2185" xr:uid="{01BC3781-B0FC-4520-803A-3DAA66122E27}"/>
    <cellStyle name="Millares 4 4 2 2" xfId="4822" xr:uid="{7EA92AFA-32BF-4CAB-887F-AAB46E4C36FC}"/>
    <cellStyle name="Millares 4 4 2 2 2" xfId="11204" xr:uid="{24840375-1EC1-4491-A6E0-29651301CD91}"/>
    <cellStyle name="Millares 4 4 2 2 2 2" xfId="26312" xr:uid="{1EF7195F-49B9-4128-BC33-ABADA951B2B5}"/>
    <cellStyle name="Millares 4 4 2 2 3" xfId="19930" xr:uid="{B6A04F95-C16A-4FF1-80EB-E5417C17E464}"/>
    <cellStyle name="Millares 4 4 2 3" xfId="8683" xr:uid="{7F1CCE7A-CABF-4BAF-BE2E-8A774E5E6BBA}"/>
    <cellStyle name="Millares 4 4 2 3 2" xfId="23791" xr:uid="{819F4055-230A-4096-859C-24105D90BD55}"/>
    <cellStyle name="Millares 4 4 2 4" xfId="17410" xr:uid="{A57D85A9-9FCB-4517-B8F1-78D9190972B6}"/>
    <cellStyle name="Millares 4 4 3" xfId="2528" xr:uid="{FDD2E656-2F2A-413B-B163-0BFDA24ED2C4}"/>
    <cellStyle name="Millares 4 4 3 2" xfId="5165" xr:uid="{62B1ED88-1FDB-49C2-98EA-60E586C23514}"/>
    <cellStyle name="Millares 4 4 3 2 2" xfId="11529" xr:uid="{4706ADBD-13CF-4699-AC62-4E3DBE8BBA35}"/>
    <cellStyle name="Millares 4 4 3 2 2 2" xfId="26637" xr:uid="{21297B13-F781-4F86-B2F3-52DAC387100C}"/>
    <cellStyle name="Millares 4 4 3 2 3" xfId="20273" xr:uid="{B2A07271-7587-406C-8CBF-3C1A94BB7EB4}"/>
    <cellStyle name="Millares 4 4 3 3" xfId="8995" xr:uid="{632E40AE-64F6-4290-BF86-4BFEE988A664}"/>
    <cellStyle name="Millares 4 4 3 3 2" xfId="24103" xr:uid="{480B69A0-B5C7-4239-B2C3-0148DAE48300}"/>
    <cellStyle name="Millares 4 4 3 4" xfId="17651" xr:uid="{EF34AB5E-88EF-47FD-B713-FE255660129E}"/>
    <cellStyle name="Millares 4 4 4" xfId="4040" xr:uid="{299D40C1-A1FB-46E3-9A0D-A7F6B046C932}"/>
    <cellStyle name="Millares 4 4 4 2" xfId="6677" xr:uid="{2B24C817-852D-4CE2-ACAD-7C90C86DC9B9}"/>
    <cellStyle name="Millares 4 4 4 2 2" xfId="12988" xr:uid="{0E916498-F197-443D-AE44-C457B63F399B}"/>
    <cellStyle name="Millares 4 4 4 2 2 2" xfId="28096" xr:uid="{4FA99B63-112F-4BD6-A997-E50BB3689B77}"/>
    <cellStyle name="Millares 4 4 4 2 3" xfId="21785" xr:uid="{C1033A14-BC48-48A7-ABE2-68A3BF4E47DF}"/>
    <cellStyle name="Millares 4 4 4 3" xfId="10422" xr:uid="{25672065-D05F-4AE3-B66A-83EEBCA466B0}"/>
    <cellStyle name="Millares 4 4 4 3 2" xfId="25530" xr:uid="{00E469F3-F203-441C-A4CD-5C160BC90121}"/>
    <cellStyle name="Millares 4 4 4 4" xfId="19148" xr:uid="{44424575-B71B-47C1-A4AF-A9517277A829}"/>
    <cellStyle name="Millares 4 4 5" xfId="4416" xr:uid="{7F6B9A4D-E892-4717-9FAA-6A738912CD2B}"/>
    <cellStyle name="Millares 4 4 5 2" xfId="10798" xr:uid="{A9853375-2EDD-4AC8-9B7B-BA53798D955F}"/>
    <cellStyle name="Millares 4 4 5 2 2" xfId="25906" xr:uid="{35F6F27C-1B24-4E42-A6CF-0D5D9293ADD4}"/>
    <cellStyle name="Millares 4 4 5 3" xfId="19524" xr:uid="{2763FF66-8C9D-486E-91F7-4A761E7DA196}"/>
    <cellStyle name="Millares 4 4 6" xfId="4605" xr:uid="{51A9490A-F772-40B6-ABED-573E0787E4DA}"/>
    <cellStyle name="Millares 4 4 6 2" xfId="10987" xr:uid="{14ADBBFF-F21D-4609-81CC-821A33D8288D}"/>
    <cellStyle name="Millares 4 4 6 2 2" xfId="26095" xr:uid="{6BE43013-0F81-41C7-B7F6-9888216505EA}"/>
    <cellStyle name="Millares 4 4 6 3" xfId="19713" xr:uid="{180CF569-13A8-4152-BA3B-A378833BE512}"/>
    <cellStyle name="Millares 4 4 7" xfId="8282" xr:uid="{3C37F108-F3B3-4450-8DF9-823922BECA33}"/>
    <cellStyle name="Millares 4 4 7 2" xfId="23390" xr:uid="{930CC6DC-D3D8-4071-B278-4BE29B6BDE5F}"/>
    <cellStyle name="Millares 4 4 8" xfId="17193" xr:uid="{8049B6EA-C94D-454F-BC71-37B0D1A415DF}"/>
    <cellStyle name="Millares 4 5" xfId="1884" xr:uid="{E045B7E3-C047-4D76-BF3C-659416D98989}"/>
    <cellStyle name="Millares 4 5 2" xfId="2444" xr:uid="{4950F972-EC9C-4B3A-B2AD-61E42E398760}"/>
    <cellStyle name="Millares 4 5 2 2" xfId="5081" xr:uid="{34123B4D-7347-4AE2-8BC6-7FBD0339E26C}"/>
    <cellStyle name="Millares 4 5 2 2 2" xfId="11445" xr:uid="{694E3319-9602-40A2-88B2-2EB07000DF32}"/>
    <cellStyle name="Millares 4 5 2 2 2 2" xfId="26553" xr:uid="{BD40A865-79F4-4CFA-94DC-3168CEE2F61E}"/>
    <cellStyle name="Millares 4 5 2 2 3" xfId="20189" xr:uid="{A582D795-FECF-4AC2-BCC9-685699DD865E}"/>
    <cellStyle name="Millares 4 5 2 3" xfId="8911" xr:uid="{650D87DD-E172-4B92-BA80-08C093013329}"/>
    <cellStyle name="Millares 4 5 2 3 2" xfId="24019" xr:uid="{A37AD85E-734D-4FE8-9104-6EE8AB145CE3}"/>
    <cellStyle name="Millares 4 5 2 4" xfId="17618" xr:uid="{CDF2957D-7400-47C2-AFA2-D48132BCBFDE}"/>
    <cellStyle name="Millares 4 5 3" xfId="3956" xr:uid="{9B4E6447-709D-4B55-A228-A0CCCA4A6242}"/>
    <cellStyle name="Millares 4 5 3 2" xfId="6593" xr:uid="{DB6E43CA-AC16-4AF9-9F23-15344AD6EC63}"/>
    <cellStyle name="Millares 4 5 3 2 2" xfId="12904" xr:uid="{13ABC868-1222-4ABF-A67C-E1FF156FD541}"/>
    <cellStyle name="Millares 4 5 3 2 2 2" xfId="28012" xr:uid="{E645EEB4-940B-4D00-8B5C-DEC9418510E1}"/>
    <cellStyle name="Millares 4 5 3 2 3" xfId="21701" xr:uid="{6257079B-8EA7-40E3-9E35-0D4E6CDAB2A6}"/>
    <cellStyle name="Millares 4 5 3 3" xfId="10338" xr:uid="{51D8EE53-C7D2-4028-BBBD-C70893227F98}"/>
    <cellStyle name="Millares 4 5 3 3 2" xfId="25446" xr:uid="{1159018D-F6E3-4B6A-8ECC-177A713EB772}"/>
    <cellStyle name="Millares 4 5 3 4" xfId="19064" xr:uid="{9972ECD3-43D0-4275-A2E1-F3A2AF91197A}"/>
    <cellStyle name="Millares 4 5 4" xfId="4521" xr:uid="{B4334B08-5F75-43FE-8A3B-B90069CEAB9B}"/>
    <cellStyle name="Millares 4 5 4 2" xfId="10903" xr:uid="{6051529E-C52B-4949-8FD3-4EE74078BB61}"/>
    <cellStyle name="Millares 4 5 4 2 2" xfId="26011" xr:uid="{D21CC0BE-58C5-4374-8215-DC601BC3EB28}"/>
    <cellStyle name="Millares 4 5 4 3" xfId="19629" xr:uid="{9B8376D3-09AA-479D-89E6-7373E90D17B0}"/>
    <cellStyle name="Millares 4 5 5" xfId="8385" xr:uid="{7B44182A-4CD8-4E3F-9381-80F402E4E83D}"/>
    <cellStyle name="Millares 4 5 5 2" xfId="23493" xr:uid="{12378996-8233-490D-B3EC-D76CD7F3EBB9}"/>
    <cellStyle name="Millares 4 5 6" xfId="17109" xr:uid="{D278E509-1C42-4347-8E26-268CF7C52979}"/>
    <cellStyle name="Millares 4 6" xfId="2099" xr:uid="{860DADC5-A439-4058-9C0B-49B21F985372}"/>
    <cellStyle name="Millares 4 6 2" xfId="2589" xr:uid="{571E0749-33ED-498D-B88E-59B75655E5E0}"/>
    <cellStyle name="Millares 4 6 2 2" xfId="5226" xr:uid="{AA420A32-B932-4990-B0F6-DC647A220656}"/>
    <cellStyle name="Millares 4 6 2 2 2" xfId="11590" xr:uid="{733C0C01-5412-4DAB-8325-2D74C268627F}"/>
    <cellStyle name="Millares 4 6 2 2 2 2" xfId="26698" xr:uid="{725BFC15-628A-4419-A226-1FE02610B544}"/>
    <cellStyle name="Millares 4 6 2 2 3" xfId="20334" xr:uid="{2DFC94DA-6385-4178-8746-3AD4ACFA4111}"/>
    <cellStyle name="Millares 4 6 2 3" xfId="9056" xr:uid="{058D14D0-505F-4A44-96C4-279F709187F2}"/>
    <cellStyle name="Millares 4 6 2 3 2" xfId="24164" xr:uid="{D033DB4B-BBE5-4F9A-9F08-86DE2CF9325C}"/>
    <cellStyle name="Millares 4 6 2 4" xfId="17697" xr:uid="{8408AFC9-2BFD-4714-8CF2-2458F9A4D986}"/>
    <cellStyle name="Millares 4 6 3" xfId="4171" xr:uid="{E5CBDB03-A3D8-443D-A8A4-BCE4D40EBEBC}"/>
    <cellStyle name="Millares 4 6 3 2" xfId="6808" xr:uid="{D6EE0A73-E83E-4EF8-B9C5-65B40250AB6C}"/>
    <cellStyle name="Millares 4 6 3 2 2" xfId="13119" xr:uid="{AD838DEA-3D30-49C6-95C3-68E0E3D33195}"/>
    <cellStyle name="Millares 4 6 3 2 2 2" xfId="28227" xr:uid="{DE93767A-D636-46EF-BB99-9E914E7C0C0E}"/>
    <cellStyle name="Millares 4 6 3 2 3" xfId="21916" xr:uid="{41C1F4FE-D659-43F0-9655-776E8FDBA014}"/>
    <cellStyle name="Millares 4 6 3 3" xfId="10553" xr:uid="{07303A10-3220-4C6E-A910-89F59BC6903F}"/>
    <cellStyle name="Millares 4 6 3 3 2" xfId="25661" xr:uid="{DD6C65BE-4AB1-4EEF-AA95-48532A3911C2}"/>
    <cellStyle name="Millares 4 6 3 4" xfId="19279" xr:uid="{BF0C5FF0-0585-4C7A-B092-1BAEC2864BB8}"/>
    <cellStyle name="Millares 4 6 4" xfId="4736" xr:uid="{4F4FF6B8-6EEB-4EF6-B8DE-4F3D7A32A4A8}"/>
    <cellStyle name="Millares 4 6 4 2" xfId="11118" xr:uid="{7E2F642E-E47E-4D02-BB1A-B9DA6301542A}"/>
    <cellStyle name="Millares 4 6 4 2 2" xfId="26226" xr:uid="{0BA7F631-E3DF-458E-AF50-341392766217}"/>
    <cellStyle name="Millares 4 6 4 3" xfId="19844" xr:uid="{944F6054-CBD8-4CF6-83F0-00049DF5C743}"/>
    <cellStyle name="Millares 4 6 5" xfId="8597" xr:uid="{6405C754-CC94-4073-B41F-FD0597FAD978}"/>
    <cellStyle name="Millares 4 6 5 2" xfId="23705" xr:uid="{194281C8-039B-43CE-BAE3-23FB012FFFA5}"/>
    <cellStyle name="Millares 4 6 6" xfId="17324" xr:uid="{0F5C3297-C126-4829-8125-A676E561E7FE}"/>
    <cellStyle name="Millares 4 7" xfId="2170" xr:uid="{91C895D5-F395-4DCA-8A3A-FC4A0B492699}"/>
    <cellStyle name="Millares 4 7 2" xfId="2659" xr:uid="{60D20383-2865-4A90-AFB2-C5DB4450A55F}"/>
    <cellStyle name="Millares 4 7 2 2" xfId="5296" xr:uid="{33A25A97-5134-43DD-A4CF-5E54B758EA3A}"/>
    <cellStyle name="Millares 4 7 2 2 2" xfId="11660" xr:uid="{D6A5CD3C-CD60-40F8-8012-6F74198FFDB8}"/>
    <cellStyle name="Millares 4 7 2 2 2 2" xfId="26768" xr:uid="{FBCA2B4B-39FF-4938-BF04-807BE25371C6}"/>
    <cellStyle name="Millares 4 7 2 2 3" xfId="20404" xr:uid="{61364BA2-6666-4B79-8B9C-4F3BC7A57AF5}"/>
    <cellStyle name="Millares 4 7 2 3" xfId="9126" xr:uid="{313879F4-537F-44A7-A091-2707B1955E99}"/>
    <cellStyle name="Millares 4 7 2 3 2" xfId="24234" xr:uid="{12269C6A-3ACB-48B6-926C-B26150208095}"/>
    <cellStyle name="Millares 4 7 2 4" xfId="17767" xr:uid="{3949474E-84A8-464E-84DB-32887357DF07}"/>
    <cellStyle name="Millares 4 7 3" xfId="4242" xr:uid="{AE0BF63F-0C99-43DF-B4E2-CE52674A7699}"/>
    <cellStyle name="Millares 4 7 3 2" xfId="6879" xr:uid="{BC4BE3B4-ED1B-44AD-A528-3B518F7BE527}"/>
    <cellStyle name="Millares 4 7 3 2 2" xfId="13190" xr:uid="{552F6971-A5E9-4A3E-8A50-FF74E316BE91}"/>
    <cellStyle name="Millares 4 7 3 2 2 2" xfId="28298" xr:uid="{C1F9E554-4405-4008-98B0-7D709E3DAF65}"/>
    <cellStyle name="Millares 4 7 3 2 3" xfId="21987" xr:uid="{4E8C7758-46D7-492F-8044-E3A5F6E6437D}"/>
    <cellStyle name="Millares 4 7 3 3" xfId="10624" xr:uid="{9F59D326-72DF-4D96-B44B-AA90C7682E06}"/>
    <cellStyle name="Millares 4 7 3 3 2" xfId="25732" xr:uid="{FCB5FE15-BC30-4C07-843B-917D54E0CD3A}"/>
    <cellStyle name="Millares 4 7 3 4" xfId="19350" xr:uid="{2B73CF01-7454-4943-B4B9-78390614EF80}"/>
    <cellStyle name="Millares 4 7 4" xfId="4807" xr:uid="{298AF762-B561-4FB6-8081-34E28C561BAF}"/>
    <cellStyle name="Millares 4 7 4 2" xfId="11189" xr:uid="{B425AAD4-7007-4911-A493-415F1D756D26}"/>
    <cellStyle name="Millares 4 7 4 2 2" xfId="26297" xr:uid="{9391B235-9757-46AA-8B22-A405ED3F0DEA}"/>
    <cellStyle name="Millares 4 7 4 3" xfId="19915" xr:uid="{53C611EC-E359-4EB6-85C3-B13196550975}"/>
    <cellStyle name="Millares 4 7 5" xfId="8668" xr:uid="{557A5FD1-6DBD-4975-A2C9-C746026ADF2D}"/>
    <cellStyle name="Millares 4 7 5 2" xfId="23776" xr:uid="{7A079B79-EE83-4914-98B0-D8EE50D3A739}"/>
    <cellStyle name="Millares 4 7 6" xfId="17395" xr:uid="{E9B666BF-DEDF-4D5D-B5C0-5B1221900FF1}"/>
    <cellStyle name="Millares 4 8" xfId="2176" xr:uid="{5AAD2543-7B13-45E0-A90A-A10291AC2159}"/>
    <cellStyle name="Millares 4 8 2" xfId="4813" xr:uid="{30AA9E59-11D1-48A9-8443-9E41D309B4AE}"/>
    <cellStyle name="Millares 4 8 2 2" xfId="11195" xr:uid="{6406FDDE-0837-4833-B340-5DC63CAD726B}"/>
    <cellStyle name="Millares 4 8 2 2 2" xfId="26303" xr:uid="{0B32E684-F062-40B2-B031-857FAF3A5982}"/>
    <cellStyle name="Millares 4 8 2 3" xfId="19921" xr:uid="{545F25BE-CAED-43B2-96BD-22451688FEB8}"/>
    <cellStyle name="Millares 4 8 3" xfId="8674" xr:uid="{42DD04D3-6B48-4D32-A816-F7930B70579B}"/>
    <cellStyle name="Millares 4 8 3 2" xfId="23782" xr:uid="{C49353E9-4824-4EFE-9C1C-92590093B8B0}"/>
    <cellStyle name="Millares 4 8 4" xfId="17401" xr:uid="{B816B9F4-4E5B-4479-8732-A380300F6216}"/>
    <cellStyle name="Millares 4 9" xfId="2291" xr:uid="{6CA34425-5FE8-42E1-8DC4-03D95C80A9EC}"/>
    <cellStyle name="Millares 4 9 2" xfId="4928" xr:uid="{FE90B623-8AAC-4041-8400-4E096C82900F}"/>
    <cellStyle name="Millares 4 9 2 2" xfId="11292" xr:uid="{592DB4A3-12CA-429A-8EB4-B115115E463B}"/>
    <cellStyle name="Millares 4 9 2 2 2" xfId="26400" xr:uid="{7C0C0B2E-E17C-4A3B-9E81-1ED55BAF360B}"/>
    <cellStyle name="Millares 4 9 2 3" xfId="20036" xr:uid="{EFD23F0A-1BA9-42AE-8B9C-96CA292E8778}"/>
    <cellStyle name="Millares 4 9 3" xfId="8758" xr:uid="{52D6060B-CDBF-483B-8347-EF997F7288BD}"/>
    <cellStyle name="Millares 4 9 3 2" xfId="23866" xr:uid="{EA9F5B31-B9C4-48CA-B7C3-1971507BA465}"/>
    <cellStyle name="Millares 4 9 4" xfId="17516" xr:uid="{6469037A-A387-4630-9A3A-3888BAAE7887}"/>
    <cellStyle name="Millares 40" xfId="15863" xr:uid="{BB90EAA8-F472-4EFE-8558-2750694AD1DC}"/>
    <cellStyle name="Millares 40 2" xfId="30971" xr:uid="{20C2ACDD-B9E4-4911-B2E4-39DE0EBE2E3B}"/>
    <cellStyle name="Millares 41" xfId="14746" xr:uid="{7649A348-0301-433C-A514-F5FC294A325A}"/>
    <cellStyle name="Millares 41 2" xfId="29854" xr:uid="{04362D37-EBB8-45AE-9051-AAA2EF05FC7B}"/>
    <cellStyle name="Millares 42" xfId="17010" xr:uid="{255E881E-783C-4151-9B6D-DBA48522671D}"/>
    <cellStyle name="Millares 5" xfId="1281" xr:uid="{00000000-0005-0000-0000-000004050000}"/>
    <cellStyle name="Millares 6" xfId="1282" xr:uid="{00000000-0005-0000-0000-000005050000}"/>
    <cellStyle name="Millares 7" xfId="1283" xr:uid="{00000000-0005-0000-0000-000006050000}"/>
    <cellStyle name="Millares 8" xfId="1284" xr:uid="{00000000-0005-0000-0000-000007050000}"/>
    <cellStyle name="Millares 8 2" xfId="1973" xr:uid="{C823517E-3297-4B25-A015-CC24B905B44E}"/>
    <cellStyle name="Millares 8 2 2" xfId="2190" xr:uid="{6AE92877-A683-4A71-85B8-AAC9815820C2}"/>
    <cellStyle name="Millares 8 2 2 2" xfId="4827" xr:uid="{F622558E-415A-4237-943D-3C56B2A30464}"/>
    <cellStyle name="Millares 8 2 2 2 2" xfId="11209" xr:uid="{22FB2E66-4378-421D-A15A-66EDA6201208}"/>
    <cellStyle name="Millares 8 2 2 2 2 2" xfId="26317" xr:uid="{E7EEFA28-C723-449C-9774-297F525AF07F}"/>
    <cellStyle name="Millares 8 2 2 2 3" xfId="19935" xr:uid="{08EF9F28-8F81-4FB4-B839-F321279D0FDB}"/>
    <cellStyle name="Millares 8 2 2 3" xfId="8688" xr:uid="{809A619C-8023-43A2-A220-A59B5AC3BCDF}"/>
    <cellStyle name="Millares 8 2 2 3 2" xfId="23796" xr:uid="{505F1708-C65C-43BD-A36E-FB4D74862D3D}"/>
    <cellStyle name="Millares 8 2 2 4" xfId="17415" xr:uid="{30BD2C7B-8D08-4D5B-84E0-27E49817120C}"/>
    <cellStyle name="Millares 8 2 3" xfId="2533" xr:uid="{7B4FBA3D-F4AA-4B1F-AF92-8CCF22139368}"/>
    <cellStyle name="Millares 8 2 3 2" xfId="5170" xr:uid="{00F9921C-738F-406F-87D3-894A092FB58D}"/>
    <cellStyle name="Millares 8 2 3 2 2" xfId="11534" xr:uid="{D5FF3D00-9917-4787-9B6A-19A6630BC03B}"/>
    <cellStyle name="Millares 8 2 3 2 2 2" xfId="26642" xr:uid="{29D80958-95A9-4E2E-9B78-CEB2A89DCB4D}"/>
    <cellStyle name="Millares 8 2 3 2 3" xfId="20278" xr:uid="{9DD5D336-2550-44C5-BA1D-796984221D27}"/>
    <cellStyle name="Millares 8 2 3 3" xfId="9000" xr:uid="{6BA89761-3DF4-4729-B3D7-3738BECEC666}"/>
    <cellStyle name="Millares 8 2 3 3 2" xfId="24108" xr:uid="{1034D39B-182E-4D19-9ACF-3E06D5A711CB}"/>
    <cellStyle name="Millares 8 2 3 4" xfId="17656" xr:uid="{2372098D-AC25-4B50-8C47-6AA94450D724}"/>
    <cellStyle name="Millares 8 2 4" xfId="4045" xr:uid="{80F09984-3A92-4D41-A31E-6B0E41335D2D}"/>
    <cellStyle name="Millares 8 2 4 2" xfId="6682" xr:uid="{46A8792D-0809-4A35-B951-7BC10BE2EFF8}"/>
    <cellStyle name="Millares 8 2 4 2 2" xfId="12993" xr:uid="{21041EC1-CABD-4198-9570-BB05EBD1C249}"/>
    <cellStyle name="Millares 8 2 4 2 2 2" xfId="28101" xr:uid="{ECD1BBF2-06D0-4B26-8C12-B0AFC9BE9B68}"/>
    <cellStyle name="Millares 8 2 4 2 3" xfId="21790" xr:uid="{79355E39-2CB4-45BA-8D7C-E68363814A37}"/>
    <cellStyle name="Millares 8 2 4 3" xfId="10427" xr:uid="{29D8D277-C06B-4F70-9FE2-F5D9C0DBCEB1}"/>
    <cellStyle name="Millares 8 2 4 3 2" xfId="25535" xr:uid="{9F2BF194-C4E8-4AAC-854A-998311E89AA6}"/>
    <cellStyle name="Millares 8 2 4 4" xfId="19153" xr:uid="{0C49EA7E-D428-4E49-94D3-54F22CAB18BF}"/>
    <cellStyle name="Millares 8 2 5" xfId="4421" xr:uid="{2D04BFB3-9E85-487F-A5DE-69B667E5D8F0}"/>
    <cellStyle name="Millares 8 2 5 2" xfId="10803" xr:uid="{FA55CA32-09F0-4ABA-B610-465801135868}"/>
    <cellStyle name="Millares 8 2 5 2 2" xfId="25911" xr:uid="{83FF2AD2-EDEA-404F-BA05-9B769386B3B4}"/>
    <cellStyle name="Millares 8 2 5 3" xfId="19529" xr:uid="{9EC423A3-28E6-4683-8DA8-E11A37FF31B5}"/>
    <cellStyle name="Millares 8 2 6" xfId="4610" xr:uid="{979B4CD4-A1C5-4B88-AFDB-479B88FCAF98}"/>
    <cellStyle name="Millares 8 2 6 2" xfId="10992" xr:uid="{2F2DAFC5-F1C0-4A26-BE7E-E4DC88858464}"/>
    <cellStyle name="Millares 8 2 6 2 2" xfId="26100" xr:uid="{E886A9AB-7697-40E3-A7A4-F3E8BAF1133C}"/>
    <cellStyle name="Millares 8 2 6 3" xfId="19718" xr:uid="{E6FA5768-10CD-4BEA-B587-0C13B0B1AE2A}"/>
    <cellStyle name="Millares 8 2 7" xfId="8287" xr:uid="{B1E8CD3D-F1E5-4E37-9ABE-141F7F32B587}"/>
    <cellStyle name="Millares 8 2 7 2" xfId="23395" xr:uid="{23B491C7-A5BA-4037-BDC5-8B92507149EB}"/>
    <cellStyle name="Millares 8 2 8" xfId="17198" xr:uid="{E74A44E4-C41E-434A-8E04-1BF10D62327D}"/>
    <cellStyle name="Millares 8 3" xfId="1889" xr:uid="{C1C7EAE6-498C-4734-B3FC-275242EC5D95}"/>
    <cellStyle name="Millares 8 3 2" xfId="2449" xr:uid="{159D73F3-EAA1-4788-BBA6-132E06230C69}"/>
    <cellStyle name="Millares 8 3 2 2" xfId="5086" xr:uid="{EDEF0FD6-DA63-48A8-8E22-42D33A054180}"/>
    <cellStyle name="Millares 8 3 2 2 2" xfId="11450" xr:uid="{33473F8B-166E-4425-BE20-E80CBCD6F224}"/>
    <cellStyle name="Millares 8 3 2 2 2 2" xfId="26558" xr:uid="{39CE66B5-BA83-4537-A19F-D4FAF43B841D}"/>
    <cellStyle name="Millares 8 3 2 2 3" xfId="20194" xr:uid="{315A89F3-C534-4BE5-AE37-749BBBDA0F19}"/>
    <cellStyle name="Millares 8 3 2 3" xfId="8916" xr:uid="{9DD02629-C5C3-4842-81F0-89E93B68A043}"/>
    <cellStyle name="Millares 8 3 2 3 2" xfId="24024" xr:uid="{653ADCE6-C1E8-4E85-9F49-46E489D5C3ED}"/>
    <cellStyle name="Millares 8 3 2 4" xfId="17623" xr:uid="{6A9DFBBB-EB46-4AB2-B967-A4B4146555DF}"/>
    <cellStyle name="Millares 8 3 3" xfId="3961" xr:uid="{C4D1261A-210C-45F9-BBD3-1E6DF037214A}"/>
    <cellStyle name="Millares 8 3 3 2" xfId="6598" xr:uid="{B12265B6-32F6-4772-B8FE-DA49C884DE8D}"/>
    <cellStyle name="Millares 8 3 3 2 2" xfId="12909" xr:uid="{9B3CEE66-8060-4E5E-95C8-4EAB0AC1294B}"/>
    <cellStyle name="Millares 8 3 3 2 2 2" xfId="28017" xr:uid="{E3AA00E7-9736-4ADB-8E90-B51348923F0F}"/>
    <cellStyle name="Millares 8 3 3 2 3" xfId="21706" xr:uid="{EAF98563-0869-48E7-97BE-5200F82B3CF6}"/>
    <cellStyle name="Millares 8 3 3 3" xfId="10343" xr:uid="{2A9D1DA7-F2F3-4475-BCD4-4DABDC58EAC1}"/>
    <cellStyle name="Millares 8 3 3 3 2" xfId="25451" xr:uid="{F744DC4B-2FC5-454D-94F6-8FE305C0CA82}"/>
    <cellStyle name="Millares 8 3 3 4" xfId="19069" xr:uid="{B4872ADF-E401-4602-92AA-C208BF59278E}"/>
    <cellStyle name="Millares 8 3 4" xfId="4526" xr:uid="{03BB87B1-3C71-4B29-8689-204DED7B54C6}"/>
    <cellStyle name="Millares 8 3 4 2" xfId="10908" xr:uid="{88A010E2-7CBD-4286-809E-AA0DBBEA257F}"/>
    <cellStyle name="Millares 8 3 4 2 2" xfId="26016" xr:uid="{89A8FF7F-0162-457C-A822-C885147ECB79}"/>
    <cellStyle name="Millares 8 3 4 3" xfId="19634" xr:uid="{2297BD29-4AE8-4A8B-B859-745A5E2805EF}"/>
    <cellStyle name="Millares 8 3 5" xfId="8390" xr:uid="{6D10778E-310D-4788-8FD7-1B05AF6655B4}"/>
    <cellStyle name="Millares 8 3 5 2" xfId="23498" xr:uid="{210EC486-2357-479A-B3A2-982AA7047340}"/>
    <cellStyle name="Millares 8 3 6" xfId="17114" xr:uid="{504674B4-AEC0-4680-A23B-D4A55A7768D2}"/>
    <cellStyle name="Millares 9" xfId="1960" xr:uid="{92AE3045-00D1-442E-A2DD-3CC3BD5A9968}"/>
    <cellStyle name="Millares 9 2" xfId="2177" xr:uid="{ED1B46DB-A296-44D3-95BA-6661CE5B0641}"/>
    <cellStyle name="Millares 9 2 2" xfId="4814" xr:uid="{416D4C75-23B4-49EB-9ACC-CCCB9B9B85B6}"/>
    <cellStyle name="Millares 9 2 2 2" xfId="11196" xr:uid="{FA0CA0BB-6BB2-4210-9C8F-F87057EAD670}"/>
    <cellStyle name="Millares 9 2 2 2 2" xfId="26304" xr:uid="{C203A233-0EFF-4123-95F1-3ADC41F483C8}"/>
    <cellStyle name="Millares 9 2 2 3" xfId="19922" xr:uid="{EFA0D57E-6CD9-41CB-8CA7-7E50C8F012E6}"/>
    <cellStyle name="Millares 9 2 3" xfId="8675" xr:uid="{A90FD09F-1135-4F66-85B8-053EDCA7441E}"/>
    <cellStyle name="Millares 9 2 3 2" xfId="23783" xr:uid="{DB76E839-A550-4368-A8C1-A8DF0E830DC8}"/>
    <cellStyle name="Millares 9 2 4" xfId="17402" xr:uid="{023ED7F3-8821-45A1-9A5E-91CF9700D40F}"/>
    <cellStyle name="Millares 9 3" xfId="2520" xr:uid="{FCC6FA5B-9CEF-4E9C-A5DC-1F36FA74F208}"/>
    <cellStyle name="Millares 9 3 2" xfId="5157" xr:uid="{302BB61B-1AD4-48A6-82FD-C01C90264C01}"/>
    <cellStyle name="Millares 9 3 2 2" xfId="11521" xr:uid="{107ACE0C-DD1E-427B-A82E-B97D8012A856}"/>
    <cellStyle name="Millares 9 3 2 2 2" xfId="26629" xr:uid="{92216CDF-66D4-486A-8F59-325A3CAF8D5B}"/>
    <cellStyle name="Millares 9 3 2 3" xfId="20265" xr:uid="{BB2B3934-610A-4C73-9CF6-6B1C05981E84}"/>
    <cellStyle name="Millares 9 3 3" xfId="8987" xr:uid="{B9091EB4-546F-4493-91BA-B6AEDC0D4706}"/>
    <cellStyle name="Millares 9 3 3 2" xfId="24095" xr:uid="{254732E3-BB20-4575-972C-0F4B9B6B50FA}"/>
    <cellStyle name="Millares 9 3 4" xfId="17643" xr:uid="{92EB704D-D3EC-451D-A3FF-FAEE73B7147A}"/>
    <cellStyle name="Millares 9 4" xfId="4032" xr:uid="{4F117C41-475C-4A2E-8B30-50C2187D32E6}"/>
    <cellStyle name="Millares 9 4 2" xfId="6669" xr:uid="{A2B9E553-F440-41A8-966A-5978B2808911}"/>
    <cellStyle name="Millares 9 4 2 2" xfId="12980" xr:uid="{BAEE6716-AF4F-41D7-959B-A4A7AFE91B8B}"/>
    <cellStyle name="Millares 9 4 2 2 2" xfId="28088" xr:uid="{32EA5994-4355-4B37-B16B-7D3AE69F6462}"/>
    <cellStyle name="Millares 9 4 2 3" xfId="21777" xr:uid="{9D8DE58B-C181-44DF-9A35-B5AB9468620E}"/>
    <cellStyle name="Millares 9 4 3" xfId="10414" xr:uid="{B579B7DD-0493-4B51-A08B-88F40243462F}"/>
    <cellStyle name="Millares 9 4 3 2" xfId="25522" xr:uid="{439B7E3C-951D-43B1-8113-7684CB2D67FF}"/>
    <cellStyle name="Millares 9 4 4" xfId="19140" xr:uid="{D96B8BD9-3188-4D8F-AD44-A33A0CE3D1B6}"/>
    <cellStyle name="Millares 9 5" xfId="4408" xr:uid="{64F94FDC-DE9D-406C-9B59-DC440317427B}"/>
    <cellStyle name="Millares 9 5 2" xfId="10790" xr:uid="{0A15309D-B677-4693-907C-E5FD9EA20D58}"/>
    <cellStyle name="Millares 9 5 2 2" xfId="25898" xr:uid="{1797CC0C-69CA-432C-9013-3FC924968DA4}"/>
    <cellStyle name="Millares 9 5 3" xfId="19516" xr:uid="{DED99584-244F-4EEF-B1E2-7617CEEED214}"/>
    <cellStyle name="Millares 9 6" xfId="4597" xr:uid="{494C6EFF-F668-4FED-83DA-B812EC0AFDEB}"/>
    <cellStyle name="Millares 9 6 2" xfId="10979" xr:uid="{542B9616-BEB0-4FAB-BA92-8A02D72A2323}"/>
    <cellStyle name="Millares 9 6 2 2" xfId="26087" xr:uid="{9D1BE0C3-C77C-476D-ADE6-54B1EDA0CFC7}"/>
    <cellStyle name="Millares 9 6 3" xfId="19705" xr:uid="{A3AE7F9C-3205-4F0B-AAC4-4BD53B95427F}"/>
    <cellStyle name="Millares 9 7" xfId="8274" xr:uid="{A84F212C-9B76-4806-A7E4-98623BF6A2F3}"/>
    <cellStyle name="Millares 9 7 2" xfId="23382" xr:uid="{AB46382E-F4AA-44E0-92F7-932A7D54502B}"/>
    <cellStyle name="Millares 9 8" xfId="17185" xr:uid="{738CC64E-7AAC-4298-979B-AF7AF78CE7B5}"/>
    <cellStyle name="Moneda 2" xfId="1285" xr:uid="{00000000-0005-0000-0000-000008050000}"/>
    <cellStyle name="Moneda 2 2" xfId="1286" xr:uid="{00000000-0005-0000-0000-000009050000}"/>
    <cellStyle name="Moneda 2 3" xfId="1287" xr:uid="{00000000-0005-0000-0000-00000A050000}"/>
    <cellStyle name="Neutral" xfId="1288" builtinId="28" customBuiltin="1"/>
    <cellStyle name="Neutral 10" xfId="1289" xr:uid="{00000000-0005-0000-0000-00000C050000}"/>
    <cellStyle name="Neutral 11" xfId="1290" xr:uid="{00000000-0005-0000-0000-00000D050000}"/>
    <cellStyle name="Neutral 12" xfId="1291" xr:uid="{00000000-0005-0000-0000-00000E050000}"/>
    <cellStyle name="Neutral 13" xfId="1292" xr:uid="{00000000-0005-0000-0000-00000F050000}"/>
    <cellStyle name="Neutral 14" xfId="1293" xr:uid="{00000000-0005-0000-0000-000010050000}"/>
    <cellStyle name="Neutral 15" xfId="1294" xr:uid="{00000000-0005-0000-0000-000011050000}"/>
    <cellStyle name="Neutral 16" xfId="1295" xr:uid="{00000000-0005-0000-0000-000012050000}"/>
    <cellStyle name="Neutral 2" xfId="1296" xr:uid="{00000000-0005-0000-0000-000013050000}"/>
    <cellStyle name="Neutral 3" xfId="1297" xr:uid="{00000000-0005-0000-0000-000014050000}"/>
    <cellStyle name="Neutral 4" xfId="1298" xr:uid="{00000000-0005-0000-0000-000015050000}"/>
    <cellStyle name="Neutral 5" xfId="1299" xr:uid="{00000000-0005-0000-0000-000016050000}"/>
    <cellStyle name="Neutral 6" xfId="1300" xr:uid="{00000000-0005-0000-0000-000017050000}"/>
    <cellStyle name="Neutral 7" xfId="1301" xr:uid="{00000000-0005-0000-0000-000018050000}"/>
    <cellStyle name="Neutral 8" xfId="1302" xr:uid="{00000000-0005-0000-0000-000019050000}"/>
    <cellStyle name="Neutral 9" xfId="1303" xr:uid="{00000000-0005-0000-0000-00001A050000}"/>
    <cellStyle name="Normal" xfId="0" builtinId="0"/>
    <cellStyle name="Normal 10" xfId="1304" xr:uid="{00000000-0005-0000-0000-00001C050000}"/>
    <cellStyle name="Normal 10 2" xfId="1305" xr:uid="{00000000-0005-0000-0000-00001D050000}"/>
    <cellStyle name="Normal 11" xfId="1306" xr:uid="{00000000-0005-0000-0000-00001E050000}"/>
    <cellStyle name="Normal 11 2" xfId="1307" xr:uid="{00000000-0005-0000-0000-00001F050000}"/>
    <cellStyle name="Normal 110" xfId="1308" xr:uid="{00000000-0005-0000-0000-000020050000}"/>
    <cellStyle name="Normal 112" xfId="1309" xr:uid="{00000000-0005-0000-0000-000021050000}"/>
    <cellStyle name="Normal 113" xfId="1310" xr:uid="{00000000-0005-0000-0000-000022050000}"/>
    <cellStyle name="Normal 115" xfId="1311" xr:uid="{00000000-0005-0000-0000-000023050000}"/>
    <cellStyle name="Normal 12" xfId="1312" xr:uid="{00000000-0005-0000-0000-000024050000}"/>
    <cellStyle name="Normal 12 2" xfId="1313" xr:uid="{00000000-0005-0000-0000-000025050000}"/>
    <cellStyle name="Normal 13" xfId="1314" xr:uid="{00000000-0005-0000-0000-000026050000}"/>
    <cellStyle name="Normal 13 2" xfId="1315" xr:uid="{00000000-0005-0000-0000-000027050000}"/>
    <cellStyle name="Normal 14" xfId="1316" xr:uid="{00000000-0005-0000-0000-000028050000}"/>
    <cellStyle name="Normal 14 2" xfId="1317" xr:uid="{00000000-0005-0000-0000-000029050000}"/>
    <cellStyle name="Normal 15" xfId="1318" xr:uid="{00000000-0005-0000-0000-00002A050000}"/>
    <cellStyle name="Normal 15 2" xfId="1319" xr:uid="{00000000-0005-0000-0000-00002B050000}"/>
    <cellStyle name="Normal 16" xfId="1320" xr:uid="{00000000-0005-0000-0000-00002C050000}"/>
    <cellStyle name="Normal 16 2" xfId="1321" xr:uid="{00000000-0005-0000-0000-00002D050000}"/>
    <cellStyle name="Normal 17" xfId="1322" xr:uid="{00000000-0005-0000-0000-00002E050000}"/>
    <cellStyle name="Normal 17 2" xfId="1323" xr:uid="{00000000-0005-0000-0000-00002F050000}"/>
    <cellStyle name="Normal 18 2" xfId="1324" xr:uid="{00000000-0005-0000-0000-000030050000}"/>
    <cellStyle name="Normal 19" xfId="1325" xr:uid="{00000000-0005-0000-0000-000031050000}"/>
    <cellStyle name="Normal 19 2" xfId="1326" xr:uid="{00000000-0005-0000-0000-000032050000}"/>
    <cellStyle name="Normal 2" xfId="1327" xr:uid="{00000000-0005-0000-0000-000033050000}"/>
    <cellStyle name="Normal 2 10" xfId="1328" xr:uid="{00000000-0005-0000-0000-000034050000}"/>
    <cellStyle name="Normal 2 11" xfId="1329" xr:uid="{00000000-0005-0000-0000-000035050000}"/>
    <cellStyle name="Normal 2 12" xfId="1330" xr:uid="{00000000-0005-0000-0000-000036050000}"/>
    <cellStyle name="Normal 2 2" xfId="1331" xr:uid="{00000000-0005-0000-0000-000037050000}"/>
    <cellStyle name="Normal 2 2 2" xfId="1332" xr:uid="{00000000-0005-0000-0000-000038050000}"/>
    <cellStyle name="Normal 2 2 3" xfId="1333" xr:uid="{00000000-0005-0000-0000-000039050000}"/>
    <cellStyle name="Normal 2 2 4" xfId="1334" xr:uid="{00000000-0005-0000-0000-00003A050000}"/>
    <cellStyle name="Normal 2 2 5" xfId="1335" xr:uid="{00000000-0005-0000-0000-00003B050000}"/>
    <cellStyle name="Normal 2 3" xfId="1336" xr:uid="{00000000-0005-0000-0000-00003C050000}"/>
    <cellStyle name="Normal 2 4" xfId="1337" xr:uid="{00000000-0005-0000-0000-00003D050000}"/>
    <cellStyle name="Normal 2 5" xfId="1338" xr:uid="{00000000-0005-0000-0000-00003E050000}"/>
    <cellStyle name="Normal 2 6" xfId="1339" xr:uid="{00000000-0005-0000-0000-00003F050000}"/>
    <cellStyle name="Normal 2 7" xfId="1340" xr:uid="{00000000-0005-0000-0000-000040050000}"/>
    <cellStyle name="Normal 2 8" xfId="1341" xr:uid="{00000000-0005-0000-0000-000041050000}"/>
    <cellStyle name="Normal 2 9" xfId="1342" xr:uid="{00000000-0005-0000-0000-000042050000}"/>
    <cellStyle name="Normal 20 2" xfId="1343" xr:uid="{00000000-0005-0000-0000-000043050000}"/>
    <cellStyle name="Normal 21 2" xfId="1344" xr:uid="{00000000-0005-0000-0000-000044050000}"/>
    <cellStyle name="Normal 22 2" xfId="1345" xr:uid="{00000000-0005-0000-0000-000045050000}"/>
    <cellStyle name="Normal 23 2" xfId="1346" xr:uid="{00000000-0005-0000-0000-000046050000}"/>
    <cellStyle name="Normal 24 2" xfId="1347" xr:uid="{00000000-0005-0000-0000-000047050000}"/>
    <cellStyle name="Normal 25 2" xfId="1348" xr:uid="{00000000-0005-0000-0000-000048050000}"/>
    <cellStyle name="Normal 3" xfId="1349" xr:uid="{00000000-0005-0000-0000-000049050000}"/>
    <cellStyle name="Normal 3 10" xfId="1350" xr:uid="{00000000-0005-0000-0000-00004A050000}"/>
    <cellStyle name="Normal 3 11" xfId="1351" xr:uid="{00000000-0005-0000-0000-00004B050000}"/>
    <cellStyle name="Normal 3 12" xfId="1352" xr:uid="{00000000-0005-0000-0000-00004C050000}"/>
    <cellStyle name="Normal 3 13" xfId="1353" xr:uid="{00000000-0005-0000-0000-00004D050000}"/>
    <cellStyle name="Normal 3 14" xfId="1354" xr:uid="{00000000-0005-0000-0000-00004E050000}"/>
    <cellStyle name="Normal 3 15" xfId="1355" xr:uid="{00000000-0005-0000-0000-00004F050000}"/>
    <cellStyle name="Normal 3 16" xfId="1356" xr:uid="{00000000-0005-0000-0000-000050050000}"/>
    <cellStyle name="Normal 3 17" xfId="1357" xr:uid="{00000000-0005-0000-0000-000051050000}"/>
    <cellStyle name="Normal 3 18" xfId="1358" xr:uid="{00000000-0005-0000-0000-000052050000}"/>
    <cellStyle name="Normal 3 19" xfId="1359" xr:uid="{00000000-0005-0000-0000-000053050000}"/>
    <cellStyle name="Normal 3 2" xfId="1360" xr:uid="{00000000-0005-0000-0000-000054050000}"/>
    <cellStyle name="Normal 3 20" xfId="1361" xr:uid="{00000000-0005-0000-0000-000055050000}"/>
    <cellStyle name="Normal 3 21" xfId="1362" xr:uid="{00000000-0005-0000-0000-000056050000}"/>
    <cellStyle name="Normal 3 3" xfId="1363" xr:uid="{00000000-0005-0000-0000-000057050000}"/>
    <cellStyle name="Normal 3 4" xfId="1364" xr:uid="{00000000-0005-0000-0000-000058050000}"/>
    <cellStyle name="Normal 3 5" xfId="1365" xr:uid="{00000000-0005-0000-0000-000059050000}"/>
    <cellStyle name="Normal 3 6" xfId="1366" xr:uid="{00000000-0005-0000-0000-00005A050000}"/>
    <cellStyle name="Normal 3 7" xfId="1367" xr:uid="{00000000-0005-0000-0000-00005B050000}"/>
    <cellStyle name="Normal 3 8" xfId="1368" xr:uid="{00000000-0005-0000-0000-00005C050000}"/>
    <cellStyle name="Normal 3 9" xfId="1369" xr:uid="{00000000-0005-0000-0000-00005D050000}"/>
    <cellStyle name="Normal 3_PLAN DE ACTIVIDADES 10 DE ABRIL RURALIDAD" xfId="1370" xr:uid="{00000000-0005-0000-0000-00005E050000}"/>
    <cellStyle name="Normal 4" xfId="1371" xr:uid="{00000000-0005-0000-0000-00005F050000}"/>
    <cellStyle name="Normal 4 10" xfId="1372" xr:uid="{00000000-0005-0000-0000-000060050000}"/>
    <cellStyle name="Normal 4 11" xfId="1373" xr:uid="{00000000-0005-0000-0000-000061050000}"/>
    <cellStyle name="Normal 4 12" xfId="1374" xr:uid="{00000000-0005-0000-0000-000062050000}"/>
    <cellStyle name="Normal 4 13" xfId="1375" xr:uid="{00000000-0005-0000-0000-000063050000}"/>
    <cellStyle name="Normal 4 14" xfId="1376" xr:uid="{00000000-0005-0000-0000-000064050000}"/>
    <cellStyle name="Normal 4 15" xfId="1377" xr:uid="{00000000-0005-0000-0000-000065050000}"/>
    <cellStyle name="Normal 4 16" xfId="1378" xr:uid="{00000000-0005-0000-0000-000066050000}"/>
    <cellStyle name="Normal 4 17" xfId="1379" xr:uid="{00000000-0005-0000-0000-000067050000}"/>
    <cellStyle name="Normal 4 18" xfId="1380" xr:uid="{00000000-0005-0000-0000-000068050000}"/>
    <cellStyle name="Normal 4 19" xfId="1381" xr:uid="{00000000-0005-0000-0000-000069050000}"/>
    <cellStyle name="Normal 4 2" xfId="1382" xr:uid="{00000000-0005-0000-0000-00006A050000}"/>
    <cellStyle name="Normal 4 20" xfId="1383" xr:uid="{00000000-0005-0000-0000-00006B050000}"/>
    <cellStyle name="Normal 4 21" xfId="1384" xr:uid="{00000000-0005-0000-0000-00006C050000}"/>
    <cellStyle name="Normal 4 3" xfId="1385" xr:uid="{00000000-0005-0000-0000-00006D050000}"/>
    <cellStyle name="Normal 4 4" xfId="1386" xr:uid="{00000000-0005-0000-0000-00006E050000}"/>
    <cellStyle name="Normal 4 5" xfId="1387" xr:uid="{00000000-0005-0000-0000-00006F050000}"/>
    <cellStyle name="Normal 4 6" xfId="1388" xr:uid="{00000000-0005-0000-0000-000070050000}"/>
    <cellStyle name="Normal 4 7" xfId="1389" xr:uid="{00000000-0005-0000-0000-000071050000}"/>
    <cellStyle name="Normal 4 8" xfId="1390" xr:uid="{00000000-0005-0000-0000-000072050000}"/>
    <cellStyle name="Normal 4 9" xfId="1391" xr:uid="{00000000-0005-0000-0000-000073050000}"/>
    <cellStyle name="Normal 47" xfId="1392" xr:uid="{00000000-0005-0000-0000-000074050000}"/>
    <cellStyle name="Normal 48" xfId="1393" xr:uid="{00000000-0005-0000-0000-000075050000}"/>
    <cellStyle name="Normal 5" xfId="1394" xr:uid="{00000000-0005-0000-0000-000076050000}"/>
    <cellStyle name="Normal 5 10" xfId="1395" xr:uid="{00000000-0005-0000-0000-000077050000}"/>
    <cellStyle name="Normal 5 11" xfId="1396" xr:uid="{00000000-0005-0000-0000-000078050000}"/>
    <cellStyle name="Normal 5 12" xfId="1397" xr:uid="{00000000-0005-0000-0000-000079050000}"/>
    <cellStyle name="Normal 5 13" xfId="1398" xr:uid="{00000000-0005-0000-0000-00007A050000}"/>
    <cellStyle name="Normal 5 14" xfId="1399" xr:uid="{00000000-0005-0000-0000-00007B050000}"/>
    <cellStyle name="Normal 5 15" xfId="1400" xr:uid="{00000000-0005-0000-0000-00007C050000}"/>
    <cellStyle name="Normal 5 16" xfId="1401" xr:uid="{00000000-0005-0000-0000-00007D050000}"/>
    <cellStyle name="Normal 5 17" xfId="1402" xr:uid="{00000000-0005-0000-0000-00007E050000}"/>
    <cellStyle name="Normal 5 18" xfId="1403" xr:uid="{00000000-0005-0000-0000-00007F050000}"/>
    <cellStyle name="Normal 5 19" xfId="1404" xr:uid="{00000000-0005-0000-0000-000080050000}"/>
    <cellStyle name="Normal 5 2" xfId="1405" xr:uid="{00000000-0005-0000-0000-000081050000}"/>
    <cellStyle name="Normal 5 20" xfId="1406" xr:uid="{00000000-0005-0000-0000-000082050000}"/>
    <cellStyle name="Normal 5 21" xfId="1407" xr:uid="{00000000-0005-0000-0000-000083050000}"/>
    <cellStyle name="Normal 5 3" xfId="1408" xr:uid="{00000000-0005-0000-0000-000084050000}"/>
    <cellStyle name="Normal 5 4" xfId="1409" xr:uid="{00000000-0005-0000-0000-000085050000}"/>
    <cellStyle name="Normal 5 5" xfId="1410" xr:uid="{00000000-0005-0000-0000-000086050000}"/>
    <cellStyle name="Normal 5 6" xfId="1411" xr:uid="{00000000-0005-0000-0000-000087050000}"/>
    <cellStyle name="Normal 5 7" xfId="1412" xr:uid="{00000000-0005-0000-0000-000088050000}"/>
    <cellStyle name="Normal 5 8" xfId="1413" xr:uid="{00000000-0005-0000-0000-000089050000}"/>
    <cellStyle name="Normal 5 9" xfId="1414" xr:uid="{00000000-0005-0000-0000-00008A050000}"/>
    <cellStyle name="Normal 53" xfId="1415" xr:uid="{00000000-0005-0000-0000-00008B050000}"/>
    <cellStyle name="Normal 54" xfId="1416" xr:uid="{00000000-0005-0000-0000-00008C050000}"/>
    <cellStyle name="Normal 55" xfId="1417" xr:uid="{00000000-0005-0000-0000-00008D050000}"/>
    <cellStyle name="Normal 56" xfId="1418" xr:uid="{00000000-0005-0000-0000-00008E050000}"/>
    <cellStyle name="Normal 57" xfId="1419" xr:uid="{00000000-0005-0000-0000-00008F050000}"/>
    <cellStyle name="Normal 58" xfId="1420" xr:uid="{00000000-0005-0000-0000-000090050000}"/>
    <cellStyle name="Normal 59" xfId="1421" xr:uid="{00000000-0005-0000-0000-000091050000}"/>
    <cellStyle name="Normal 6" xfId="1422" xr:uid="{00000000-0005-0000-0000-000092050000}"/>
    <cellStyle name="Normal 6 2" xfId="1423" xr:uid="{00000000-0005-0000-0000-000093050000}"/>
    <cellStyle name="Normal 61" xfId="1424" xr:uid="{00000000-0005-0000-0000-000094050000}"/>
    <cellStyle name="Normal 65" xfId="1425" xr:uid="{00000000-0005-0000-0000-000095050000}"/>
    <cellStyle name="Normal 66" xfId="1426" xr:uid="{00000000-0005-0000-0000-000096050000}"/>
    <cellStyle name="Normal 69" xfId="1427" xr:uid="{00000000-0005-0000-0000-000097050000}"/>
    <cellStyle name="Normal 7" xfId="1428" xr:uid="{00000000-0005-0000-0000-000098050000}"/>
    <cellStyle name="Normal 7 2" xfId="1429" xr:uid="{00000000-0005-0000-0000-000099050000}"/>
    <cellStyle name="Normal 70" xfId="1430" xr:uid="{00000000-0005-0000-0000-00009A050000}"/>
    <cellStyle name="Normal 75" xfId="1431" xr:uid="{00000000-0005-0000-0000-00009B050000}"/>
    <cellStyle name="Normal 76" xfId="1432" xr:uid="{00000000-0005-0000-0000-00009C050000}"/>
    <cellStyle name="Normal 77" xfId="1433" xr:uid="{00000000-0005-0000-0000-00009D050000}"/>
    <cellStyle name="Normal 78" xfId="1434" xr:uid="{00000000-0005-0000-0000-00009E050000}"/>
    <cellStyle name="Normal 79" xfId="1435" xr:uid="{00000000-0005-0000-0000-00009F050000}"/>
    <cellStyle name="Normal 8" xfId="1436" xr:uid="{00000000-0005-0000-0000-0000A0050000}"/>
    <cellStyle name="Normal 8 2" xfId="1437" xr:uid="{00000000-0005-0000-0000-0000A1050000}"/>
    <cellStyle name="Normal 8 3" xfId="1438" xr:uid="{00000000-0005-0000-0000-0000A2050000}"/>
    <cellStyle name="Normal 80" xfId="1439" xr:uid="{00000000-0005-0000-0000-0000A3050000}"/>
    <cellStyle name="Normal 81" xfId="1440" xr:uid="{00000000-0005-0000-0000-0000A4050000}"/>
    <cellStyle name="Normal 82" xfId="1441" xr:uid="{00000000-0005-0000-0000-0000A5050000}"/>
    <cellStyle name="Normal 87" xfId="1442" xr:uid="{00000000-0005-0000-0000-0000A6050000}"/>
    <cellStyle name="Normal 89" xfId="1443" xr:uid="{00000000-0005-0000-0000-0000A7050000}"/>
    <cellStyle name="Normal 9" xfId="1444" xr:uid="{00000000-0005-0000-0000-0000A8050000}"/>
    <cellStyle name="Normal 9 2" xfId="1445" xr:uid="{00000000-0005-0000-0000-0000A9050000}"/>
    <cellStyle name="Normal 97" xfId="1446" xr:uid="{00000000-0005-0000-0000-0000AA050000}"/>
    <cellStyle name="Normal 99" xfId="1447" xr:uid="{00000000-0005-0000-0000-0000AB050000}"/>
    <cellStyle name="Notas 10" xfId="1448" xr:uid="{00000000-0005-0000-0000-0000AC050000}"/>
    <cellStyle name="Notas 10 2" xfId="1903" xr:uid="{465EC6B8-61B2-45CA-AEB5-F2630C05E5FE}"/>
    <cellStyle name="Notas 10 2 10" xfId="15308" xr:uid="{7E4DB8FF-6081-42FC-873B-76A0D11DA607}"/>
    <cellStyle name="Notas 10 2 10 2" xfId="30416" xr:uid="{20559CDC-E844-458C-8C4E-737A28D8D498}"/>
    <cellStyle name="Notas 10 2 11" xfId="13464" xr:uid="{71492220-AF50-4574-9404-856992897AD3}"/>
    <cellStyle name="Notas 10 2 11 2" xfId="28572" xr:uid="{45546609-127C-41AB-B599-EE53BEF23267}"/>
    <cellStyle name="Notas 10 2 12" xfId="17128" xr:uid="{ADBD75B2-275A-4E0A-9EA8-C514FA75F70A}"/>
    <cellStyle name="Notas 10 2 2" xfId="2463" xr:uid="{6BAF1F8A-95EC-4F47-BABD-68287035B3B5}"/>
    <cellStyle name="Notas 10 2 2 2" xfId="5100" xr:uid="{639937B3-61E1-45DB-8545-F68078F2A913}"/>
    <cellStyle name="Notas 10 2 2 2 2" xfId="11464" xr:uid="{046D0E33-A69C-48B8-B24B-6E91493B58A2}"/>
    <cellStyle name="Notas 10 2 2 2 2 2" xfId="26572" xr:uid="{4A105A90-2DDB-4235-A408-D150DE3BD3C7}"/>
    <cellStyle name="Notas 10 2 2 2 3" xfId="13850" xr:uid="{71B08B31-FBE2-4DF6-ABE2-DE937F44CCE2}"/>
    <cellStyle name="Notas 10 2 2 2 3 2" xfId="28958" xr:uid="{5DB589BF-B13C-4D05-8FD8-D164C16A2ED0}"/>
    <cellStyle name="Notas 10 2 2 2 4" xfId="20208" xr:uid="{E7438771-2FB1-43A3-9E53-B1E4374602D0}"/>
    <cellStyle name="Notas 10 2 2 3" xfId="8930" xr:uid="{B352A053-700F-4F79-9C41-2C9FE1C838BF}"/>
    <cellStyle name="Notas 10 2 2 3 2" xfId="24038" xr:uid="{2E58A930-507A-4732-8A5A-29359FEE9B62}"/>
    <cellStyle name="Notas 10 2 3" xfId="2679" xr:uid="{417ADB3B-AE8D-45D7-9F0F-3E385AEC153E}"/>
    <cellStyle name="Notas 10 2 3 2" xfId="5316" xr:uid="{46A0B901-1F9E-483F-AE62-5EDBC7CF0D63}"/>
    <cellStyle name="Notas 10 2 3 2 2" xfId="15944" xr:uid="{C8D9DC15-8F8F-4030-865A-C918CA796B40}"/>
    <cellStyle name="Notas 10 2 3 2 2 2" xfId="31052" xr:uid="{4D1606C1-B439-44CD-AE04-CC42BF96066F}"/>
    <cellStyle name="Notas 10 2 3 2 3" xfId="20424" xr:uid="{DE935B9C-694C-440E-94E5-474D44FC0A0A}"/>
    <cellStyle name="Notas 10 2 3 3" xfId="7284" xr:uid="{D2071DAD-7529-4DD2-A0CA-42C5AF2A91E1}"/>
    <cellStyle name="Notas 10 2 3 3 2" xfId="22392" xr:uid="{2520A18E-9C22-431C-A690-D4172FCEE056}"/>
    <cellStyle name="Notas 10 2 3 4" xfId="17787" xr:uid="{89CEAECF-C818-4CF0-A05A-467C5C253764}"/>
    <cellStyle name="Notas 10 2 4" xfId="2982" xr:uid="{0A7A574D-323D-4CBA-BDB1-E93D84E1DC34}"/>
    <cellStyle name="Notas 10 2 4 2" xfId="5619" xr:uid="{6685B4EC-36A1-4055-85C3-AB62955D67B4}"/>
    <cellStyle name="Notas 10 2 4 2 2" xfId="11930" xr:uid="{8234BE32-074D-4983-A718-95D60C5AA58C}"/>
    <cellStyle name="Notas 10 2 4 2 2 2" xfId="27038" xr:uid="{536430E6-5C76-48AE-A82C-E2F2FDC6AFF0}"/>
    <cellStyle name="Notas 10 2 4 2 3" xfId="15448" xr:uid="{3EEB7E56-1D98-4720-B165-A97B6717C38F}"/>
    <cellStyle name="Notas 10 2 4 2 3 2" xfId="30556" xr:uid="{5F1DE923-F12D-4B80-A6D9-6A308D5F1C55}"/>
    <cellStyle name="Notas 10 2 4 2 4" xfId="20727" xr:uid="{ECB6C7FD-A928-48B5-ACE3-FE5272471FC7}"/>
    <cellStyle name="Notas 10 2 4 3" xfId="9364" xr:uid="{DA73360C-5662-4310-A816-A970451909D2}"/>
    <cellStyle name="Notas 10 2 4 3 2" xfId="24472" xr:uid="{7969D08D-32B1-4ED5-91F5-30D693E2D1D3}"/>
    <cellStyle name="Notas 10 2 4 4" xfId="16025" xr:uid="{D452B95C-43D2-4A43-9D16-7B48E5157AE7}"/>
    <cellStyle name="Notas 10 2 4 4 2" xfId="31133" xr:uid="{EB60CF14-B593-4D3E-896A-895EDC1DFB83}"/>
    <cellStyle name="Notas 10 2 4 5" xfId="18090" xr:uid="{C7F106B5-7E57-4DA7-94D4-2CA8BFDD984A}"/>
    <cellStyle name="Notas 10 2 5" xfId="3308" xr:uid="{D6835D8C-5149-4E2C-B942-5B34A23FA53F}"/>
    <cellStyle name="Notas 10 2 5 2" xfId="5945" xr:uid="{99517883-3FED-4F9D-9D15-B871DF3DD4AD}"/>
    <cellStyle name="Notas 10 2 5 2 2" xfId="12256" xr:uid="{1BDFC1CC-A0D6-43A5-9B30-FDF493789706}"/>
    <cellStyle name="Notas 10 2 5 2 2 2" xfId="27364" xr:uid="{4146178F-4242-4261-BB06-DEACC398C06A}"/>
    <cellStyle name="Notas 10 2 5 2 3" xfId="7235" xr:uid="{83A0889F-5116-49A0-9FCC-D76C8659F15E}"/>
    <cellStyle name="Notas 10 2 5 2 3 2" xfId="22343" xr:uid="{A9EFBCA1-88BB-432A-94AD-E86B5FE41396}"/>
    <cellStyle name="Notas 10 2 5 2 4" xfId="21053" xr:uid="{2BF7097F-AFD4-4D47-B7CD-789AFDCB210C}"/>
    <cellStyle name="Notas 10 2 5 3" xfId="9690" xr:uid="{75EAA239-4C95-4294-A1D0-3B752810015D}"/>
    <cellStyle name="Notas 10 2 5 3 2" xfId="24798" xr:uid="{62583228-FA98-4A87-B9D3-693CF748FBF9}"/>
    <cellStyle name="Notas 10 2 5 4" xfId="14841" xr:uid="{76E3BD4D-331C-43D2-B6C4-FCA1B9B7E814}"/>
    <cellStyle name="Notas 10 2 5 4 2" xfId="29949" xr:uid="{D69AD7DA-3B40-4034-8028-B9047D866770}"/>
    <cellStyle name="Notas 10 2 5 5" xfId="18416" xr:uid="{29BF18FC-D8B5-43C6-ADFF-012C42412F88}"/>
    <cellStyle name="Notas 10 2 6" xfId="3614" xr:uid="{8B1643AB-F18E-47D0-88C8-B61208D850B8}"/>
    <cellStyle name="Notas 10 2 6 2" xfId="6251" xr:uid="{9702EE5E-AA6E-4D18-955D-BA72B17DB84A}"/>
    <cellStyle name="Notas 10 2 6 2 2" xfId="12562" xr:uid="{EE2F588A-0737-4B6B-BC1F-3655EE2FC75F}"/>
    <cellStyle name="Notas 10 2 6 2 2 2" xfId="27670" xr:uid="{DDC8D1C4-24A9-42F2-A711-25FA656E7782}"/>
    <cellStyle name="Notas 10 2 6 2 3" xfId="15377" xr:uid="{46F694C9-86D8-4780-86B1-8847E1316E0A}"/>
    <cellStyle name="Notas 10 2 6 2 3 2" xfId="30485" xr:uid="{2B2A6700-24C9-427E-9442-4640B48AD179}"/>
    <cellStyle name="Notas 10 2 6 2 4" xfId="21359" xr:uid="{5E8400AA-2B52-4951-9175-2D2831CF27D6}"/>
    <cellStyle name="Notas 10 2 6 3" xfId="9996" xr:uid="{164E4756-3284-43C2-B760-80D448E8B9B4}"/>
    <cellStyle name="Notas 10 2 6 3 2" xfId="25104" xr:uid="{A4C361F3-D410-4C2F-B066-E86D3FC02FB7}"/>
    <cellStyle name="Notas 10 2 6 4" xfId="14249" xr:uid="{01E289A2-C255-4973-B095-C0FFCEC9408C}"/>
    <cellStyle name="Notas 10 2 6 4 2" xfId="29357" xr:uid="{BB33F585-3390-4C7B-918E-58AD0C86583F}"/>
    <cellStyle name="Notas 10 2 6 5" xfId="18722" xr:uid="{CF2D4064-4CDD-46BA-82C0-7F6387B7D993}"/>
    <cellStyle name="Notas 10 2 7" xfId="3975" xr:uid="{723AF24E-51AE-4E17-BB56-93BDD395A84F}"/>
    <cellStyle name="Notas 10 2 7 2" xfId="6612" xr:uid="{7A8B7DB1-108F-4267-87D3-C8FB33ED438E}"/>
    <cellStyle name="Notas 10 2 7 2 2" xfId="12923" xr:uid="{DF68B7EF-3FF3-42B1-BEB8-35A823B099D6}"/>
    <cellStyle name="Notas 10 2 7 2 2 2" xfId="28031" xr:uid="{ED868E61-BF34-412B-897C-7E3B2D64D131}"/>
    <cellStyle name="Notas 10 2 7 2 3" xfId="16613" xr:uid="{8FA5681C-B1F1-442E-8DA6-994C9824260D}"/>
    <cellStyle name="Notas 10 2 7 2 3 2" xfId="31721" xr:uid="{A46C5D0F-A399-4CCC-9FD2-7F16CB135DF6}"/>
    <cellStyle name="Notas 10 2 7 2 4" xfId="21720" xr:uid="{B05F1E0E-7845-4B6D-A836-1B5432E9B420}"/>
    <cellStyle name="Notas 10 2 7 3" xfId="10357" xr:uid="{585746B9-F127-441A-AE2A-67279F31BC12}"/>
    <cellStyle name="Notas 10 2 7 3 2" xfId="25465" xr:uid="{6B575AB2-3577-46AF-BAC2-0BD6FC977830}"/>
    <cellStyle name="Notas 10 2 7 4" xfId="15937" xr:uid="{883492A3-F488-4B07-AA08-F3D5E7E31890}"/>
    <cellStyle name="Notas 10 2 7 4 2" xfId="31045" xr:uid="{75A7A2D3-DBB9-4F13-B893-A1F68B898B56}"/>
    <cellStyle name="Notas 10 2 7 5" xfId="19083" xr:uid="{29207480-F0E9-4F1F-8F53-C8105EB7076A}"/>
    <cellStyle name="Notas 10 2 8" xfId="4540" xr:uid="{9AFC0D97-3903-4A3F-8456-F1E4A808E71C}"/>
    <cellStyle name="Notas 10 2 8 2" xfId="10922" xr:uid="{4FD45E71-B21B-4E85-B31B-B215827FEB6C}"/>
    <cellStyle name="Notas 10 2 8 2 2" xfId="26030" xr:uid="{FACFB958-4614-4D31-A198-0F892176183D}"/>
    <cellStyle name="Notas 10 2 8 3" xfId="15556" xr:uid="{81F5F72E-2E6C-48EA-8097-AE3FCAE8E1BB}"/>
    <cellStyle name="Notas 10 2 8 3 2" xfId="30664" xr:uid="{C7FAE67A-EA88-4460-9CAE-0663754194E4}"/>
    <cellStyle name="Notas 10 2 8 4" xfId="19648" xr:uid="{5C0E97E6-EF46-43C1-958F-236A8A974D86}"/>
    <cellStyle name="Notas 10 2 9" xfId="8404" xr:uid="{505AE855-E0E8-4AF4-92AD-2BEE1F6B49F8}"/>
    <cellStyle name="Notas 10 2 9 2" xfId="23512" xr:uid="{D4F4D17D-56ED-42EA-92A7-03F12E521127}"/>
    <cellStyle name="Notas 10 3" xfId="1890" xr:uid="{1251BC98-7E31-4B9C-91AA-E4AEB4737914}"/>
    <cellStyle name="Notas 10 3 10" xfId="8391" xr:uid="{618E5296-3AB9-452E-A7B6-688A239D6A52}"/>
    <cellStyle name="Notas 10 3 10 2" xfId="23499" xr:uid="{1C6276BF-7279-4CA3-9E67-E47311D44D90}"/>
    <cellStyle name="Notas 10 3 11" xfId="11759" xr:uid="{3946E258-7321-461C-B0EC-1D673E06D7C4}"/>
    <cellStyle name="Notas 10 3 11 2" xfId="26867" xr:uid="{57CEAC34-6C74-474D-A96C-376C699BB86A}"/>
    <cellStyle name="Notas 10 3 12" xfId="8110" xr:uid="{654B7E20-AF7E-41DA-B7CD-2BF7C0B0044B}"/>
    <cellStyle name="Notas 10 3 12 2" xfId="23218" xr:uid="{7CEA1BA3-F130-4CEC-8A7D-0F3B001F8E0A}"/>
    <cellStyle name="Notas 10 3 13" xfId="17115" xr:uid="{0A8FA003-2092-451B-8F7D-ED9635CF9601}"/>
    <cellStyle name="Notas 10 3 2" xfId="2450" xr:uid="{CC0AD049-8F9C-4365-89AB-5E84323785CD}"/>
    <cellStyle name="Notas 10 3 2 2" xfId="5087" xr:uid="{FFC878E4-FA06-427D-9492-227D49B00169}"/>
    <cellStyle name="Notas 10 3 2 2 2" xfId="11451" xr:uid="{B7DD248C-FEC3-4EC0-821E-FF017E05ED25}"/>
    <cellStyle name="Notas 10 3 2 2 2 2" xfId="26559" xr:uid="{A5D39516-FB15-4C96-89CE-AE303812ED89}"/>
    <cellStyle name="Notas 10 3 2 2 3" xfId="15392" xr:uid="{F029C949-C9C2-4FEA-912D-1EA2C83DE5CC}"/>
    <cellStyle name="Notas 10 3 2 2 3 2" xfId="30500" xr:uid="{34C253D8-E1F5-4C14-8AA3-A31875D98184}"/>
    <cellStyle name="Notas 10 3 2 2 4" xfId="20195" xr:uid="{9FCCB7A3-AC08-4937-8AF8-DBBDE1C29730}"/>
    <cellStyle name="Notas 10 3 2 3" xfId="8917" xr:uid="{43FA89D4-D90C-4CB7-9036-C296A97A1A91}"/>
    <cellStyle name="Notas 10 3 2 3 2" xfId="24025" xr:uid="{D605C62F-2B6B-496F-8409-3F3646F4B775}"/>
    <cellStyle name="Notas 10 3 2 4" xfId="8689" xr:uid="{179E8B26-D563-451E-8CB8-AD03F0ACDDC6}"/>
    <cellStyle name="Notas 10 3 2 4 2" xfId="23797" xr:uid="{9CE7C9E3-CB5C-4173-9119-F5509EFE0D79}"/>
    <cellStyle name="Notas 10 3 2 5" xfId="14980" xr:uid="{0EE4A934-D736-41DF-AF3D-BE1C1295F9F0}"/>
    <cellStyle name="Notas 10 3 2 5 2" xfId="30088" xr:uid="{ED835A75-2AB1-4BB5-A195-E6F2D55489A8}"/>
    <cellStyle name="Notas 10 3 2 6" xfId="17624" xr:uid="{AE76509A-7131-47DE-BBB1-9AB5268665E5}"/>
    <cellStyle name="Notas 10 3 3" xfId="2666" xr:uid="{DE79F1FB-59C5-4611-BA3C-82D22F012A55}"/>
    <cellStyle name="Notas 10 3 3 2" xfId="5303" xr:uid="{D307BF7D-C786-43F5-9F1B-D35A278FE1A7}"/>
    <cellStyle name="Notas 10 3 3 2 2" xfId="14373" xr:uid="{F9AAAC5A-7C47-446E-9D63-BA1811D1B4E5}"/>
    <cellStyle name="Notas 10 3 3 2 2 2" xfId="29481" xr:uid="{B19FC1E7-F02B-4CC0-969D-EACBBDF6567E}"/>
    <cellStyle name="Notas 10 3 3 2 3" xfId="20411" xr:uid="{DA80F801-D1B9-4F53-9D35-B3569F2F60E2}"/>
    <cellStyle name="Notas 10 3 3 3" xfId="14057" xr:uid="{69339CB0-C201-4079-8BF6-079C95890289}"/>
    <cellStyle name="Notas 10 3 3 3 2" xfId="29165" xr:uid="{8FF6DCE5-65A8-4B4F-9398-512E24CDAFE5}"/>
    <cellStyle name="Notas 10 3 3 4" xfId="17774" xr:uid="{6CD972D9-3898-49DA-A57B-DEA6557179D0}"/>
    <cellStyle name="Notas 10 3 4" xfId="2969" xr:uid="{AAD5E71F-A66F-402D-B45D-DBD025CAABF7}"/>
    <cellStyle name="Notas 10 3 4 2" xfId="5606" xr:uid="{9E151BA2-1896-4DA8-B77D-872C77C73521}"/>
    <cellStyle name="Notas 10 3 4 2 2" xfId="11917" xr:uid="{7601DE26-C188-4EDD-9EAC-E2CB06D5219A}"/>
    <cellStyle name="Notas 10 3 4 2 2 2" xfId="27025" xr:uid="{78D3DADC-2CEA-4397-A9B8-2F27140A4066}"/>
    <cellStyle name="Notas 10 3 4 2 3" xfId="16472" xr:uid="{72D8A733-8A4B-4767-A2AB-F16BB0FA5097}"/>
    <cellStyle name="Notas 10 3 4 2 3 2" xfId="31580" xr:uid="{95AB14C9-854B-4539-9A63-B929A6C13766}"/>
    <cellStyle name="Notas 10 3 4 2 4" xfId="20714" xr:uid="{6F32E276-9992-4544-BD59-8DAE48CBB604}"/>
    <cellStyle name="Notas 10 3 4 3" xfId="9351" xr:uid="{FD3C979B-5A12-4017-8C12-0FD541150B3E}"/>
    <cellStyle name="Notas 10 3 4 3 2" xfId="24459" xr:uid="{B9EC7D86-5CE0-443F-8CCE-3E54A68AF3FE}"/>
    <cellStyle name="Notas 10 3 4 4" xfId="7981" xr:uid="{954FBF8D-42D0-4780-9AA0-33498BA8AE33}"/>
    <cellStyle name="Notas 10 3 4 4 2" xfId="23089" xr:uid="{FCAA849F-777A-4726-BEA5-1C4D4B6BC7E6}"/>
    <cellStyle name="Notas 10 3 4 5" xfId="18077" xr:uid="{9F2651CB-D480-4391-B954-9DB6A289AB8A}"/>
    <cellStyle name="Notas 10 3 5" xfId="3295" xr:uid="{6A197CF9-EBAA-4667-A1D1-C21A6CA0AD0C}"/>
    <cellStyle name="Notas 10 3 5 2" xfId="5932" xr:uid="{EF3B9912-3291-4BCA-B298-9F0E78048B67}"/>
    <cellStyle name="Notas 10 3 5 2 2" xfId="12243" xr:uid="{044E160D-A4A7-43B9-9E33-EB3774EB6BFB}"/>
    <cellStyle name="Notas 10 3 5 2 2 2" xfId="27351" xr:uid="{1B1A6888-A858-4455-A924-9C2913AD3F5E}"/>
    <cellStyle name="Notas 10 3 5 2 3" xfId="14760" xr:uid="{92E84E32-845C-41D5-871C-456CB1D5A542}"/>
    <cellStyle name="Notas 10 3 5 2 3 2" xfId="29868" xr:uid="{0E89A3E7-3E39-458A-B4A9-36BB6867E0FB}"/>
    <cellStyle name="Notas 10 3 5 2 4" xfId="21040" xr:uid="{A415ED6F-5C0F-443A-8A9B-359C024214BA}"/>
    <cellStyle name="Notas 10 3 5 3" xfId="9677" xr:uid="{33C466B3-7B57-456E-B2A9-352E9B8DE5E3}"/>
    <cellStyle name="Notas 10 3 5 3 2" xfId="24785" xr:uid="{60C28CD8-2C45-4B9D-8C26-C53CBA96C1D3}"/>
    <cellStyle name="Notas 10 3 5 4" xfId="11683" xr:uid="{6E78EA01-8514-4330-AAC5-3AA22D0E07CF}"/>
    <cellStyle name="Notas 10 3 5 4 2" xfId="26791" xr:uid="{9B2D0C0F-CECB-49F1-894B-0B5EC0F7C72A}"/>
    <cellStyle name="Notas 10 3 5 5" xfId="18403" xr:uid="{B665F3FC-8368-48BC-8F85-20FDAECD4171}"/>
    <cellStyle name="Notas 10 3 6" xfId="3601" xr:uid="{3101FF6C-2A94-4223-AD1B-BCD5B45F5BA1}"/>
    <cellStyle name="Notas 10 3 6 2" xfId="6238" xr:uid="{AACAA3EB-E32B-48C4-9895-63053B18D44D}"/>
    <cellStyle name="Notas 10 3 6 2 2" xfId="12549" xr:uid="{E0D7AFD7-83FC-4065-AA1C-3410E0F6B797}"/>
    <cellStyle name="Notas 10 3 6 2 2 2" xfId="27657" xr:uid="{BB3BC529-690A-4F7F-8438-9D323CC5FB58}"/>
    <cellStyle name="Notas 10 3 6 2 3" xfId="13531" xr:uid="{73760326-98BC-4DDC-B0C8-9E4AB09E3144}"/>
    <cellStyle name="Notas 10 3 6 2 3 2" xfId="28639" xr:uid="{678EA87D-41DC-4B41-B3B6-66B804F89212}"/>
    <cellStyle name="Notas 10 3 6 2 4" xfId="21346" xr:uid="{DD8DD426-39E0-4AC5-B2FF-2A7AEAEF4F0C}"/>
    <cellStyle name="Notas 10 3 6 3" xfId="9983" xr:uid="{808BEC61-910D-419A-9DB6-A06F22375DD5}"/>
    <cellStyle name="Notas 10 3 6 3 2" xfId="25091" xr:uid="{9CAD51EC-CFF3-4028-929D-1FA1F51A4565}"/>
    <cellStyle name="Notas 10 3 6 4" xfId="15828" xr:uid="{8ACC2909-6A86-4B5F-BD30-0D1BD9FA9D7E}"/>
    <cellStyle name="Notas 10 3 6 4 2" xfId="30936" xr:uid="{8E874B74-7B44-4F08-95ED-1C226FC1FC48}"/>
    <cellStyle name="Notas 10 3 6 5" xfId="18709" xr:uid="{09D95FCA-597C-47F7-A988-9B8139DE5FDA}"/>
    <cellStyle name="Notas 10 3 7" xfId="3962" xr:uid="{B01F9639-673B-4341-94F7-A7166A2FFF50}"/>
    <cellStyle name="Notas 10 3 7 2" xfId="6599" xr:uid="{E2318A52-332E-4328-A60E-667A2E460D16}"/>
    <cellStyle name="Notas 10 3 7 2 2" xfId="12910" xr:uid="{7FF8B6D0-C14C-404C-BC61-F14369F59E58}"/>
    <cellStyle name="Notas 10 3 7 2 2 2" xfId="28018" xr:uid="{0312D356-8890-4066-B3D0-58A3838046E6}"/>
    <cellStyle name="Notas 10 3 7 2 3" xfId="16600" xr:uid="{CF77B444-035D-4002-B109-1F11026B02CA}"/>
    <cellStyle name="Notas 10 3 7 2 3 2" xfId="31708" xr:uid="{F649C268-4BD0-4A9B-A4D9-4EA430B5F41A}"/>
    <cellStyle name="Notas 10 3 7 2 4" xfId="21707" xr:uid="{F02B4B58-B1BA-4D95-A909-F2D015EB5A95}"/>
    <cellStyle name="Notas 10 3 7 3" xfId="10344" xr:uid="{A9A9F605-7D33-4B13-A0F9-7F401B07F2B4}"/>
    <cellStyle name="Notas 10 3 7 3 2" xfId="25452" xr:uid="{3ABFC6F6-CD07-4BA6-B6C2-FA13524C0CBF}"/>
    <cellStyle name="Notas 10 3 7 4" xfId="13382" xr:uid="{123F2E47-F61F-4770-96C6-36FE9D342326}"/>
    <cellStyle name="Notas 10 3 7 4 2" xfId="28490" xr:uid="{30D3D4AE-28A0-468B-B804-6EB7C002D562}"/>
    <cellStyle name="Notas 10 3 7 5" xfId="19070" xr:uid="{5A8844FD-2C16-4192-AE8A-985B75BE8BDD}"/>
    <cellStyle name="Notas 10 3 8" xfId="4294" xr:uid="{B1B9BEE9-3BE6-4952-858B-69A5CEEEC5A9}"/>
    <cellStyle name="Notas 10 3 8 2" xfId="6931" xr:uid="{303FCFC7-2400-4347-B97E-51ADB3D51E3B}"/>
    <cellStyle name="Notas 10 3 8 2 2" xfId="13242" xr:uid="{B5BD7B2B-2A16-42A3-A100-417E4285E3E3}"/>
    <cellStyle name="Notas 10 3 8 2 2 2" xfId="28350" xr:uid="{EBC3F911-59AF-4983-A148-076A4D28499E}"/>
    <cellStyle name="Notas 10 3 8 2 3" xfId="16906" xr:uid="{2687CAB1-79BA-4715-80B3-0123C8601BEA}"/>
    <cellStyle name="Notas 10 3 8 2 3 2" xfId="32014" xr:uid="{A1F53870-531A-45A6-9BBA-D932951C29C9}"/>
    <cellStyle name="Notas 10 3 8 2 4" xfId="22039" xr:uid="{440918D5-01A7-449B-88B2-05D6BBBF1089}"/>
    <cellStyle name="Notas 10 3 8 3" xfId="10676" xr:uid="{54A32D28-3A54-489E-BBBA-F758458EC7CB}"/>
    <cellStyle name="Notas 10 3 8 3 2" xfId="25784" xr:uid="{FB0492A1-0638-4D4E-A602-B24AEDA6F384}"/>
    <cellStyle name="Notas 10 3 8 4" xfId="13685" xr:uid="{C50B1472-D7E9-4ABF-A6A4-343903852EBA}"/>
    <cellStyle name="Notas 10 3 8 4 2" xfId="28793" xr:uid="{0F2314C5-83B1-441C-BE28-2253E11137FC}"/>
    <cellStyle name="Notas 10 3 8 5" xfId="19402" xr:uid="{9D952CA9-5F1B-4000-A736-0FF107EBCEB1}"/>
    <cellStyle name="Notas 10 3 9" xfId="4527" xr:uid="{FB4B9434-10F2-4BDF-BC2F-0D3B406E86C5}"/>
    <cellStyle name="Notas 10 3 9 2" xfId="10909" xr:uid="{5784048F-6B82-4C6F-A965-08F97B9F8D29}"/>
    <cellStyle name="Notas 10 3 9 2 2" xfId="26017" xr:uid="{A3113346-B72F-4750-943D-5156DA675F3E}"/>
    <cellStyle name="Notas 10 3 9 3" xfId="16221" xr:uid="{64329E2A-6861-4D36-B74B-C061296BFE62}"/>
    <cellStyle name="Notas 10 3 9 3 2" xfId="31329" xr:uid="{C6D6A381-8496-4718-B350-260E03E31C61}"/>
    <cellStyle name="Notas 10 3 9 4" xfId="19635" xr:uid="{EE3617F5-5758-4E1A-8F56-411EB3275439}"/>
    <cellStyle name="Notas 10 4" xfId="2100" xr:uid="{5525120C-FC91-49A7-BEEB-0039651F841D}"/>
    <cellStyle name="Notas 10 4 10" xfId="8598" xr:uid="{08A10321-D67D-4259-B5EC-FDA60A07539A}"/>
    <cellStyle name="Notas 10 4 10 2" xfId="23706" xr:uid="{D3863A12-BA51-4D1F-BE77-7A596D10AE85}"/>
    <cellStyle name="Notas 10 4 11" xfId="14675" xr:uid="{F86927D9-55FD-4295-B1EE-A9894D7D6BD7}"/>
    <cellStyle name="Notas 10 4 11 2" xfId="29783" xr:uid="{C04A6375-497A-48AE-AE7A-A4D7F7FBD798}"/>
    <cellStyle name="Notas 10 4 12" xfId="14494" xr:uid="{EE8AF0B0-CC23-44CB-8080-A64F1BEC11E7}"/>
    <cellStyle name="Notas 10 4 12 2" xfId="29602" xr:uid="{F70B2D4C-6190-4A2E-9F10-A8F09F146B3B}"/>
    <cellStyle name="Notas 10 4 13" xfId="17325" xr:uid="{82BDB83D-827D-4357-8139-FC2850428333}"/>
    <cellStyle name="Notas 10 4 2" xfId="2590" xr:uid="{DB26FC12-CED9-472F-85FF-00D4807C6DE4}"/>
    <cellStyle name="Notas 10 4 2 2" xfId="5227" xr:uid="{AF48D05D-53DB-41B8-ABA5-CC418B2D78F5}"/>
    <cellStyle name="Notas 10 4 2 2 2" xfId="11591" xr:uid="{72FD9622-082B-4D88-A2B7-9E90FA2413C9}"/>
    <cellStyle name="Notas 10 4 2 2 2 2" xfId="26699" xr:uid="{1DC39CE0-5DF6-410C-A3E9-F3B439152372}"/>
    <cellStyle name="Notas 10 4 2 2 3" xfId="15112" xr:uid="{CDA36185-2DC9-4970-9135-65764C789947}"/>
    <cellStyle name="Notas 10 4 2 2 3 2" xfId="30220" xr:uid="{3AC9F3C1-5A56-4668-8F6F-5C54A40F2C27}"/>
    <cellStyle name="Notas 10 4 2 2 4" xfId="20335" xr:uid="{AADF1CAA-ECE2-428B-AC1E-175787A231BE}"/>
    <cellStyle name="Notas 10 4 2 3" xfId="9057" xr:uid="{2175E995-C4BE-4728-8C7D-A8DFE23EC79F}"/>
    <cellStyle name="Notas 10 4 2 3 2" xfId="24165" xr:uid="{F82B7741-327C-4AF6-80B5-CC88874CFBB3}"/>
    <cellStyle name="Notas 10 4 2 4" xfId="16312" xr:uid="{5BB05207-7250-4CCA-967F-247F6477F04D}"/>
    <cellStyle name="Notas 10 4 2 4 2" xfId="31420" xr:uid="{C738B543-185E-4A53-8893-9E5137A364B5}"/>
    <cellStyle name="Notas 10 4 2 5" xfId="16134" xr:uid="{EF1CE8D7-D98F-4091-BF3E-1E8EBB439F16}"/>
    <cellStyle name="Notas 10 4 2 5 2" xfId="31242" xr:uid="{A3E99480-D0E3-4A42-9727-D73BC93A1A61}"/>
    <cellStyle name="Notas 10 4 2 6" xfId="17698" xr:uid="{A5A64299-99BA-4D47-929A-BEC4DF0E95AE}"/>
    <cellStyle name="Notas 10 4 3" xfId="2855" xr:uid="{F19470F5-B98F-472D-8A85-F0EEE73F8E47}"/>
    <cellStyle name="Notas 10 4 3 2" xfId="5492" xr:uid="{47585E52-09F3-4DA6-8ECC-AC083D6DE3EC}"/>
    <cellStyle name="Notas 10 4 3 2 2" xfId="15661" xr:uid="{16E4267C-1F9C-4153-AA7D-747FC168A825}"/>
    <cellStyle name="Notas 10 4 3 2 2 2" xfId="30769" xr:uid="{C6DF68E6-E7BB-4B61-9597-7EC3184AAC76}"/>
    <cellStyle name="Notas 10 4 3 2 3" xfId="20600" xr:uid="{AD15F96A-DC44-4014-868A-2F00C48946AD}"/>
    <cellStyle name="Notas 10 4 3 3" xfId="9173" xr:uid="{8DDF40CD-A477-4815-9D41-4F9A0B85BCB3}"/>
    <cellStyle name="Notas 10 4 3 3 2" xfId="24281" xr:uid="{F2AD0CE3-FF1B-4458-A623-EB5DC1C33F7E}"/>
    <cellStyle name="Notas 10 4 3 4" xfId="17963" xr:uid="{CFE6CEEE-49C3-45E8-87B9-8207AD1A94CD}"/>
    <cellStyle name="Notas 10 4 4" xfId="3158" xr:uid="{3D36E149-A12C-45E6-8256-D2B54A546444}"/>
    <cellStyle name="Notas 10 4 4 2" xfId="5795" xr:uid="{4FC4BDF5-32C3-438F-A45F-0AA997584138}"/>
    <cellStyle name="Notas 10 4 4 2 2" xfId="12106" xr:uid="{6D41509E-6757-4921-91C4-8F2B92AFF3FF}"/>
    <cellStyle name="Notas 10 4 4 2 2 2" xfId="27214" xr:uid="{6A95ABED-A925-430A-92E3-A3C0B27D42B2}"/>
    <cellStyle name="Notas 10 4 4 2 3" xfId="16224" xr:uid="{B1582E41-F5C7-4F1E-B0CB-B42A13201DB7}"/>
    <cellStyle name="Notas 10 4 4 2 3 2" xfId="31332" xr:uid="{22D6D18C-9F01-4264-9ED7-4CA22A1D8117}"/>
    <cellStyle name="Notas 10 4 4 2 4" xfId="20903" xr:uid="{99241A12-9847-47B1-86AE-4576ECE7FB81}"/>
    <cellStyle name="Notas 10 4 4 3" xfId="9540" xr:uid="{75792318-0340-4FFB-A28E-C61830F354B9}"/>
    <cellStyle name="Notas 10 4 4 3 2" xfId="24648" xr:uid="{1F0FBD6C-6279-4F5A-A5BE-1184A271A827}"/>
    <cellStyle name="Notas 10 4 4 4" xfId="16209" xr:uid="{BC660659-D987-4C46-B33C-95FAB7EB1AE9}"/>
    <cellStyle name="Notas 10 4 4 4 2" xfId="31317" xr:uid="{FACA56F1-1C17-43BA-BD47-B493CCD26926}"/>
    <cellStyle name="Notas 10 4 4 5" xfId="18266" xr:uid="{8260A90B-3F17-4DE6-AC1D-42ACA4CC8DB5}"/>
    <cellStyle name="Notas 10 4 5" xfId="3484" xr:uid="{85019E6D-BA52-4DCA-8D66-8314AA2A35B4}"/>
    <cellStyle name="Notas 10 4 5 2" xfId="6121" xr:uid="{235CCD1E-6FB3-4D80-BCE5-A3185173A646}"/>
    <cellStyle name="Notas 10 4 5 2 2" xfId="12432" xr:uid="{B3ED6C3D-B482-46B4-B044-35A1E6EB780D}"/>
    <cellStyle name="Notas 10 4 5 2 2 2" xfId="27540" xr:uid="{27071ABE-8960-4B49-8308-92248E9FFA52}"/>
    <cellStyle name="Notas 10 4 5 2 3" xfId="15022" xr:uid="{4D702943-F393-4389-B357-0041FF182925}"/>
    <cellStyle name="Notas 10 4 5 2 3 2" xfId="30130" xr:uid="{5734DC1B-FC91-4FAF-A1BB-47A53D39A566}"/>
    <cellStyle name="Notas 10 4 5 2 4" xfId="21229" xr:uid="{433EF17A-43F1-455A-9E97-C5BA073BA718}"/>
    <cellStyle name="Notas 10 4 5 3" xfId="9866" xr:uid="{3B67D8B4-C91C-4F5F-BAFB-CE06DF1A4EE7}"/>
    <cellStyle name="Notas 10 4 5 3 2" xfId="24974" xr:uid="{D1BB2741-4646-44CE-B433-D6C95537CF8C}"/>
    <cellStyle name="Notas 10 4 5 4" xfId="7869" xr:uid="{9364E528-F542-493E-B08A-897863CA550B}"/>
    <cellStyle name="Notas 10 4 5 4 2" xfId="22977" xr:uid="{234DBEAD-5303-4B40-A64E-2F3AE93B3CD5}"/>
    <cellStyle name="Notas 10 4 5 5" xfId="18592" xr:uid="{C6CF3363-EC4B-4365-B48C-6AA88BF8B57D}"/>
    <cellStyle name="Notas 10 4 6" xfId="3790" xr:uid="{A3DD0938-87B5-4EC1-8572-F85BE871FC98}"/>
    <cellStyle name="Notas 10 4 6 2" xfId="6427" xr:uid="{9A34AF1A-286E-4EF7-96AC-AC34AF9DC661}"/>
    <cellStyle name="Notas 10 4 6 2 2" xfId="12738" xr:uid="{7E961BAC-F609-47CC-B51B-247C75BC6CD0}"/>
    <cellStyle name="Notas 10 4 6 2 2 2" xfId="27846" xr:uid="{BD7A4F30-715B-4A02-AAF2-04290C8EF243}"/>
    <cellStyle name="Notas 10 4 6 2 3" xfId="8699" xr:uid="{02FC8357-9F1D-44AA-A736-B1181E610487}"/>
    <cellStyle name="Notas 10 4 6 2 3 2" xfId="23807" xr:uid="{DA48E94E-C36A-45DA-A3B9-5523A49CE89A}"/>
    <cellStyle name="Notas 10 4 6 2 4" xfId="21535" xr:uid="{97A9EBB0-763D-49A5-B56B-92F8DCE161E7}"/>
    <cellStyle name="Notas 10 4 6 3" xfId="10172" xr:uid="{E4B5ACE0-D245-41AD-A647-810D6E7F1653}"/>
    <cellStyle name="Notas 10 4 6 3 2" xfId="25280" xr:uid="{FEB59D83-8965-45F7-97D6-C9DC43F736F2}"/>
    <cellStyle name="Notas 10 4 6 4" xfId="16026" xr:uid="{F8E1995F-E9E4-4CB4-B1A0-C8E270C406D0}"/>
    <cellStyle name="Notas 10 4 6 4 2" xfId="31134" xr:uid="{15C9B594-187C-421B-8E81-C898E291096B}"/>
    <cellStyle name="Notas 10 4 6 5" xfId="18898" xr:uid="{A1F4407B-36AE-4D49-BFDD-A5EFFAAF786A}"/>
    <cellStyle name="Notas 10 4 7" xfId="4172" xr:uid="{23B817BB-49D5-4155-A10B-F5D6D14BCC0B}"/>
    <cellStyle name="Notas 10 4 7 2" xfId="6809" xr:uid="{D62323A2-A82D-4A80-A597-EE3D148E8A81}"/>
    <cellStyle name="Notas 10 4 7 2 2" xfId="13120" xr:uid="{FB57CE64-9E68-4967-BBB6-2C5E16A91BDE}"/>
    <cellStyle name="Notas 10 4 7 2 2 2" xfId="28228" xr:uid="{11AD54D2-DDB7-44EE-8F67-82105A797458}"/>
    <cellStyle name="Notas 10 4 7 2 3" xfId="16789" xr:uid="{803FD0AB-3BF0-4F2B-B615-A425D15FE9BE}"/>
    <cellStyle name="Notas 10 4 7 2 3 2" xfId="31897" xr:uid="{A465D467-B147-4E86-AF2E-DB65F8FD0CEF}"/>
    <cellStyle name="Notas 10 4 7 2 4" xfId="21917" xr:uid="{48362A0B-808E-442E-9166-C83CF9AF7D64}"/>
    <cellStyle name="Notas 10 4 7 3" xfId="10554" xr:uid="{5BD30A89-A442-4D03-B169-656A8DB4C38F}"/>
    <cellStyle name="Notas 10 4 7 3 2" xfId="25662" xr:uid="{C8A4DBE8-8AE2-450A-A051-DA40C32741C0}"/>
    <cellStyle name="Notas 10 4 7 4" xfId="14338" xr:uid="{6E392772-77E9-4E0C-94B0-DCA5065C3FFD}"/>
    <cellStyle name="Notas 10 4 7 4 2" xfId="29446" xr:uid="{0472B05C-4813-4D25-86D0-B900E97D9CA6}"/>
    <cellStyle name="Notas 10 4 7 5" xfId="19280" xr:uid="{F305DDD9-7587-44DE-835A-CB29F5471020}"/>
    <cellStyle name="Notas 10 4 8" xfId="4379" xr:uid="{09782DD6-3423-4B80-B9BF-C770815B6FCB}"/>
    <cellStyle name="Notas 10 4 8 2" xfId="7016" xr:uid="{0B19052C-AB12-419D-8146-470549BE87E1}"/>
    <cellStyle name="Notas 10 4 8 2 2" xfId="13327" xr:uid="{9C740ACE-40BB-4C5B-B204-ED9921D0584A}"/>
    <cellStyle name="Notas 10 4 8 2 2 2" xfId="28435" xr:uid="{BFA061BE-28CB-4758-96F7-769C030F7F5B}"/>
    <cellStyle name="Notas 10 4 8 2 3" xfId="16991" xr:uid="{FD97E659-DAD8-4067-8AF8-DD236E8BEE74}"/>
    <cellStyle name="Notas 10 4 8 2 3 2" xfId="32099" xr:uid="{499E5F39-9317-4FAA-8E14-F695A5E84540}"/>
    <cellStyle name="Notas 10 4 8 2 4" xfId="22124" xr:uid="{C1CE7A9C-1D95-4E52-93D0-53FC54A8A7AA}"/>
    <cellStyle name="Notas 10 4 8 3" xfId="10761" xr:uid="{6CCA1DA8-5898-42A5-9CA1-081530032F35}"/>
    <cellStyle name="Notas 10 4 8 3 2" xfId="25869" xr:uid="{85EF92F4-E3E5-45A5-9B37-1DDE8DFE9BD3}"/>
    <cellStyle name="Notas 10 4 8 4" xfId="13380" xr:uid="{2ECBA4D3-5322-4D57-8135-C004809BF749}"/>
    <cellStyle name="Notas 10 4 8 4 2" xfId="28488" xr:uid="{24C0828A-B5A9-44CB-A68B-594B08EAC72D}"/>
    <cellStyle name="Notas 10 4 8 5" xfId="19487" xr:uid="{42D37EA7-B310-4B6A-93F7-328FF089A32C}"/>
    <cellStyle name="Notas 10 4 9" xfId="4737" xr:uid="{2652AD1C-D662-46F1-9AA3-708B5E0C2CC1}"/>
    <cellStyle name="Notas 10 4 9 2" xfId="11119" xr:uid="{026DDF77-0BE2-4CDC-8B59-CEE06E8C83E9}"/>
    <cellStyle name="Notas 10 4 9 2 2" xfId="26227" xr:uid="{4323A327-D0A3-48E3-A590-5B62F591923E}"/>
    <cellStyle name="Notas 10 4 9 3" xfId="13456" xr:uid="{C5B203B3-DC37-4A7C-8F6E-FD7D856628A6}"/>
    <cellStyle name="Notas 10 4 9 3 2" xfId="28564" xr:uid="{9012FCC2-53B2-4A75-86F1-95BD286EC69D}"/>
    <cellStyle name="Notas 10 4 9 4" xfId="19845" xr:uid="{B9445A82-7880-455A-AE0F-386018E6D2C4}"/>
    <cellStyle name="Notas 10 5" xfId="2024" xr:uid="{6CF927A0-845B-4E9A-92B6-59E45CA05049}"/>
    <cellStyle name="Notas 10 5 10" xfId="15489" xr:uid="{A267BD75-8E95-4B7A-AF63-B91F650071FE}"/>
    <cellStyle name="Notas 10 5 10 2" xfId="30597" xr:uid="{369C0AC5-359C-4ACC-ABF6-4455A6B19F68}"/>
    <cellStyle name="Notas 10 5 11" xfId="15004" xr:uid="{343E35E8-E237-417E-B582-0E47DAD28205}"/>
    <cellStyle name="Notas 10 5 11 2" xfId="30112" xr:uid="{A2BC6B9E-6AAB-416F-9D11-A44171B30BF5}"/>
    <cellStyle name="Notas 10 5 12" xfId="17249" xr:uid="{6AC5DA42-1EA9-4F65-B0CD-C59ACBAF2A99}"/>
    <cellStyle name="Notas 10 5 2" xfId="2786" xr:uid="{3C624ADC-A745-4EC4-9F61-835FA6FD5C48}"/>
    <cellStyle name="Notas 10 5 2 2" xfId="5423" xr:uid="{D1E067FD-BFDF-4A33-9D22-F8232D2C50AC}"/>
    <cellStyle name="Notas 10 5 2 2 2" xfId="14784" xr:uid="{04FEDFB8-204A-45E3-AF0B-5D9672703128}"/>
    <cellStyle name="Notas 10 5 2 2 2 2" xfId="29892" xr:uid="{43F9B2B3-0E7D-49CC-996E-2D1335749EA4}"/>
    <cellStyle name="Notas 10 5 2 2 3" xfId="20531" xr:uid="{D4C272B3-0BD3-430F-8D3D-C4A77EA2BAF1}"/>
    <cellStyle name="Notas 10 5 2 3" xfId="13985" xr:uid="{2D3DC46A-AC73-4052-880A-B70F7A748A62}"/>
    <cellStyle name="Notas 10 5 2 3 2" xfId="29093" xr:uid="{0A3089C0-B752-460B-97FF-C08134A73794}"/>
    <cellStyle name="Notas 10 5 2 4" xfId="17894" xr:uid="{06FCD2FA-09BE-4540-87D8-18E035217F62}"/>
    <cellStyle name="Notas 10 5 3" xfId="3089" xr:uid="{AAA3883B-AF5B-4D79-9C05-BFE6E0D44246}"/>
    <cellStyle name="Notas 10 5 3 2" xfId="5726" xr:uid="{6CAE98E4-1B1D-4740-855B-37E717B33441}"/>
    <cellStyle name="Notas 10 5 3 2 2" xfId="12037" xr:uid="{CA14F67C-5582-45DD-94E9-6E02CE20301E}"/>
    <cellStyle name="Notas 10 5 3 2 2 2" xfId="27145" xr:uid="{399F7D9E-2063-41CB-92C1-457DF83B9C73}"/>
    <cellStyle name="Notas 10 5 3 2 3" xfId="13453" xr:uid="{44E5620D-8B63-47BE-B20B-A641F738D682}"/>
    <cellStyle name="Notas 10 5 3 2 3 2" xfId="28561" xr:uid="{3C736340-6331-433C-A72B-87EC3306758C}"/>
    <cellStyle name="Notas 10 5 3 2 4" xfId="20834" xr:uid="{9DE28018-D27A-4D4A-8670-98D5753D0A06}"/>
    <cellStyle name="Notas 10 5 3 3" xfId="9471" xr:uid="{140C46D8-23B8-4F39-B471-469B2B91760A}"/>
    <cellStyle name="Notas 10 5 3 3 2" xfId="24579" xr:uid="{B18E7F0C-F538-42E3-92E9-C72208157C03}"/>
    <cellStyle name="Notas 10 5 3 4" xfId="14166" xr:uid="{BB348E17-4886-4857-B5D0-66FEE9F00C26}"/>
    <cellStyle name="Notas 10 5 3 4 2" xfId="29274" xr:uid="{95F9778D-BD55-4907-A4E3-2B030966F9F7}"/>
    <cellStyle name="Notas 10 5 3 5" xfId="18197" xr:uid="{73661A6A-E520-4F4E-BA2D-F35B96E222E3}"/>
    <cellStyle name="Notas 10 5 4" xfId="3415" xr:uid="{CC81E39B-599D-49CC-B8BC-3E9F42982B3D}"/>
    <cellStyle name="Notas 10 5 4 2" xfId="6052" xr:uid="{6C030E96-97AA-48D7-9476-6C3E363F3F36}"/>
    <cellStyle name="Notas 10 5 4 2 2" xfId="12363" xr:uid="{FAF7DE20-1D81-48F8-813B-035D66A95683}"/>
    <cellStyle name="Notas 10 5 4 2 2 2" xfId="27471" xr:uid="{0775AC10-1EF1-4969-80FC-E15D3783DD82}"/>
    <cellStyle name="Notas 10 5 4 2 3" xfId="7460" xr:uid="{DDE27BD9-E6EE-4226-90CA-A2DF1A1697A2}"/>
    <cellStyle name="Notas 10 5 4 2 3 2" xfId="22568" xr:uid="{3C04BDC8-9E98-41B2-8018-66C5BBA95082}"/>
    <cellStyle name="Notas 10 5 4 2 4" xfId="21160" xr:uid="{DCB1AD15-4210-4339-9DE4-1A9B1D8DC0A7}"/>
    <cellStyle name="Notas 10 5 4 3" xfId="9797" xr:uid="{1372CFB6-0209-4895-B7DE-D1EF0D410C2E}"/>
    <cellStyle name="Notas 10 5 4 3 2" xfId="24905" xr:uid="{FFE5A666-FC01-4FDB-AF59-C5FC9BBA5383}"/>
    <cellStyle name="Notas 10 5 4 4" xfId="15411" xr:uid="{C087379F-8B4F-4E1A-82CE-5F2484CECD71}"/>
    <cellStyle name="Notas 10 5 4 4 2" xfId="30519" xr:uid="{00E42573-167F-4655-A168-CE5093CBAB96}"/>
    <cellStyle name="Notas 10 5 4 5" xfId="18523" xr:uid="{AAC4ABDA-95E1-4054-815B-A3D3CCDBD083}"/>
    <cellStyle name="Notas 10 5 5" xfId="3721" xr:uid="{C2FC6DA2-3962-415C-84A2-C94D40DCEC88}"/>
    <cellStyle name="Notas 10 5 5 2" xfId="6358" xr:uid="{ED241499-D30A-408B-BF68-C502C36E5BBC}"/>
    <cellStyle name="Notas 10 5 5 2 2" xfId="12669" xr:uid="{61793FC8-3A57-433E-9FF2-09A63A97B6F2}"/>
    <cellStyle name="Notas 10 5 5 2 2 2" xfId="27777" xr:uid="{B3DC03A3-060C-4521-9512-E0F1F5CA9BCD}"/>
    <cellStyle name="Notas 10 5 5 2 3" xfId="14610" xr:uid="{6988D0BB-1F1B-420B-9C0E-ECFA7B42538B}"/>
    <cellStyle name="Notas 10 5 5 2 3 2" xfId="29718" xr:uid="{F55AEAA0-B9A5-4B12-A55C-5728DE3DF893}"/>
    <cellStyle name="Notas 10 5 5 2 4" xfId="21466" xr:uid="{4E20AEFC-66AA-4258-B036-875322361FC9}"/>
    <cellStyle name="Notas 10 5 5 3" xfId="10103" xr:uid="{2D9C0623-EB1F-4FEF-AB40-F9327DD937CB}"/>
    <cellStyle name="Notas 10 5 5 3 2" xfId="25211" xr:uid="{9CA73494-D6C3-46B8-A0BC-E723A9C24648}"/>
    <cellStyle name="Notas 10 5 5 4" xfId="15111" xr:uid="{56B8986C-AE67-477F-99E4-DABA08C24B60}"/>
    <cellStyle name="Notas 10 5 5 4 2" xfId="30219" xr:uid="{8199817F-FBE1-4286-9BB7-153F834C6720}"/>
    <cellStyle name="Notas 10 5 5 5" xfId="18829" xr:uid="{5111494C-0945-4710-82C2-79ECF1BBABC0}"/>
    <cellStyle name="Notas 10 5 6" xfId="4096" xr:uid="{E20FDCCE-A7CF-4C23-AF08-83F9122ACF70}"/>
    <cellStyle name="Notas 10 5 6 2" xfId="6733" xr:uid="{42F00177-9669-41A7-BC53-E6AFF092F3B4}"/>
    <cellStyle name="Notas 10 5 6 2 2" xfId="13044" xr:uid="{C134A0B2-B0F3-4A02-95C3-8F8CA86259DD}"/>
    <cellStyle name="Notas 10 5 6 2 2 2" xfId="28152" xr:uid="{CB72BF34-CC0E-4814-9A98-4D683244DA58}"/>
    <cellStyle name="Notas 10 5 6 2 3" xfId="16720" xr:uid="{2B4E56EE-332C-4CE6-ABD2-B72E9E38D6CA}"/>
    <cellStyle name="Notas 10 5 6 2 3 2" xfId="31828" xr:uid="{CF922DDF-D055-439E-BDC6-CC806EE09001}"/>
    <cellStyle name="Notas 10 5 6 2 4" xfId="21841" xr:uid="{4BC48FD1-643D-4274-ACE1-8714B2566618}"/>
    <cellStyle name="Notas 10 5 6 3" xfId="10478" xr:uid="{E1975AE4-04F2-4E18-B487-3FF68E5E66A2}"/>
    <cellStyle name="Notas 10 5 6 3 2" xfId="25586" xr:uid="{2EF23214-3BE2-49C7-9579-47C98FE2D7AE}"/>
    <cellStyle name="Notas 10 5 6 4" xfId="7111" xr:uid="{E222362C-1280-4C4F-8B71-EA7BB2E09872}"/>
    <cellStyle name="Notas 10 5 6 4 2" xfId="22219" xr:uid="{61D0C99B-842C-4AFE-8AB7-A3DE63B88F9B}"/>
    <cellStyle name="Notas 10 5 6 5" xfId="19204" xr:uid="{9A79674C-7747-485D-A849-69DBAC772F7A}"/>
    <cellStyle name="Notas 10 5 7" xfId="4378" xr:uid="{5C3FF32F-E423-4C8F-9E3D-12CCC56B1BF8}"/>
    <cellStyle name="Notas 10 5 7 2" xfId="7015" xr:uid="{3D7F8778-AA0A-457E-B66B-3420B1F534BA}"/>
    <cellStyle name="Notas 10 5 7 2 2" xfId="13326" xr:uid="{770401CA-ED02-4342-AE9D-EE90FB6B8AFB}"/>
    <cellStyle name="Notas 10 5 7 2 2 2" xfId="28434" xr:uid="{2AE064AD-C78D-4163-B9F3-398B340E7CC3}"/>
    <cellStyle name="Notas 10 5 7 2 3" xfId="16990" xr:uid="{91762A28-8A74-4DC6-BDF1-24D2FC2F81FF}"/>
    <cellStyle name="Notas 10 5 7 2 3 2" xfId="32098" xr:uid="{25BD2568-E6E5-4610-9D07-60AC1359FA5A}"/>
    <cellStyle name="Notas 10 5 7 2 4" xfId="22123" xr:uid="{6F18047F-DD49-4AC1-92DD-CB91BCAC2122}"/>
    <cellStyle name="Notas 10 5 7 3" xfId="10760" xr:uid="{3984ACAE-EB6A-446E-83D3-A8BD18455816}"/>
    <cellStyle name="Notas 10 5 7 3 2" xfId="25868" xr:uid="{0E4B2DED-E6E9-4B9B-B25A-650B487D2131}"/>
    <cellStyle name="Notas 10 5 7 4" xfId="14829" xr:uid="{7763BE01-4859-4923-9DBF-4A08789BE3F2}"/>
    <cellStyle name="Notas 10 5 7 4 2" xfId="29937" xr:uid="{7F9ACC3B-7319-4C71-A74C-0F3EC5AF834B}"/>
    <cellStyle name="Notas 10 5 7 5" xfId="19486" xr:uid="{DF957303-C746-4A6F-AB99-E9CDF2109025}"/>
    <cellStyle name="Notas 10 5 8" xfId="4661" xr:uid="{3433FB80-CF29-46A1-A71F-59A3C61EB148}"/>
    <cellStyle name="Notas 10 5 8 2" xfId="11043" xr:uid="{946FD81D-89DA-469B-97AE-0D134CB72E1B}"/>
    <cellStyle name="Notas 10 5 8 2 2" xfId="26151" xr:uid="{C4958DDB-6F43-4B39-851F-DFA794632F89}"/>
    <cellStyle name="Notas 10 5 8 3" xfId="15056" xr:uid="{DE42BA03-706B-460A-9958-3F5FFC334A09}"/>
    <cellStyle name="Notas 10 5 8 3 2" xfId="30164" xr:uid="{6187D574-E311-466F-903C-6D35C60B3112}"/>
    <cellStyle name="Notas 10 5 8 4" xfId="19769" xr:uid="{E9F4F88E-7743-46BA-9A9F-DCE739F8837C}"/>
    <cellStyle name="Notas 10 5 9" xfId="8522" xr:uid="{254FB83D-81AD-403E-B02C-7419230C08AD}"/>
    <cellStyle name="Notas 10 5 9 2" xfId="23630" xr:uid="{B0C0AE4A-283C-431B-8312-ABD47495F9C0}"/>
    <cellStyle name="Notas 11" xfId="1449" xr:uid="{00000000-0005-0000-0000-0000AD050000}"/>
    <cellStyle name="Notas 11 2" xfId="1904" xr:uid="{26733C46-EB30-43C6-AB1B-D4D5DEB3E307}"/>
    <cellStyle name="Notas 11 2 10" xfId="16084" xr:uid="{4D9CC2E4-7D11-4B8F-9BC5-3C848DBD59DF}"/>
    <cellStyle name="Notas 11 2 10 2" xfId="31192" xr:uid="{A1F36175-FF1F-42CA-8E1D-EFB3070FEEAF}"/>
    <cellStyle name="Notas 11 2 11" xfId="16267" xr:uid="{30F21E1A-0359-4537-9608-E40C2DACEA56}"/>
    <cellStyle name="Notas 11 2 11 2" xfId="31375" xr:uid="{90A3E202-2AAC-427F-AFDC-1217E932613F}"/>
    <cellStyle name="Notas 11 2 12" xfId="17129" xr:uid="{80EF4662-A4BD-46AA-9600-BDD4CEB952DA}"/>
    <cellStyle name="Notas 11 2 2" xfId="2464" xr:uid="{05BCBC1E-8828-42DD-A619-112AD3658F11}"/>
    <cellStyle name="Notas 11 2 2 2" xfId="5101" xr:uid="{CB9513B0-364C-4A9D-8CD7-A867AF93EB31}"/>
    <cellStyle name="Notas 11 2 2 2 2" xfId="11465" xr:uid="{EDA17F8F-0A27-4EC6-AF72-51780B7D0BB1}"/>
    <cellStyle name="Notas 11 2 2 2 2 2" xfId="26573" xr:uid="{C5B32131-BAD5-45EC-9C0C-B9B0F2CCCA61}"/>
    <cellStyle name="Notas 11 2 2 2 3" xfId="15778" xr:uid="{31DC1737-85BF-4E25-A535-43851023F65C}"/>
    <cellStyle name="Notas 11 2 2 2 3 2" xfId="30886" xr:uid="{9E59C56D-7F41-4D14-BBDF-E39607B7C501}"/>
    <cellStyle name="Notas 11 2 2 2 4" xfId="20209" xr:uid="{2D2CC987-3750-4DBD-BFD4-27A4CFFA6C5D}"/>
    <cellStyle name="Notas 11 2 2 3" xfId="8931" xr:uid="{0768DE73-0AE9-4E9F-90A9-8DB6A978ADA5}"/>
    <cellStyle name="Notas 11 2 2 3 2" xfId="24039" xr:uid="{21C1F51D-1902-44F2-94B0-9848ADB49461}"/>
    <cellStyle name="Notas 11 2 3" xfId="2680" xr:uid="{53503E49-1394-4FD7-8E8F-1FED0F61F4A3}"/>
    <cellStyle name="Notas 11 2 3 2" xfId="5317" xr:uid="{5925ACE4-6BC7-494F-A265-102050D2B0E9}"/>
    <cellStyle name="Notas 11 2 3 2 2" xfId="13559" xr:uid="{0EB1CBCD-0F36-42FF-8CF5-DAB72BC74E39}"/>
    <cellStyle name="Notas 11 2 3 2 2 2" xfId="28667" xr:uid="{61EA26A6-4B02-4C80-BD76-17FF2BE176EF}"/>
    <cellStyle name="Notas 11 2 3 2 3" xfId="20425" xr:uid="{063C7DF8-5B33-49A6-A037-07B52A65C1F2}"/>
    <cellStyle name="Notas 11 2 3 3" xfId="16225" xr:uid="{7C11029D-4709-48FE-A79D-591FB9A6B316}"/>
    <cellStyle name="Notas 11 2 3 3 2" xfId="31333" xr:uid="{BB7FAB67-538E-496D-84A3-4880C2130BD0}"/>
    <cellStyle name="Notas 11 2 3 4" xfId="17788" xr:uid="{C652073D-A884-41DC-A274-33CB80556C65}"/>
    <cellStyle name="Notas 11 2 4" xfId="2983" xr:uid="{C90626A2-D691-4B8D-BE43-9C3DD4D2721F}"/>
    <cellStyle name="Notas 11 2 4 2" xfId="5620" xr:uid="{AF94D780-A9BC-43D6-B30E-FC8C1D9B0D50}"/>
    <cellStyle name="Notas 11 2 4 2 2" xfId="11931" xr:uid="{06F14BF0-EE27-4389-AA20-E96610100C64}"/>
    <cellStyle name="Notas 11 2 4 2 2 2" xfId="27039" xr:uid="{D41FF815-6C12-4F2F-B42E-FF7254602CCB}"/>
    <cellStyle name="Notas 11 2 4 2 3" xfId="7892" xr:uid="{42EC62C3-5C5C-47A1-8B4B-7945D2F1AFB8}"/>
    <cellStyle name="Notas 11 2 4 2 3 2" xfId="23000" xr:uid="{ACA1849A-9BB0-48BC-90EC-F30AED86DF52}"/>
    <cellStyle name="Notas 11 2 4 2 4" xfId="20728" xr:uid="{72889A1F-59CD-40D4-8E46-E99F9219C0A8}"/>
    <cellStyle name="Notas 11 2 4 3" xfId="9365" xr:uid="{7B1F9CB1-481C-4A3D-B766-7463FA6EFFEE}"/>
    <cellStyle name="Notas 11 2 4 3 2" xfId="24473" xr:uid="{A24133B2-A2AC-4A6A-951A-ECA94777EFD2}"/>
    <cellStyle name="Notas 11 2 4 4" xfId="16034" xr:uid="{5CA4A1F6-4A48-4FA1-9C54-C1A3742406B2}"/>
    <cellStyle name="Notas 11 2 4 4 2" xfId="31142" xr:uid="{F21352D0-B37D-4F12-9D9D-293D180C60B8}"/>
    <cellStyle name="Notas 11 2 4 5" xfId="18091" xr:uid="{89D3A1DF-27D8-4102-8FF4-5EA970030000}"/>
    <cellStyle name="Notas 11 2 5" xfId="3309" xr:uid="{E6E1DBE1-3D9B-4BD3-A3A4-070012266152}"/>
    <cellStyle name="Notas 11 2 5 2" xfId="5946" xr:uid="{44718BBC-88B3-4CE9-AD7E-2F74BB602FD0}"/>
    <cellStyle name="Notas 11 2 5 2 2" xfId="12257" xr:uid="{CF985248-DFFF-46CF-BCF0-C6D7336EC197}"/>
    <cellStyle name="Notas 11 2 5 2 2 2" xfId="27365" xr:uid="{4B76DF67-A602-42E7-A860-E226EF1C6AF1}"/>
    <cellStyle name="Notas 11 2 5 2 3" xfId="7429" xr:uid="{DD538AF7-6FC2-4B8B-9E2F-E1018EFCF6EC}"/>
    <cellStyle name="Notas 11 2 5 2 3 2" xfId="22537" xr:uid="{9EB2C975-03FB-4414-B0D5-1E4C95881CA2}"/>
    <cellStyle name="Notas 11 2 5 2 4" xfId="21054" xr:uid="{BA058469-C492-403F-B333-3BD91F91A981}"/>
    <cellStyle name="Notas 11 2 5 3" xfId="9691" xr:uid="{F2D0B84F-7876-45F1-BCB0-A62F62634591}"/>
    <cellStyle name="Notas 11 2 5 3 2" xfId="24799" xr:uid="{25A703BC-B908-4C85-8090-6DAC685856EE}"/>
    <cellStyle name="Notas 11 2 5 4" xfId="15516" xr:uid="{F23DC9C9-4B1D-494F-A5C9-60F0D46C6A92}"/>
    <cellStyle name="Notas 11 2 5 4 2" xfId="30624" xr:uid="{3E658967-95BF-46D6-9BC7-FBA6474EB615}"/>
    <cellStyle name="Notas 11 2 5 5" xfId="18417" xr:uid="{9929BC0E-4E01-4346-AF37-793E2EA2C4F0}"/>
    <cellStyle name="Notas 11 2 6" xfId="3615" xr:uid="{3B5CE224-8918-42B2-9DF6-C06E0CF3C302}"/>
    <cellStyle name="Notas 11 2 6 2" xfId="6252" xr:uid="{FD086CDF-E003-459C-9524-B9A49A65E82D}"/>
    <cellStyle name="Notas 11 2 6 2 2" xfId="12563" xr:uid="{1563794F-F9EF-42C3-9417-8501DDAE188D}"/>
    <cellStyle name="Notas 11 2 6 2 2 2" xfId="27671" xr:uid="{5FF092A7-AC91-4AAF-9386-7D443EAFA460}"/>
    <cellStyle name="Notas 11 2 6 2 3" xfId="7826" xr:uid="{6DFD6AE4-B800-42C5-AF62-64A404601198}"/>
    <cellStyle name="Notas 11 2 6 2 3 2" xfId="22934" xr:uid="{752F2B64-3CBC-4533-B415-CE3902E81411}"/>
    <cellStyle name="Notas 11 2 6 2 4" xfId="21360" xr:uid="{7AA895FD-5006-4467-923D-42D6580F0E19}"/>
    <cellStyle name="Notas 11 2 6 3" xfId="9997" xr:uid="{E1531B5C-FDC7-464E-96D4-6924B584A6CE}"/>
    <cellStyle name="Notas 11 2 6 3 2" xfId="25105" xr:uid="{796189F0-8CFF-47DD-9813-92FFA096530D}"/>
    <cellStyle name="Notas 11 2 6 4" xfId="13806" xr:uid="{F8E18FDB-9628-4D0E-B527-B27F29AFC250}"/>
    <cellStyle name="Notas 11 2 6 4 2" xfId="28914" xr:uid="{086D06D8-A404-4230-BAC7-760F3A38AE4E}"/>
    <cellStyle name="Notas 11 2 6 5" xfId="18723" xr:uid="{2F2B11E9-5EE4-48F4-AA61-738A8C03CE7B}"/>
    <cellStyle name="Notas 11 2 7" xfId="3976" xr:uid="{794E708B-424E-4240-842A-FBCE622599DC}"/>
    <cellStyle name="Notas 11 2 7 2" xfId="6613" xr:uid="{BA439277-0C91-4ABD-92FC-9133AFA85EB7}"/>
    <cellStyle name="Notas 11 2 7 2 2" xfId="12924" xr:uid="{4B01899E-6124-4581-A69F-D899D221C2D0}"/>
    <cellStyle name="Notas 11 2 7 2 2 2" xfId="28032" xr:uid="{1B79CBD7-4E47-44E4-B363-D6C0769B26A3}"/>
    <cellStyle name="Notas 11 2 7 2 3" xfId="16614" xr:uid="{F56C8350-B2EE-4BCC-8610-72F71475F598}"/>
    <cellStyle name="Notas 11 2 7 2 3 2" xfId="31722" xr:uid="{400CF9F2-E2AD-4902-BBD3-4504BC83D767}"/>
    <cellStyle name="Notas 11 2 7 2 4" xfId="21721" xr:uid="{7610A65B-CA5A-48E1-B8EF-C7F852B4CDA7}"/>
    <cellStyle name="Notas 11 2 7 3" xfId="10358" xr:uid="{9547B995-C1F0-431A-B737-0BEC469D56DF}"/>
    <cellStyle name="Notas 11 2 7 3 2" xfId="25466" xr:uid="{B44169B9-BB0B-4722-86E6-C20C456E6613}"/>
    <cellStyle name="Notas 11 2 7 4" xfId="16550" xr:uid="{0D875A3A-00B2-49AC-849D-27D918BA91B3}"/>
    <cellStyle name="Notas 11 2 7 4 2" xfId="31658" xr:uid="{1740AA5F-5E1E-4E6F-8EE6-957AFF902AC7}"/>
    <cellStyle name="Notas 11 2 7 5" xfId="19084" xr:uid="{BF5A7627-761F-4F04-84AB-C069936E0A2E}"/>
    <cellStyle name="Notas 11 2 8" xfId="4541" xr:uid="{DC746AF6-C3B5-41CD-9133-7B3348AE4C4A}"/>
    <cellStyle name="Notas 11 2 8 2" xfId="10923" xr:uid="{108D427C-4D0E-47F5-B60A-7F5BFF3A31A1}"/>
    <cellStyle name="Notas 11 2 8 2 2" xfId="26031" xr:uid="{C389EBB3-34D3-4A40-85AD-B948A05BB4A2}"/>
    <cellStyle name="Notas 11 2 8 3" xfId="16341" xr:uid="{AEE10760-B54E-4A21-AB2D-6DFB29B7981B}"/>
    <cellStyle name="Notas 11 2 8 3 2" xfId="31449" xr:uid="{EB09E4B6-C046-4896-B566-EC69E123488A}"/>
    <cellStyle name="Notas 11 2 8 4" xfId="19649" xr:uid="{85152A64-1DB2-4CB2-8AE3-FB493B42788D}"/>
    <cellStyle name="Notas 11 2 9" xfId="8405" xr:uid="{F4FDB1D2-A1C0-4D17-B519-A42601E89D72}"/>
    <cellStyle name="Notas 11 2 9 2" xfId="23513" xr:uid="{DF37B358-9E7C-45D8-9247-6FEBA1A4FC40}"/>
    <cellStyle name="Notas 11 3" xfId="1891" xr:uid="{CA8F2F30-7891-4DD4-92C4-3250D3E9B8A4}"/>
    <cellStyle name="Notas 11 3 10" xfId="8392" xr:uid="{DE80535D-1CD4-4A78-BA64-B84E25F76FBE}"/>
    <cellStyle name="Notas 11 3 10 2" xfId="23500" xr:uid="{A5F8E64E-44D8-414B-A889-3465AC62702F}"/>
    <cellStyle name="Notas 11 3 11" xfId="14992" xr:uid="{02F7F8E2-CCD4-4D68-A2C0-29BCD71FB890}"/>
    <cellStyle name="Notas 11 3 11 2" xfId="30100" xr:uid="{A1667430-77BE-471A-A867-25729C791020}"/>
    <cellStyle name="Notas 11 3 12" xfId="16100" xr:uid="{20029D2D-69C4-4CAC-ABD8-77473AE91232}"/>
    <cellStyle name="Notas 11 3 12 2" xfId="31208" xr:uid="{63144A59-C491-4A98-9082-37135FDABE3C}"/>
    <cellStyle name="Notas 11 3 13" xfId="17116" xr:uid="{9DE19F08-D9B7-40A1-9FA0-8E5799BA229B}"/>
    <cellStyle name="Notas 11 3 2" xfId="2451" xr:uid="{4DD09200-46F7-4C02-8617-CF17CFAC5CC7}"/>
    <cellStyle name="Notas 11 3 2 2" xfId="5088" xr:uid="{185123BB-4198-40BF-AE2F-7BEFCF54C65F}"/>
    <cellStyle name="Notas 11 3 2 2 2" xfId="11452" xr:uid="{9FCC3056-1E65-4B04-B3AE-9DF4990F2858}"/>
    <cellStyle name="Notas 11 3 2 2 2 2" xfId="26560" xr:uid="{2732140E-C9A4-4E4A-BC98-1A469E637B1C}"/>
    <cellStyle name="Notas 11 3 2 2 3" xfId="15619" xr:uid="{EFDFC847-D1A1-4B3E-9A2F-19F0EDAC5096}"/>
    <cellStyle name="Notas 11 3 2 2 3 2" xfId="30727" xr:uid="{A42E8F74-1CE4-43F1-A7D9-92EE6377E415}"/>
    <cellStyle name="Notas 11 3 2 2 4" xfId="20196" xr:uid="{F5350798-EB6C-4A14-A4A0-AC6D73126267}"/>
    <cellStyle name="Notas 11 3 2 3" xfId="8918" xr:uid="{0827784B-927A-4E1F-A66B-A83F59FB4F6D}"/>
    <cellStyle name="Notas 11 3 2 3 2" xfId="24026" xr:uid="{53DD78CB-357A-4E55-BC45-E7275B48A756}"/>
    <cellStyle name="Notas 11 3 2 4" xfId="7514" xr:uid="{7950EEDE-9849-4213-894B-CDAA91A517F5}"/>
    <cellStyle name="Notas 11 3 2 4 2" xfId="22622" xr:uid="{43E8F16A-9F50-4FE1-B8C1-18E9D6E4CFD4}"/>
    <cellStyle name="Notas 11 3 2 5" xfId="14944" xr:uid="{32CAE249-0668-4F27-A816-7AAD923C4BBB}"/>
    <cellStyle name="Notas 11 3 2 5 2" xfId="30052" xr:uid="{D6BAF073-AD46-4E6F-B56C-A6B989B5E50D}"/>
    <cellStyle name="Notas 11 3 2 6" xfId="17625" xr:uid="{AD604663-B359-49A3-8E01-316730C7183A}"/>
    <cellStyle name="Notas 11 3 3" xfId="2667" xr:uid="{9A42C855-5307-4C28-BCB3-12F25CFFF3F1}"/>
    <cellStyle name="Notas 11 3 3 2" xfId="5304" xr:uid="{D4492D3C-2480-4EF6-A106-A7499916E432}"/>
    <cellStyle name="Notas 11 3 3 2 2" xfId="14445" xr:uid="{7940C6B0-CD13-4302-A38E-CCA84B551ACA}"/>
    <cellStyle name="Notas 11 3 3 2 2 2" xfId="29553" xr:uid="{F3F06B3C-D39D-4422-A4A5-3678821A9EF3}"/>
    <cellStyle name="Notas 11 3 3 2 3" xfId="20412" xr:uid="{88FEF1BD-DF65-4210-9E3F-C01633D5DE9E}"/>
    <cellStyle name="Notas 11 3 3 3" xfId="15120" xr:uid="{F199950E-B2DF-492A-8295-AFAAE17DE809}"/>
    <cellStyle name="Notas 11 3 3 3 2" xfId="30228" xr:uid="{48FC2333-0003-4FD5-B1FD-FF50409D4F13}"/>
    <cellStyle name="Notas 11 3 3 4" xfId="17775" xr:uid="{D9CCC1BA-4832-4677-B849-DB95262E7390}"/>
    <cellStyle name="Notas 11 3 4" xfId="2970" xr:uid="{9A3200D8-5B9B-4D9A-A10E-340522594FA0}"/>
    <cellStyle name="Notas 11 3 4 2" xfId="5607" xr:uid="{11838397-1068-4A9D-9C9E-C1C54C206D81}"/>
    <cellStyle name="Notas 11 3 4 2 2" xfId="11918" xr:uid="{B81EDE29-9A22-4811-9947-3B7895554DD5}"/>
    <cellStyle name="Notas 11 3 4 2 2 2" xfId="27026" xr:uid="{FDF1CF05-4714-46D9-966D-98FE4E38B5A1}"/>
    <cellStyle name="Notas 11 3 4 2 3" xfId="16415" xr:uid="{2D0D9B5B-DC0D-4B21-8276-70808F330A15}"/>
    <cellStyle name="Notas 11 3 4 2 3 2" xfId="31523" xr:uid="{33C1FEB8-5A9A-415E-88C2-0444D2B25E6F}"/>
    <cellStyle name="Notas 11 3 4 2 4" xfId="20715" xr:uid="{105A54A6-CB1F-4694-AEA8-ECB2D5485A2C}"/>
    <cellStyle name="Notas 11 3 4 3" xfId="9352" xr:uid="{6C31CB66-AC58-4568-A8DD-C6D08B863E63}"/>
    <cellStyle name="Notas 11 3 4 3 2" xfId="24460" xr:uid="{4D60D71A-3C48-495A-9F5F-2BF19DD514EC}"/>
    <cellStyle name="Notas 11 3 4 4" xfId="14751" xr:uid="{AA7346DD-7108-48F0-A7A9-7724006F45EC}"/>
    <cellStyle name="Notas 11 3 4 4 2" xfId="29859" xr:uid="{2CC15E82-CFAB-42E7-A2CF-5BCA3BCE3ACD}"/>
    <cellStyle name="Notas 11 3 4 5" xfId="18078" xr:uid="{341DED48-C538-4374-9BC8-EC5DC6A478AC}"/>
    <cellStyle name="Notas 11 3 5" xfId="3296" xr:uid="{F50B5AFB-9449-42D7-962D-789B9FBEE0C9}"/>
    <cellStyle name="Notas 11 3 5 2" xfId="5933" xr:uid="{F8CAA23F-7232-4BDE-A031-D1F18114D503}"/>
    <cellStyle name="Notas 11 3 5 2 2" xfId="12244" xr:uid="{5213D07E-3851-4404-8D4B-258D08749524}"/>
    <cellStyle name="Notas 11 3 5 2 2 2" xfId="27352" xr:uid="{ED24A062-8E00-4C00-8B12-6A8B97EFE4AC}"/>
    <cellStyle name="Notas 11 3 5 2 3" xfId="8161" xr:uid="{804206E7-7AE4-438C-86F1-048F4AC1E19B}"/>
    <cellStyle name="Notas 11 3 5 2 3 2" xfId="23269" xr:uid="{2E81D86B-9F55-429D-9170-ADBD1A2F0441}"/>
    <cellStyle name="Notas 11 3 5 2 4" xfId="21041" xr:uid="{D7320600-FF49-4FB7-9382-053F34749EBD}"/>
    <cellStyle name="Notas 11 3 5 3" xfId="9678" xr:uid="{9C12DA65-2B81-4D2B-943D-AAFFE2E496A3}"/>
    <cellStyle name="Notas 11 3 5 3 2" xfId="24786" xr:uid="{9DBB828F-59CC-4BF6-91EE-A37CAF80A38C}"/>
    <cellStyle name="Notas 11 3 5 4" xfId="14018" xr:uid="{53A4F159-48E7-4B01-B23B-2DA971955A9A}"/>
    <cellStyle name="Notas 11 3 5 4 2" xfId="29126" xr:uid="{CC8C439C-04DB-4EF0-AD60-FD1CA8100D5D}"/>
    <cellStyle name="Notas 11 3 5 5" xfId="18404" xr:uid="{EBCA0062-263E-4BE7-8FE7-FB4E1DDE61CC}"/>
    <cellStyle name="Notas 11 3 6" xfId="3602" xr:uid="{1B96180E-DDCE-405A-9B80-7ED411A5DE04}"/>
    <cellStyle name="Notas 11 3 6 2" xfId="6239" xr:uid="{A71E8788-E4B8-4AB1-8453-1DCD20BF07CE}"/>
    <cellStyle name="Notas 11 3 6 2 2" xfId="12550" xr:uid="{957D4AB2-D01D-41D7-A4E4-9F45F96382AC}"/>
    <cellStyle name="Notas 11 3 6 2 2 2" xfId="27658" xr:uid="{C78158DB-87CA-4014-9377-99926126EA43}"/>
    <cellStyle name="Notas 11 3 6 2 3" xfId="7300" xr:uid="{45DC696D-85E6-4075-915D-8D3C01D823C1}"/>
    <cellStyle name="Notas 11 3 6 2 3 2" xfId="22408" xr:uid="{950FDE63-2E75-44D8-B8B1-44D16482FE86}"/>
    <cellStyle name="Notas 11 3 6 2 4" xfId="21347" xr:uid="{27B1C299-CF54-42E8-84BD-DA7811F9488A}"/>
    <cellStyle name="Notas 11 3 6 3" xfId="9984" xr:uid="{AC7A1AAE-C5F4-42EE-8C6B-929D2DBAC7CB}"/>
    <cellStyle name="Notas 11 3 6 3 2" xfId="25092" xr:uid="{2BF044C7-B37D-4822-9DDB-C12C7BDDD95E}"/>
    <cellStyle name="Notas 11 3 6 4" xfId="14854" xr:uid="{D947D172-2187-4373-B397-C9939FB6621C}"/>
    <cellStyle name="Notas 11 3 6 4 2" xfId="29962" xr:uid="{AA2DD702-46C1-491C-9B50-14AC712C3C10}"/>
    <cellStyle name="Notas 11 3 6 5" xfId="18710" xr:uid="{EBB57620-4863-4757-B665-63C3DF43AC9C}"/>
    <cellStyle name="Notas 11 3 7" xfId="3963" xr:uid="{34BC7E81-7BDB-4B71-90C7-7C2A9D37A86A}"/>
    <cellStyle name="Notas 11 3 7 2" xfId="6600" xr:uid="{A24E0349-4ED5-4C77-8AEC-CB47B7A2E103}"/>
    <cellStyle name="Notas 11 3 7 2 2" xfId="12911" xr:uid="{B1CA484E-528B-4398-9ED2-A2E3A1944BFF}"/>
    <cellStyle name="Notas 11 3 7 2 2 2" xfId="28019" xr:uid="{BF7765F7-EF53-4C87-B82F-023A4E1491D2}"/>
    <cellStyle name="Notas 11 3 7 2 3" xfId="16601" xr:uid="{34F0D122-EB8D-4476-9327-C1C2E16C3FBE}"/>
    <cellStyle name="Notas 11 3 7 2 3 2" xfId="31709" xr:uid="{FE336218-A6C2-4D6B-AE57-3D1FC2ED6414}"/>
    <cellStyle name="Notas 11 3 7 2 4" xfId="21708" xr:uid="{37D10C73-D8C5-4BF8-8435-44FB6B060057}"/>
    <cellStyle name="Notas 11 3 7 3" xfId="10345" xr:uid="{EC6BDC1B-782B-4E74-A8CC-286397C9A0AB}"/>
    <cellStyle name="Notas 11 3 7 3 2" xfId="25453" xr:uid="{246831A4-46F3-4AE7-ABBD-54A8DCE03F84}"/>
    <cellStyle name="Notas 11 3 7 4" xfId="8185" xr:uid="{235B406E-DC45-4F26-A406-5537C5BF9146}"/>
    <cellStyle name="Notas 11 3 7 4 2" xfId="23293" xr:uid="{27DA80D3-5859-44E4-B121-041D6F176E21}"/>
    <cellStyle name="Notas 11 3 7 5" xfId="19071" xr:uid="{7252E8D7-8729-4088-8AEC-6B37EA50CC1F}"/>
    <cellStyle name="Notas 11 3 8" xfId="4295" xr:uid="{51F8003C-1D98-4D0A-B462-AE66CC09E713}"/>
    <cellStyle name="Notas 11 3 8 2" xfId="6932" xr:uid="{3530EBDB-DE9A-4FDF-A67B-CA1465ACDA50}"/>
    <cellStyle name="Notas 11 3 8 2 2" xfId="13243" xr:uid="{765CBE23-81B7-4384-A89C-758349464E0D}"/>
    <cellStyle name="Notas 11 3 8 2 2 2" xfId="28351" xr:uid="{0BC3C269-D56F-4A0E-ABA3-6CC867313789}"/>
    <cellStyle name="Notas 11 3 8 2 3" xfId="16907" xr:uid="{61AB6764-6A91-49D1-911D-085BF42D032B}"/>
    <cellStyle name="Notas 11 3 8 2 3 2" xfId="32015" xr:uid="{8FC23D57-B302-4549-8A63-C2529AB5CF15}"/>
    <cellStyle name="Notas 11 3 8 2 4" xfId="22040" xr:uid="{E2FB51B1-B46F-4E9D-8050-F0B95A59E2AA}"/>
    <cellStyle name="Notas 11 3 8 3" xfId="10677" xr:uid="{1260DDEA-2BC4-445B-8F79-776CC9D49545}"/>
    <cellStyle name="Notas 11 3 8 3 2" xfId="25785" xr:uid="{A49A3EA6-BF8E-4F49-80BB-3C92B334AFB7}"/>
    <cellStyle name="Notas 11 3 8 4" xfId="9206" xr:uid="{40FCFA88-1E6F-457D-83FD-BE0C3D7A6096}"/>
    <cellStyle name="Notas 11 3 8 4 2" xfId="24314" xr:uid="{5E66B6FF-A48A-446D-BD0C-E0B55521203F}"/>
    <cellStyle name="Notas 11 3 8 5" xfId="19403" xr:uid="{98FAB248-F0F7-40F9-8EF3-108769C48CD4}"/>
    <cellStyle name="Notas 11 3 9" xfId="4528" xr:uid="{A937C096-7D45-4342-8202-44C92E784B18}"/>
    <cellStyle name="Notas 11 3 9 2" xfId="10910" xr:uid="{075CC3B5-9DA6-4D4C-8071-0FAB833EEBBB}"/>
    <cellStyle name="Notas 11 3 9 2 2" xfId="26018" xr:uid="{48090D4D-950E-4577-8C66-577035EF3E98}"/>
    <cellStyle name="Notas 11 3 9 3" xfId="7129" xr:uid="{8EC9F930-C991-41D0-9F4E-D5D8311DBC4B}"/>
    <cellStyle name="Notas 11 3 9 3 2" xfId="22237" xr:uid="{18A1F622-0EE5-43DA-8866-5C3EA7D3F8DE}"/>
    <cellStyle name="Notas 11 3 9 4" xfId="19636" xr:uid="{394B9D6F-C480-4B7C-83CB-1173F705409B}"/>
    <cellStyle name="Notas 11 4" xfId="2101" xr:uid="{4915A7F0-86A4-4B68-85CF-D655060E488A}"/>
    <cellStyle name="Notas 11 4 10" xfId="8599" xr:uid="{23800EC9-E98B-44B4-9451-E39A2D414BBC}"/>
    <cellStyle name="Notas 11 4 10 2" xfId="23707" xr:uid="{38CF55F2-745D-4E0C-B6A2-2FEC06483423}"/>
    <cellStyle name="Notas 11 4 11" xfId="16502" xr:uid="{20474709-EE77-4A56-A6A4-A47F93C92246}"/>
    <cellStyle name="Notas 11 4 11 2" xfId="31610" xr:uid="{98549228-D3EF-4351-A803-2A0841CF6274}"/>
    <cellStyle name="Notas 11 4 12" xfId="16031" xr:uid="{77A32552-84EF-4059-B18C-0DF3C3288CCB}"/>
    <cellStyle name="Notas 11 4 12 2" xfId="31139" xr:uid="{F8438305-9FF1-49E7-B6BE-55C99E101E63}"/>
    <cellStyle name="Notas 11 4 13" xfId="17326" xr:uid="{D101C9C7-4726-4178-97F4-E8AED2B16E36}"/>
    <cellStyle name="Notas 11 4 2" xfId="2591" xr:uid="{EC98B610-4C6B-401E-8739-3448F6A09F5D}"/>
    <cellStyle name="Notas 11 4 2 2" xfId="5228" xr:uid="{E077D4A2-A22C-4C66-A8B0-8A1919BC07A9}"/>
    <cellStyle name="Notas 11 4 2 2 2" xfId="11592" xr:uid="{A006072E-1569-4124-8DA7-54EDED62CC59}"/>
    <cellStyle name="Notas 11 4 2 2 2 2" xfId="26700" xr:uid="{4BF426C0-172A-4B5D-830F-60993F464136}"/>
    <cellStyle name="Notas 11 4 2 2 3" xfId="13424" xr:uid="{AA0B4A88-62B3-4C28-A8D1-D32926E1BCAA}"/>
    <cellStyle name="Notas 11 4 2 2 3 2" xfId="28532" xr:uid="{20C0D92E-B325-4D1E-A6D8-31884B2E24A1}"/>
    <cellStyle name="Notas 11 4 2 2 4" xfId="20336" xr:uid="{6EA4302E-9CD1-421F-ADEA-819C92880932}"/>
    <cellStyle name="Notas 11 4 2 3" xfId="9058" xr:uid="{59C4D96A-07EA-4040-B616-36622A2B4068}"/>
    <cellStyle name="Notas 11 4 2 3 2" xfId="24166" xr:uid="{43D78B00-BACE-4F19-BEA0-A771AA993F3A}"/>
    <cellStyle name="Notas 11 4 2 4" xfId="11813" xr:uid="{61A6BE73-E4B4-4AC6-9476-B7881B4BAB54}"/>
    <cellStyle name="Notas 11 4 2 4 2" xfId="26921" xr:uid="{0F7AF8B3-9DEE-44E1-A232-034FFCF32192}"/>
    <cellStyle name="Notas 11 4 2 5" xfId="16236" xr:uid="{BDAA5282-5379-4D0F-90D4-231F042B533E}"/>
    <cellStyle name="Notas 11 4 2 5 2" xfId="31344" xr:uid="{4E1E55E5-7A67-4538-B6AD-41EBFD14E792}"/>
    <cellStyle name="Notas 11 4 2 6" xfId="17699" xr:uid="{4F5795E7-9BCE-4E2C-8F77-6F41167F2900}"/>
    <cellStyle name="Notas 11 4 3" xfId="2856" xr:uid="{18F9AD66-D095-4D77-BF0D-18C4934D98D6}"/>
    <cellStyle name="Notas 11 4 3 2" xfId="5493" xr:uid="{2E3E6DBB-5FFC-49F5-A3FF-FB694A7B15E6}"/>
    <cellStyle name="Notas 11 4 3 2 2" xfId="15615" xr:uid="{0A0C8BD7-728B-4812-A466-2013DFD26F6C}"/>
    <cellStyle name="Notas 11 4 3 2 2 2" xfId="30723" xr:uid="{12D48715-CFDC-4663-BC30-20FF9B061EDC}"/>
    <cellStyle name="Notas 11 4 3 2 3" xfId="20601" xr:uid="{1B65C399-B3D2-40A4-974A-D154954AAFD7}"/>
    <cellStyle name="Notas 11 4 3 3" xfId="16340" xr:uid="{469B3064-A311-445A-AA44-4F86F269CD69}"/>
    <cellStyle name="Notas 11 4 3 3 2" xfId="31448" xr:uid="{246D0DED-2F45-4C1B-A3D8-A1B4E342D68A}"/>
    <cellStyle name="Notas 11 4 3 4" xfId="17964" xr:uid="{A8F34224-4D0F-4A32-8294-24DCCD19BEFC}"/>
    <cellStyle name="Notas 11 4 4" xfId="3159" xr:uid="{793A54C9-F864-4680-850A-B7985ABB5ABA}"/>
    <cellStyle name="Notas 11 4 4 2" xfId="5796" xr:uid="{1E1F2BDE-0778-4A8F-9788-111FFBE09916}"/>
    <cellStyle name="Notas 11 4 4 2 2" xfId="12107" xr:uid="{9114BF6C-0B5D-47F7-A5BF-1A55FB1D02E4}"/>
    <cellStyle name="Notas 11 4 4 2 2 2" xfId="27215" xr:uid="{2A644143-4282-466A-AA20-F7BDD8A0B502}"/>
    <cellStyle name="Notas 11 4 4 2 3" xfId="8250" xr:uid="{2B5DC3C5-F14B-42DB-BAAE-2B17A596C03D}"/>
    <cellStyle name="Notas 11 4 4 2 3 2" xfId="23358" xr:uid="{546E4A0E-8342-41FB-8256-CBA98231C0F5}"/>
    <cellStyle name="Notas 11 4 4 2 4" xfId="20904" xr:uid="{6E396FD2-0317-4A0C-BA70-3BDAA4C29756}"/>
    <cellStyle name="Notas 11 4 4 3" xfId="9541" xr:uid="{5AC3ACAE-16FB-4C17-A209-D24FBE5F8DEE}"/>
    <cellStyle name="Notas 11 4 4 3 2" xfId="24649" xr:uid="{FA47B715-770F-4681-9EA6-B9F4DB635C93}"/>
    <cellStyle name="Notas 11 4 4 4" xfId="7699" xr:uid="{87475D46-7F47-4E43-BC1C-62B98978DF38}"/>
    <cellStyle name="Notas 11 4 4 4 2" xfId="22807" xr:uid="{BEB0C64A-F8E8-43E9-BF82-6599B89F05D5}"/>
    <cellStyle name="Notas 11 4 4 5" xfId="18267" xr:uid="{76BD31DB-5530-479F-9CA1-B77D5A5EF0A4}"/>
    <cellStyle name="Notas 11 4 5" xfId="3485" xr:uid="{7464B246-18D4-4144-B125-F4F5CA5C08D8}"/>
    <cellStyle name="Notas 11 4 5 2" xfId="6122" xr:uid="{1F133F04-931A-4A26-92CD-827D0517CE2B}"/>
    <cellStyle name="Notas 11 4 5 2 2" xfId="12433" xr:uid="{22E60523-74A9-419B-8ED4-400A775AC551}"/>
    <cellStyle name="Notas 11 4 5 2 2 2" xfId="27541" xr:uid="{91CE839F-C9DE-4A6B-BF47-47426F3C0741}"/>
    <cellStyle name="Notas 11 4 5 2 3" xfId="7332" xr:uid="{FEBCA02B-757A-406A-B1E3-DE01B5B7D1DF}"/>
    <cellStyle name="Notas 11 4 5 2 3 2" xfId="22440" xr:uid="{B0A3B920-7056-479B-973F-8B6E43926D13}"/>
    <cellStyle name="Notas 11 4 5 2 4" xfId="21230" xr:uid="{0D4FBB7C-0569-4321-B683-53BF24FDBC8D}"/>
    <cellStyle name="Notas 11 4 5 3" xfId="9867" xr:uid="{0687A62B-6265-40BA-8A71-7A1F65C6E63E}"/>
    <cellStyle name="Notas 11 4 5 3 2" xfId="24975" xr:uid="{C05BED81-B6A0-4CD9-B5AC-12C61BACE30F}"/>
    <cellStyle name="Notas 11 4 5 4" xfId="13846" xr:uid="{D76DA365-EF95-4208-87D6-BD84A1B7752F}"/>
    <cellStyle name="Notas 11 4 5 4 2" xfId="28954" xr:uid="{FFD41C45-EA39-4BBD-A1A7-B4B0664AC0D5}"/>
    <cellStyle name="Notas 11 4 5 5" xfId="18593" xr:uid="{0235A5DA-E8AB-4D67-876F-13496E7800EB}"/>
    <cellStyle name="Notas 11 4 6" xfId="3791" xr:uid="{EA0C765F-C8BB-4B42-BD4B-853333E93ADB}"/>
    <cellStyle name="Notas 11 4 6 2" xfId="6428" xr:uid="{D15FD8C1-E4A7-4F21-BF74-895A96F84C59}"/>
    <cellStyle name="Notas 11 4 6 2 2" xfId="12739" xr:uid="{6695C500-FF11-4FAE-9298-35A8AF00FB47}"/>
    <cellStyle name="Notas 11 4 6 2 2 2" xfId="27847" xr:uid="{A5039167-C08E-40FE-9DDD-A7F656D77DF5}"/>
    <cellStyle name="Notas 11 4 6 2 3" xfId="15803" xr:uid="{B5E9CF69-8BC4-4F2C-B7B1-BB2CA57D2C6A}"/>
    <cellStyle name="Notas 11 4 6 2 3 2" xfId="30911" xr:uid="{11B10A90-63E5-41C8-9F30-3066DC16510B}"/>
    <cellStyle name="Notas 11 4 6 2 4" xfId="21536" xr:uid="{04603399-0FCA-4C47-B9FB-5B48198AB0E7}"/>
    <cellStyle name="Notas 11 4 6 3" xfId="10173" xr:uid="{107B99CA-E9B1-4CDB-8D74-C7F054838C76}"/>
    <cellStyle name="Notas 11 4 6 3 2" xfId="25281" xr:uid="{A8F7A444-161B-4D19-AC36-D9458DB7769F}"/>
    <cellStyle name="Notas 11 4 6 4" xfId="8025" xr:uid="{CE097C52-D6E0-47FF-8364-AF444B1F5EFC}"/>
    <cellStyle name="Notas 11 4 6 4 2" xfId="23133" xr:uid="{60B7B9FD-00FA-4640-B9FE-28E6C9AE41CA}"/>
    <cellStyle name="Notas 11 4 6 5" xfId="18899" xr:uid="{14F6FB27-0748-4B95-A2CA-191D30347390}"/>
    <cellStyle name="Notas 11 4 7" xfId="4173" xr:uid="{C861EEA2-ACB2-414D-B30D-59C2B4A5012D}"/>
    <cellStyle name="Notas 11 4 7 2" xfId="6810" xr:uid="{4C8D5882-1247-40A3-A19C-AC2EE11C5A95}"/>
    <cellStyle name="Notas 11 4 7 2 2" xfId="13121" xr:uid="{38B64EC3-10BD-4D84-972B-1996AAD6F75B}"/>
    <cellStyle name="Notas 11 4 7 2 2 2" xfId="28229" xr:uid="{E9F962F4-4C37-4D01-AF9F-0A1BAFB33826}"/>
    <cellStyle name="Notas 11 4 7 2 3" xfId="16790" xr:uid="{11D27E2E-55E7-4686-BE43-835673445B3F}"/>
    <cellStyle name="Notas 11 4 7 2 3 2" xfId="31898" xr:uid="{46D50C26-FBB2-402E-B4FC-89E978B194BB}"/>
    <cellStyle name="Notas 11 4 7 2 4" xfId="21918" xr:uid="{C61FE0C1-0EE8-4A0C-A659-2CC13F8FD76E}"/>
    <cellStyle name="Notas 11 4 7 3" xfId="10555" xr:uid="{53FA161A-1CCC-4E50-8DDB-DBF907B1543D}"/>
    <cellStyle name="Notas 11 4 7 3 2" xfId="25663" xr:uid="{A38DBB52-66C8-42FD-ADA6-3ED9E3A31216}"/>
    <cellStyle name="Notas 11 4 7 4" xfId="14837" xr:uid="{5520774F-60B1-4C8C-85FA-AB982805EE85}"/>
    <cellStyle name="Notas 11 4 7 4 2" xfId="29945" xr:uid="{6806B284-8ACB-4751-88E6-1D3AF5CF29F5}"/>
    <cellStyle name="Notas 11 4 7 5" xfId="19281" xr:uid="{9693F201-DA73-456E-B48C-2EC635425BCD}"/>
    <cellStyle name="Notas 11 4 8" xfId="4380" xr:uid="{286D3CAB-C432-4F8A-B76A-5ECEB2C1652B}"/>
    <cellStyle name="Notas 11 4 8 2" xfId="7017" xr:uid="{A0464CDD-DA8F-45D2-926C-BA4C299D5DC9}"/>
    <cellStyle name="Notas 11 4 8 2 2" xfId="13328" xr:uid="{8BED3597-58D9-48E1-AED6-1B68CB0CCA73}"/>
    <cellStyle name="Notas 11 4 8 2 2 2" xfId="28436" xr:uid="{5EE4B118-F377-435A-8A17-ACE0F55F358E}"/>
    <cellStyle name="Notas 11 4 8 2 3" xfId="16992" xr:uid="{FE40D656-BC3C-4393-ACE4-1B47AF006CDB}"/>
    <cellStyle name="Notas 11 4 8 2 3 2" xfId="32100" xr:uid="{1B442886-3659-405C-B6BC-2DE51987F8D3}"/>
    <cellStyle name="Notas 11 4 8 2 4" xfId="22125" xr:uid="{0F6BA9B4-FD64-4192-9D54-5D2CBE7C12AB}"/>
    <cellStyle name="Notas 11 4 8 3" xfId="10762" xr:uid="{4A059B6D-12C3-4765-94A8-8FA3EA919B6B}"/>
    <cellStyle name="Notas 11 4 8 3 2" xfId="25870" xr:uid="{54EA0335-48F5-4621-9CF0-8B6DB9CF4C01}"/>
    <cellStyle name="Notas 11 4 8 4" xfId="13847" xr:uid="{BA4D7141-C7AE-4866-8E81-DD4C653DBF39}"/>
    <cellStyle name="Notas 11 4 8 4 2" xfId="28955" xr:uid="{E9E30B8D-35E6-412C-A8F4-43D1A0AA3E21}"/>
    <cellStyle name="Notas 11 4 8 5" xfId="19488" xr:uid="{838E5F8C-FA3F-4E35-AB84-65F875B34FE9}"/>
    <cellStyle name="Notas 11 4 9" xfId="4738" xr:uid="{C8013EF4-ECB0-4E65-B333-0B97847BF2E9}"/>
    <cellStyle name="Notas 11 4 9 2" xfId="11120" xr:uid="{E00F7250-4012-4688-869A-B59B58296950}"/>
    <cellStyle name="Notas 11 4 9 2 2" xfId="26228" xr:uid="{AC1244F2-0BFB-4FDA-A190-6482D739E1E3}"/>
    <cellStyle name="Notas 11 4 9 3" xfId="15201" xr:uid="{F28EBF9E-D8FE-4E4C-9D35-9CC90619C2F8}"/>
    <cellStyle name="Notas 11 4 9 3 2" xfId="30309" xr:uid="{4888CB91-3495-4661-AD41-70A59F5C569C}"/>
    <cellStyle name="Notas 11 4 9 4" xfId="19846" xr:uid="{856D9C34-F9F9-46FD-9773-A3B2B9CCE3C8}"/>
    <cellStyle name="Notas 11 5" xfId="2023" xr:uid="{EE9EF3A4-B8DC-4298-BD25-E260123233E2}"/>
    <cellStyle name="Notas 11 5 10" xfId="7723" xr:uid="{54E04444-B183-4198-B5B3-36B467C40CBB}"/>
    <cellStyle name="Notas 11 5 10 2" xfId="22831" xr:uid="{C3DE81BF-7017-42A0-BDA6-769374BBEAF7}"/>
    <cellStyle name="Notas 11 5 11" xfId="7267" xr:uid="{7C02F2D2-E35C-48C8-A3C3-06399EF3A869}"/>
    <cellStyle name="Notas 11 5 11 2" xfId="22375" xr:uid="{B95590F7-07C1-4158-A2D7-6F6BA4670C48}"/>
    <cellStyle name="Notas 11 5 12" xfId="17248" xr:uid="{CBE11A0E-4DF5-4A95-B593-9026BFEDBE15}"/>
    <cellStyle name="Notas 11 5 2" xfId="2785" xr:uid="{5FB865EE-F62B-4A51-88A0-8277BFFFA108}"/>
    <cellStyle name="Notas 11 5 2 2" xfId="5422" xr:uid="{0B9B7D64-9A6D-437B-A0D9-5BCC91C66D2A}"/>
    <cellStyle name="Notas 11 5 2 2 2" xfId="8226" xr:uid="{53A211B6-4C51-4F33-963F-EBFD91D7FC29}"/>
    <cellStyle name="Notas 11 5 2 2 2 2" xfId="23334" xr:uid="{F6846E59-B660-41DE-B96E-42968A6E0930}"/>
    <cellStyle name="Notas 11 5 2 2 3" xfId="20530" xr:uid="{124D1929-87D9-4354-A599-5EA3B81A5DC9}"/>
    <cellStyle name="Notas 11 5 2 3" xfId="7917" xr:uid="{B1082753-26B6-412E-94FE-DBCE5E99515F}"/>
    <cellStyle name="Notas 11 5 2 3 2" xfId="23025" xr:uid="{D1A1C33D-DB70-4C0A-B166-70B5C6E754CF}"/>
    <cellStyle name="Notas 11 5 2 4" xfId="17893" xr:uid="{04702335-BC7D-463A-9A7D-EEE074DD2091}"/>
    <cellStyle name="Notas 11 5 3" xfId="3088" xr:uid="{A06D77CE-45BE-408D-817B-CC8A866E6549}"/>
    <cellStyle name="Notas 11 5 3 2" xfId="5725" xr:uid="{0EDD9F49-B684-455B-9CCA-B3F25461FA22}"/>
    <cellStyle name="Notas 11 5 3 2 2" xfId="12036" xr:uid="{27A2A9A0-6986-4F03-B648-915A3CCEB9C5}"/>
    <cellStyle name="Notas 11 5 3 2 2 2" xfId="27144" xr:uid="{6548700D-7335-4046-8CCD-6750024B1726}"/>
    <cellStyle name="Notas 11 5 3 2 3" xfId="14657" xr:uid="{ADF4D87A-3237-46BD-AD9C-71353FD91101}"/>
    <cellStyle name="Notas 11 5 3 2 3 2" xfId="29765" xr:uid="{4D6940C1-FCF9-4BF7-9E78-663367E1A20E}"/>
    <cellStyle name="Notas 11 5 3 2 4" xfId="20833" xr:uid="{92C37A83-4A83-4F2F-9EE8-56AFEEE9FA18}"/>
    <cellStyle name="Notas 11 5 3 3" xfId="9470" xr:uid="{5C478026-F748-4C9A-BBBA-5346F9E17538}"/>
    <cellStyle name="Notas 11 5 3 3 2" xfId="24578" xr:uid="{86D3FEC9-2D2A-4E7C-BDFB-043F4B11446E}"/>
    <cellStyle name="Notas 11 5 3 4" xfId="14314" xr:uid="{DDDBEC1F-0441-4391-AEC5-522B400BF3CB}"/>
    <cellStyle name="Notas 11 5 3 4 2" xfId="29422" xr:uid="{73926B01-A98E-48FA-A914-AD3593E9F706}"/>
    <cellStyle name="Notas 11 5 3 5" xfId="18196" xr:uid="{4A07EE8E-BA52-42AE-814F-827154F4EB77}"/>
    <cellStyle name="Notas 11 5 4" xfId="3414" xr:uid="{3F051D88-0C27-4C3A-9213-925C2795EDC7}"/>
    <cellStyle name="Notas 11 5 4 2" xfId="6051" xr:uid="{24ECA29C-F147-4C5F-9D2C-98D911B7C0B5}"/>
    <cellStyle name="Notas 11 5 4 2 2" xfId="12362" xr:uid="{4DEA867B-6FD1-4FBB-BFEC-0423D2B30821}"/>
    <cellStyle name="Notas 11 5 4 2 2 2" xfId="27470" xr:uid="{45EB1C62-8D52-4A6B-BAB9-7D030517E88A}"/>
    <cellStyle name="Notas 11 5 4 2 3" xfId="9210" xr:uid="{D10EC787-622F-4023-826C-27B91CC82112}"/>
    <cellStyle name="Notas 11 5 4 2 3 2" xfId="24318" xr:uid="{9E1A4721-4DB3-4113-ADAE-8750713F97DA}"/>
    <cellStyle name="Notas 11 5 4 2 4" xfId="21159" xr:uid="{C53211F5-6993-4C7E-92DE-91ECB38373DA}"/>
    <cellStyle name="Notas 11 5 4 3" xfId="9796" xr:uid="{808C071D-AC96-454C-B788-F5DD0F72F86D}"/>
    <cellStyle name="Notas 11 5 4 3 2" xfId="24904" xr:uid="{05AE4364-8262-487D-AFBC-8D8BA77027E0}"/>
    <cellStyle name="Notas 11 5 4 4" xfId="7882" xr:uid="{573A51FB-E23D-4D5E-B424-6029253C0E24}"/>
    <cellStyle name="Notas 11 5 4 4 2" xfId="22990" xr:uid="{4343DB8E-9211-4FDF-856B-96865BB67F74}"/>
    <cellStyle name="Notas 11 5 4 5" xfId="18522" xr:uid="{57F460AC-CBC6-4280-B045-29E7022A9632}"/>
    <cellStyle name="Notas 11 5 5" xfId="3720" xr:uid="{B0B43EAF-E662-4F7B-A1E8-263878E24739}"/>
    <cellStyle name="Notas 11 5 5 2" xfId="6357" xr:uid="{B663C1EC-EF07-49A9-9281-CF438E82164B}"/>
    <cellStyle name="Notas 11 5 5 2 2" xfId="12668" xr:uid="{D53793CE-E4E3-41D2-BF6B-82A08EDDC4A5}"/>
    <cellStyle name="Notas 11 5 5 2 2 2" xfId="27776" xr:uid="{6FF9D4FF-5D13-4419-8DB9-56AF81C0363F}"/>
    <cellStyle name="Notas 11 5 5 2 3" xfId="15264" xr:uid="{E537CA9F-7DBA-4603-BF89-8DA3F0A3E746}"/>
    <cellStyle name="Notas 11 5 5 2 3 2" xfId="30372" xr:uid="{E315E80F-93AB-4FD2-BC98-81AE02F1A825}"/>
    <cellStyle name="Notas 11 5 5 2 4" xfId="21465" xr:uid="{7EB92D2A-37F3-44EE-9DA7-00B5F7EBD3D7}"/>
    <cellStyle name="Notas 11 5 5 3" xfId="10102" xr:uid="{26DC1202-618E-493A-A26E-A45DDF1D9487}"/>
    <cellStyle name="Notas 11 5 5 3 2" xfId="25210" xr:uid="{052FAD74-32A9-49CA-AD2F-101FF485AA39}"/>
    <cellStyle name="Notas 11 5 5 4" xfId="16381" xr:uid="{7A24A08A-0AF5-4691-B578-0BEAD51A937A}"/>
    <cellStyle name="Notas 11 5 5 4 2" xfId="31489" xr:uid="{E0ED0D8E-C9B7-4362-B15F-2F9BA8CBBCF0}"/>
    <cellStyle name="Notas 11 5 5 5" xfId="18828" xr:uid="{8946EA4B-31A7-4E7B-9964-AE68A29A41C0}"/>
    <cellStyle name="Notas 11 5 6" xfId="4095" xr:uid="{AFA72A98-6428-4006-A06A-1B85BC680791}"/>
    <cellStyle name="Notas 11 5 6 2" xfId="6732" xr:uid="{84F187EB-1462-464B-BED8-356A4D3E0E55}"/>
    <cellStyle name="Notas 11 5 6 2 2" xfId="13043" xr:uid="{9F7506F4-7CCB-4C1C-86B8-9FEFA47552B1}"/>
    <cellStyle name="Notas 11 5 6 2 2 2" xfId="28151" xr:uid="{23E8B5F1-D832-421B-9F33-7FB633C7C5B4}"/>
    <cellStyle name="Notas 11 5 6 2 3" xfId="16719" xr:uid="{5231555D-D2A3-46D4-BCF7-A2AF241B1149}"/>
    <cellStyle name="Notas 11 5 6 2 3 2" xfId="31827" xr:uid="{5DEE55DA-8E57-48B2-A838-03D71ED19CEE}"/>
    <cellStyle name="Notas 11 5 6 2 4" xfId="21840" xr:uid="{7580EFE9-A295-4B50-A044-156615C5249F}"/>
    <cellStyle name="Notas 11 5 6 3" xfId="10477" xr:uid="{5ABD46FE-DAB5-44EB-B2AA-4A135839C7CC}"/>
    <cellStyle name="Notas 11 5 6 3 2" xfId="25585" xr:uid="{83AA4C4B-4D64-4BEE-8D11-E33C65298610}"/>
    <cellStyle name="Notas 11 5 6 4" xfId="8246" xr:uid="{0D6703B7-4E76-45E6-BBCB-A7BDF65C8FE6}"/>
    <cellStyle name="Notas 11 5 6 4 2" xfId="23354" xr:uid="{CC65E77A-B426-44F4-AB71-398D5316A713}"/>
    <cellStyle name="Notas 11 5 6 5" xfId="19203" xr:uid="{B9BBD799-3B49-4995-BD03-38C0CB3239C5}"/>
    <cellStyle name="Notas 11 5 7" xfId="4377" xr:uid="{28D35603-8E37-4C2F-9167-72530C8D8A92}"/>
    <cellStyle name="Notas 11 5 7 2" xfId="7014" xr:uid="{9B3F3B14-CA18-4CED-B885-E5F22D611731}"/>
    <cellStyle name="Notas 11 5 7 2 2" xfId="13325" xr:uid="{0730392B-233D-4749-B2C6-B480970D7F4E}"/>
    <cellStyle name="Notas 11 5 7 2 2 2" xfId="28433" xr:uid="{2F1E4DCD-8500-4217-8C02-9F93FFED6D56}"/>
    <cellStyle name="Notas 11 5 7 2 3" xfId="16989" xr:uid="{48928F36-1FCC-4628-A303-8FF206EE789B}"/>
    <cellStyle name="Notas 11 5 7 2 3 2" xfId="32097" xr:uid="{EE428D5F-A422-43A6-85E8-94B049B3C708}"/>
    <cellStyle name="Notas 11 5 7 2 4" xfId="22122" xr:uid="{EC4348DB-6A2B-4B8C-AEDE-FD3291752D61}"/>
    <cellStyle name="Notas 11 5 7 3" xfId="10759" xr:uid="{192A3D95-B9EF-42BD-8E71-2CF99C14E4C8}"/>
    <cellStyle name="Notas 11 5 7 3 2" xfId="25867" xr:uid="{D5E17171-4836-4964-A93C-97BE2935C787}"/>
    <cellStyle name="Notas 11 5 7 4" xfId="9225" xr:uid="{320CE0F6-D876-4770-9CDC-76BED26C67E7}"/>
    <cellStyle name="Notas 11 5 7 4 2" xfId="24333" xr:uid="{F220D5D7-E794-4E32-AE1C-72CF7C776D04}"/>
    <cellStyle name="Notas 11 5 7 5" xfId="19485" xr:uid="{E2B8F20F-6BB7-4CA3-8439-CBBC0E7FD83E}"/>
    <cellStyle name="Notas 11 5 8" xfId="4660" xr:uid="{73E4C5E9-0918-4BC1-84D4-60039613915D}"/>
    <cellStyle name="Notas 11 5 8 2" xfId="11042" xr:uid="{7BBF367F-7D6C-433E-8AFB-151470C38BD5}"/>
    <cellStyle name="Notas 11 5 8 2 2" xfId="26150" xr:uid="{AB332689-3791-4FF9-B1B5-BFE87B7C3994}"/>
    <cellStyle name="Notas 11 5 8 3" xfId="14092" xr:uid="{7A88EAD4-AB17-48AF-821B-C50C3E95AF80}"/>
    <cellStyle name="Notas 11 5 8 3 2" xfId="29200" xr:uid="{AB635911-4967-494D-938F-3E2E76E54AE2}"/>
    <cellStyle name="Notas 11 5 8 4" xfId="19768" xr:uid="{9FF6A145-37EA-4FF8-83C2-D49CFD666D4B}"/>
    <cellStyle name="Notas 11 5 9" xfId="8521" xr:uid="{1F62AACF-993F-4C45-BEED-54A1F9C1BA6B}"/>
    <cellStyle name="Notas 11 5 9 2" xfId="23629" xr:uid="{B068F78A-20D8-4490-8027-7198902CAD43}"/>
    <cellStyle name="Notas 12" xfId="1450" xr:uid="{00000000-0005-0000-0000-0000AE050000}"/>
    <cellStyle name="Notas 12 2" xfId="1905" xr:uid="{70387B07-5074-4829-BD59-A3B7117A0733}"/>
    <cellStyle name="Notas 12 2 10" xfId="14339" xr:uid="{4017F3AF-C52B-4E02-8C50-B4E8E7DA9993}"/>
    <cellStyle name="Notas 12 2 10 2" xfId="29447" xr:uid="{58D36044-1F23-4CAC-A264-9861249EE809}"/>
    <cellStyle name="Notas 12 2 11" xfId="15958" xr:uid="{4CEEAFC6-DA01-47AB-9AE8-420A35CC7E40}"/>
    <cellStyle name="Notas 12 2 11 2" xfId="31066" xr:uid="{5DD615AA-A9FE-4461-88C4-79569E20CE6B}"/>
    <cellStyle name="Notas 12 2 12" xfId="17130" xr:uid="{4EBCB7CB-1DB9-40A0-892C-3EA06A191FA5}"/>
    <cellStyle name="Notas 12 2 2" xfId="2465" xr:uid="{EE45D282-6E84-4669-988A-7865602CD553}"/>
    <cellStyle name="Notas 12 2 2 2" xfId="5102" xr:uid="{49D9A58C-5832-48B5-BBD2-8589FC4784CB}"/>
    <cellStyle name="Notas 12 2 2 2 2" xfId="11466" xr:uid="{A8360AB3-5337-4B17-B5CD-96E747206939}"/>
    <cellStyle name="Notas 12 2 2 2 2 2" xfId="26574" xr:uid="{836331D4-208F-4B46-BCDF-53D152E8F3F4}"/>
    <cellStyle name="Notas 12 2 2 2 3" xfId="14556" xr:uid="{FCFE3E05-8B73-4ADE-A95F-4231B86C3AAC}"/>
    <cellStyle name="Notas 12 2 2 2 3 2" xfId="29664" xr:uid="{95934FEB-E133-49B8-BD49-E8F3B622929A}"/>
    <cellStyle name="Notas 12 2 2 2 4" xfId="20210" xr:uid="{AD3BEA8A-A98F-4D1D-8B9D-D5EF3A9FCD17}"/>
    <cellStyle name="Notas 12 2 2 3" xfId="8932" xr:uid="{A1339071-A77F-423B-97A3-D4D15597399F}"/>
    <cellStyle name="Notas 12 2 2 3 2" xfId="24040" xr:uid="{17BA9667-EDF4-4F71-BE00-4FCEE2DB6433}"/>
    <cellStyle name="Notas 12 2 3" xfId="2681" xr:uid="{9406B2F8-0C11-47AF-8A23-50B0E41AF19C}"/>
    <cellStyle name="Notas 12 2 3 2" xfId="5318" xr:uid="{92933A94-269A-41C9-B239-20BA0BEDD894}"/>
    <cellStyle name="Notas 12 2 3 2 2" xfId="7646" xr:uid="{7A72D400-7435-43A1-9EE5-4AA9D0B54763}"/>
    <cellStyle name="Notas 12 2 3 2 2 2" xfId="22754" xr:uid="{8EFD5146-CC6B-4B5E-B43E-17540AA5B2C7}"/>
    <cellStyle name="Notas 12 2 3 2 3" xfId="20426" xr:uid="{D6E77E53-A8A6-4357-BAE7-F07179FB7AEB}"/>
    <cellStyle name="Notas 12 2 3 3" xfId="14408" xr:uid="{93EA7921-E2EB-43C3-9D77-6663058BC774}"/>
    <cellStyle name="Notas 12 2 3 3 2" xfId="29516" xr:uid="{714F1C94-9C93-47A0-B90F-DD4763754740}"/>
    <cellStyle name="Notas 12 2 3 4" xfId="17789" xr:uid="{76DE9676-6909-4248-B9C1-AEB107E553E5}"/>
    <cellStyle name="Notas 12 2 4" xfId="2984" xr:uid="{2A32775D-5697-4CC1-A67E-938441C7C445}"/>
    <cellStyle name="Notas 12 2 4 2" xfId="5621" xr:uid="{EAD23117-0558-4E12-A2B8-31B5CBB497A6}"/>
    <cellStyle name="Notas 12 2 4 2 2" xfId="11932" xr:uid="{F5A86431-A6DF-48F4-85A9-2FBDCC9D92B8}"/>
    <cellStyle name="Notas 12 2 4 2 2 2" xfId="27040" xr:uid="{0F166E3A-B65D-4B62-9557-0634A74CE645}"/>
    <cellStyle name="Notas 12 2 4 2 3" xfId="13844" xr:uid="{E3FA135B-5709-4669-A98E-D485AD9D02CE}"/>
    <cellStyle name="Notas 12 2 4 2 3 2" xfId="28952" xr:uid="{4B6D207B-8A01-4CC4-BCFF-8CE934A7917D}"/>
    <cellStyle name="Notas 12 2 4 2 4" xfId="20729" xr:uid="{DCA9721A-8B63-4CF7-AF1B-CBD9B795DC02}"/>
    <cellStyle name="Notas 12 2 4 3" xfId="9366" xr:uid="{BEAC3E4D-1B6B-4294-9209-B63810F39351}"/>
    <cellStyle name="Notas 12 2 4 3 2" xfId="24474" xr:uid="{09473251-89B9-4097-A62D-69383288E149}"/>
    <cellStyle name="Notas 12 2 4 4" xfId="16298" xr:uid="{E37F0543-F48C-4C8C-B993-397FA4C12811}"/>
    <cellStyle name="Notas 12 2 4 4 2" xfId="31406" xr:uid="{61B00437-0182-4EEB-A1B9-16C46308B304}"/>
    <cellStyle name="Notas 12 2 4 5" xfId="18092" xr:uid="{DCDDE3A6-57B8-4C8C-8120-240FB9582306}"/>
    <cellStyle name="Notas 12 2 5" xfId="3310" xr:uid="{E6FDEFCE-EB61-4BC3-9A91-4FB7CABBF940}"/>
    <cellStyle name="Notas 12 2 5 2" xfId="5947" xr:uid="{85762AE4-7ECA-4CC2-8A87-8F7AFA5EA7F0}"/>
    <cellStyle name="Notas 12 2 5 2 2" xfId="12258" xr:uid="{71837228-B722-4B58-B130-698FEDBF2B51}"/>
    <cellStyle name="Notas 12 2 5 2 2 2" xfId="27366" xr:uid="{D13C548B-C5F3-437C-A2AB-D91658A25DD4}"/>
    <cellStyle name="Notas 12 2 5 2 3" xfId="13667" xr:uid="{7738FC8C-8DE2-47DF-95F4-49AB0B4DBDCD}"/>
    <cellStyle name="Notas 12 2 5 2 3 2" xfId="28775" xr:uid="{6ACDEC85-B033-4B21-A858-B404864BFD2D}"/>
    <cellStyle name="Notas 12 2 5 2 4" xfId="21055" xr:uid="{EF5DBFD0-A445-44C5-A432-526A2B9EC9D8}"/>
    <cellStyle name="Notas 12 2 5 3" xfId="9692" xr:uid="{9B9C2C87-8876-455B-9271-E16DFF47ED78}"/>
    <cellStyle name="Notas 12 2 5 3 2" xfId="24800" xr:uid="{53A5FD59-787D-4EA0-9433-10BC47B5F3A3}"/>
    <cellStyle name="Notas 12 2 5 4" xfId="8227" xr:uid="{B331A583-1862-49AF-8D6C-F889ADA427AC}"/>
    <cellStyle name="Notas 12 2 5 4 2" xfId="23335" xr:uid="{57603886-B3D5-40E0-92C8-081DB5B9D1D5}"/>
    <cellStyle name="Notas 12 2 5 5" xfId="18418" xr:uid="{0FF73861-19E5-46BC-8A20-D473DC34D46D}"/>
    <cellStyle name="Notas 12 2 6" xfId="3616" xr:uid="{753F428A-DA74-482A-A745-78D8B7554D93}"/>
    <cellStyle name="Notas 12 2 6 2" xfId="6253" xr:uid="{C026C1FA-7958-431F-9616-69DEF6564D4A}"/>
    <cellStyle name="Notas 12 2 6 2 2" xfId="12564" xr:uid="{21942595-F755-4141-BA3C-093B0769CDB7}"/>
    <cellStyle name="Notas 12 2 6 2 2 2" xfId="27672" xr:uid="{DCB74D61-EF49-4078-BE69-D6335B8B133B}"/>
    <cellStyle name="Notas 12 2 6 2 3" xfId="7281" xr:uid="{22DF32A4-C603-4BE2-975F-CE0A9E9D00DE}"/>
    <cellStyle name="Notas 12 2 6 2 3 2" xfId="22389" xr:uid="{BE8CB7DE-2872-4418-B33E-A9AEC941571E}"/>
    <cellStyle name="Notas 12 2 6 2 4" xfId="21361" xr:uid="{D83F2038-03C3-459B-BDDB-925F75B54E0A}"/>
    <cellStyle name="Notas 12 2 6 3" xfId="9998" xr:uid="{8481D359-8ACF-43F7-8CD2-A4012B75B205}"/>
    <cellStyle name="Notas 12 2 6 3 2" xfId="25106" xr:uid="{7ED8199B-6A88-4DF2-BC89-CCA1597902B2}"/>
    <cellStyle name="Notas 12 2 6 4" xfId="16172" xr:uid="{BB391989-3780-4CEE-A7C0-A4183818874B}"/>
    <cellStyle name="Notas 12 2 6 4 2" xfId="31280" xr:uid="{E50524EE-7754-4476-AF3B-B769BD84DF74}"/>
    <cellStyle name="Notas 12 2 6 5" xfId="18724" xr:uid="{D626816D-7EB4-46A4-8486-A8711DAF1315}"/>
    <cellStyle name="Notas 12 2 7" xfId="3977" xr:uid="{D499630C-44C2-4C3B-9347-3A5E6008D937}"/>
    <cellStyle name="Notas 12 2 7 2" xfId="6614" xr:uid="{40CE4823-9686-4560-8494-7CE53FBEB8ED}"/>
    <cellStyle name="Notas 12 2 7 2 2" xfId="12925" xr:uid="{FBA7B237-3C3A-41DF-9A42-2332F41E0E1F}"/>
    <cellStyle name="Notas 12 2 7 2 2 2" xfId="28033" xr:uid="{0EE7733E-199F-4C2C-A12E-1ACBE3DB7F56}"/>
    <cellStyle name="Notas 12 2 7 2 3" xfId="16615" xr:uid="{45188821-3DFA-4EFF-9F2F-F9E524F71658}"/>
    <cellStyle name="Notas 12 2 7 2 3 2" xfId="31723" xr:uid="{7C873646-1D3B-450F-A839-83F86BA3C14C}"/>
    <cellStyle name="Notas 12 2 7 2 4" xfId="21722" xr:uid="{ED471518-832C-41CA-8CDD-02C61E8F37A4}"/>
    <cellStyle name="Notas 12 2 7 3" xfId="10359" xr:uid="{2B03C1F8-B593-426E-A730-775E17CDDEAC}"/>
    <cellStyle name="Notas 12 2 7 3 2" xfId="25467" xr:uid="{CA969072-0BF3-4FE6-9BAC-1C3136E45D87}"/>
    <cellStyle name="Notas 12 2 7 4" xfId="15224" xr:uid="{46687F87-2EB9-45AB-89E3-DC8A4D904670}"/>
    <cellStyle name="Notas 12 2 7 4 2" xfId="30332" xr:uid="{3A411AE6-A5BA-4111-99AE-FC76D10E6C17}"/>
    <cellStyle name="Notas 12 2 7 5" xfId="19085" xr:uid="{B5407A0E-BFAA-412C-BAB8-4EC4B1986AA1}"/>
    <cellStyle name="Notas 12 2 8" xfId="4542" xr:uid="{3F468105-2E18-4651-A343-CF0884C06979}"/>
    <cellStyle name="Notas 12 2 8 2" xfId="10924" xr:uid="{BAE73EF9-9F2B-469F-84F9-E795C835D498}"/>
    <cellStyle name="Notas 12 2 8 2 2" xfId="26032" xr:uid="{E00BD0A2-F15D-4288-B284-00A8033D4908}"/>
    <cellStyle name="Notas 12 2 8 3" xfId="15755" xr:uid="{10C9AB6F-EA4F-495B-A225-91795BC41275}"/>
    <cellStyle name="Notas 12 2 8 3 2" xfId="30863" xr:uid="{8EC6CAC6-CA07-4581-ACDB-4AB46F45A07F}"/>
    <cellStyle name="Notas 12 2 8 4" xfId="19650" xr:uid="{22EF0342-25A8-48CC-8DC1-A6A35E9D1923}"/>
    <cellStyle name="Notas 12 2 9" xfId="8406" xr:uid="{428B63F7-D973-4D6A-A008-2CD505FD0B92}"/>
    <cellStyle name="Notas 12 2 9 2" xfId="23514" xr:uid="{1E633A76-27A5-4C2F-838A-04918440DE6F}"/>
    <cellStyle name="Notas 12 3" xfId="1892" xr:uid="{98A09983-8685-4555-B972-4C2FE105E5BD}"/>
    <cellStyle name="Notas 12 3 10" xfId="8393" xr:uid="{DD0A83A8-16DE-4BFF-8489-19C50DF286EA}"/>
    <cellStyle name="Notas 12 3 10 2" xfId="23501" xr:uid="{28812408-9F6C-451D-8FCB-92D99650C28F}"/>
    <cellStyle name="Notas 12 3 11" xfId="11247" xr:uid="{472E45A9-5660-443F-BBB2-2A8C857D4FB9}"/>
    <cellStyle name="Notas 12 3 11 2" xfId="26355" xr:uid="{68808B8E-4347-4699-80CE-D315E8CA3C33}"/>
    <cellStyle name="Notas 12 3 12" xfId="15474" xr:uid="{DC64466C-5E15-4A22-851B-3EEF8410596E}"/>
    <cellStyle name="Notas 12 3 12 2" xfId="30582" xr:uid="{88880E8D-1D2F-4439-8825-44386FD2535F}"/>
    <cellStyle name="Notas 12 3 13" xfId="17117" xr:uid="{515394DE-CFCE-4269-8857-A2782ED788CF}"/>
    <cellStyle name="Notas 12 3 2" xfId="2452" xr:uid="{F10BEFD0-C884-4131-9765-01C9EAE15465}"/>
    <cellStyle name="Notas 12 3 2 2" xfId="5089" xr:uid="{1F908098-A17F-47BC-9875-D8A916E9CD3C}"/>
    <cellStyle name="Notas 12 3 2 2 2" xfId="11453" xr:uid="{2DD12046-EEF3-4FD2-BA37-797DB6057CBF}"/>
    <cellStyle name="Notas 12 3 2 2 2 2" xfId="26561" xr:uid="{32C63872-714B-4C1B-B99F-41C95179B15E}"/>
    <cellStyle name="Notas 12 3 2 2 3" xfId="7655" xr:uid="{6F765A06-DE5C-4B95-848C-6728B7464349}"/>
    <cellStyle name="Notas 12 3 2 2 3 2" xfId="22763" xr:uid="{B8089381-4B4D-424F-A8CC-A134F1105F1D}"/>
    <cellStyle name="Notas 12 3 2 2 4" xfId="20197" xr:uid="{023C3375-C4C2-4FEA-80CB-117FA52BB39F}"/>
    <cellStyle name="Notas 12 3 2 3" xfId="8919" xr:uid="{9473832B-D46F-4A9B-9891-A9C053C2B8A2}"/>
    <cellStyle name="Notas 12 3 2 3 2" xfId="24027" xr:uid="{B6716A68-34FF-4403-A260-3A73098A9301}"/>
    <cellStyle name="Notas 12 3 2 4" xfId="13646" xr:uid="{D7D2F907-ED34-4DFE-87B4-D2CB42441381}"/>
    <cellStyle name="Notas 12 3 2 4 2" xfId="28754" xr:uid="{CF909106-7C1F-499A-87C3-6E5DC6ED9696}"/>
    <cellStyle name="Notas 12 3 2 5" xfId="14645" xr:uid="{4E63143E-1A45-4A79-9B15-48B9F78D7749}"/>
    <cellStyle name="Notas 12 3 2 5 2" xfId="29753" xr:uid="{0780F0DC-AB07-4F7F-9BBA-E0FAE70E5B92}"/>
    <cellStyle name="Notas 12 3 2 6" xfId="17626" xr:uid="{9373E966-84F5-4CCE-BD8B-8DFF9BF19826}"/>
    <cellStyle name="Notas 12 3 3" xfId="2668" xr:uid="{951B5193-EB1D-4323-A68D-7BD7A7994DF5}"/>
    <cellStyle name="Notas 12 3 3 2" xfId="5305" xr:uid="{292427CC-E66B-4BC1-BF0B-B5EC94C38454}"/>
    <cellStyle name="Notas 12 3 3 2 2" xfId="9149" xr:uid="{9AA97C6D-D4F0-4F02-8E34-9120916B53F0}"/>
    <cellStyle name="Notas 12 3 3 2 2 2" xfId="24257" xr:uid="{2AD6AA69-50EA-4AE6-A6C6-197BFE11EEE9}"/>
    <cellStyle name="Notas 12 3 3 2 3" xfId="20413" xr:uid="{22BAC048-A5B4-4BB5-A256-B2147BC2ABCF}"/>
    <cellStyle name="Notas 12 3 3 3" xfId="14718" xr:uid="{64446E95-5C83-4E3C-928E-1B018B77B43D}"/>
    <cellStyle name="Notas 12 3 3 3 2" xfId="29826" xr:uid="{15005336-1F53-474B-8B84-04767A220813}"/>
    <cellStyle name="Notas 12 3 3 4" xfId="17776" xr:uid="{44500F54-AC02-4040-AC38-71F1D8C3185A}"/>
    <cellStyle name="Notas 12 3 4" xfId="2971" xr:uid="{3C0E7571-44CB-4F97-9A4D-AE81F6B209C2}"/>
    <cellStyle name="Notas 12 3 4 2" xfId="5608" xr:uid="{D07EA839-A062-477B-959A-F04354C2421C}"/>
    <cellStyle name="Notas 12 3 4 2 2" xfId="11919" xr:uid="{3DB62041-B5FB-4F11-AD59-BDD7E5A0B3DE}"/>
    <cellStyle name="Notas 12 3 4 2 2 2" xfId="27027" xr:uid="{DC908BD9-0FA6-490A-883C-B87A507611A6}"/>
    <cellStyle name="Notas 12 3 4 2 3" xfId="13814" xr:uid="{5FB8F934-00A2-42D9-9034-963E11AF5CBD}"/>
    <cellStyle name="Notas 12 3 4 2 3 2" xfId="28922" xr:uid="{21760E83-F8D2-4665-B003-A7AA6C2827F6}"/>
    <cellStyle name="Notas 12 3 4 2 4" xfId="20716" xr:uid="{1D36208D-4A4D-46B9-9C2F-685BE78AF606}"/>
    <cellStyle name="Notas 12 3 4 3" xfId="9353" xr:uid="{59F67E69-A3E1-46A8-B986-67358CE37064}"/>
    <cellStyle name="Notas 12 3 4 3 2" xfId="24461" xr:uid="{7510A03B-2937-4D45-82A0-A992FF5EA166}"/>
    <cellStyle name="Notas 12 3 4 4" xfId="13530" xr:uid="{B03DF46C-D28C-4047-8113-84110135878A}"/>
    <cellStyle name="Notas 12 3 4 4 2" xfId="28638" xr:uid="{C45CF686-16FD-4789-BC43-8E0205F4426F}"/>
    <cellStyle name="Notas 12 3 4 5" xfId="18079" xr:uid="{32D7A0BE-4675-4046-8E6B-9865784B2D2E}"/>
    <cellStyle name="Notas 12 3 5" xfId="3297" xr:uid="{8D1EDE15-BE1E-4D18-AC2B-601078D8194D}"/>
    <cellStyle name="Notas 12 3 5 2" xfId="5934" xr:uid="{8E2C9F53-8CB1-49F2-A6F7-6D4AB4FF8989}"/>
    <cellStyle name="Notas 12 3 5 2 2" xfId="12245" xr:uid="{B8E0F46F-28BE-4E20-AAB7-1DB5F59419B0}"/>
    <cellStyle name="Notas 12 3 5 2 2 2" xfId="27353" xr:uid="{5D30836B-3C37-4292-8176-5E99E4AE16EE}"/>
    <cellStyle name="Notas 12 3 5 2 3" xfId="7462" xr:uid="{474E1E92-D1DF-4B86-B068-AC8CE5D03596}"/>
    <cellStyle name="Notas 12 3 5 2 3 2" xfId="22570" xr:uid="{A544CC96-1941-49BE-88DC-35A0C9B0DE98}"/>
    <cellStyle name="Notas 12 3 5 2 4" xfId="21042" xr:uid="{7CBC8F60-FC70-4C0C-8213-63A2AFC2B2AB}"/>
    <cellStyle name="Notas 12 3 5 3" xfId="9679" xr:uid="{5C2AE0EA-0778-4525-9985-9AD9CB50F79E}"/>
    <cellStyle name="Notas 12 3 5 3 2" xfId="24787" xr:uid="{DC47FA0E-4955-4108-BEDC-7239B8132354}"/>
    <cellStyle name="Notas 12 3 5 4" xfId="13711" xr:uid="{390F5BA3-75C5-4B15-B32A-21D78F3B05CB}"/>
    <cellStyle name="Notas 12 3 5 4 2" xfId="28819" xr:uid="{09D70F66-CA03-496C-9B31-0CF317083A4F}"/>
    <cellStyle name="Notas 12 3 5 5" xfId="18405" xr:uid="{DAEF07A0-549B-4AA1-BE47-504362CE52F5}"/>
    <cellStyle name="Notas 12 3 6" xfId="3603" xr:uid="{CCA642A3-3608-4867-A34B-A6B8E17085B8}"/>
    <cellStyle name="Notas 12 3 6 2" xfId="6240" xr:uid="{78A3146F-1CE4-4209-9549-5426823D0E0D}"/>
    <cellStyle name="Notas 12 3 6 2 2" xfId="12551" xr:uid="{12C99457-0E49-46CB-8191-E817685840A5}"/>
    <cellStyle name="Notas 12 3 6 2 2 2" xfId="27659" xr:uid="{FB210FBB-AE89-4DD4-9E17-CBC524F6FE3E}"/>
    <cellStyle name="Notas 12 3 6 2 3" xfId="11243" xr:uid="{A294442C-3B53-45AF-96B4-BF843D628B27}"/>
    <cellStyle name="Notas 12 3 6 2 3 2" xfId="26351" xr:uid="{6021E62D-7FC3-41D6-86E1-9F77CA5BD5DD}"/>
    <cellStyle name="Notas 12 3 6 2 4" xfId="21348" xr:uid="{8E16996B-CE06-45FB-BE00-C37A22049F3F}"/>
    <cellStyle name="Notas 12 3 6 3" xfId="9985" xr:uid="{060B67B1-46F6-488C-89A9-71D1A64303F9}"/>
    <cellStyle name="Notas 12 3 6 3 2" xfId="25093" xr:uid="{466F1C58-3BDD-43E8-B649-7001A7103294}"/>
    <cellStyle name="Notas 12 3 6 4" xfId="7161" xr:uid="{18FB1BA3-3CAA-4556-A4BE-F28FCD31B7C7}"/>
    <cellStyle name="Notas 12 3 6 4 2" xfId="22269" xr:uid="{DD9624CF-B07B-488D-8FC1-C01914DA1909}"/>
    <cellStyle name="Notas 12 3 6 5" xfId="18711" xr:uid="{4415B9D0-EDC3-4210-862F-AB99357458E4}"/>
    <cellStyle name="Notas 12 3 7" xfId="3964" xr:uid="{AC400ACC-C0B9-40DD-9612-730F6EDCE317}"/>
    <cellStyle name="Notas 12 3 7 2" xfId="6601" xr:uid="{3DD9DAD7-E9B7-4BC5-831B-392DA5B32500}"/>
    <cellStyle name="Notas 12 3 7 2 2" xfId="12912" xr:uid="{5A168135-CA22-45B2-93EA-C73A59938284}"/>
    <cellStyle name="Notas 12 3 7 2 2 2" xfId="28020" xr:uid="{9ED4330D-494D-4B37-A638-6D18C6A17B1D}"/>
    <cellStyle name="Notas 12 3 7 2 3" xfId="16602" xr:uid="{63D92808-FD01-40C0-8AFA-9934219EB67E}"/>
    <cellStyle name="Notas 12 3 7 2 3 2" xfId="31710" xr:uid="{9B4B5208-86BD-417E-A4F5-581989ADB1AF}"/>
    <cellStyle name="Notas 12 3 7 2 4" xfId="21709" xr:uid="{9E6E8836-B53F-4F44-BEE8-A1B9ACA9FB7B}"/>
    <cellStyle name="Notas 12 3 7 3" xfId="10346" xr:uid="{7E0E9DE1-5424-424F-B970-EDF9957698F2}"/>
    <cellStyle name="Notas 12 3 7 3 2" xfId="25454" xr:uid="{5EA161BB-0849-4705-9C6F-A5C70CD5F1BA}"/>
    <cellStyle name="Notas 12 3 7 4" xfId="14153" xr:uid="{3607CBE9-B70D-4412-90FB-BA1CF66CC84A}"/>
    <cellStyle name="Notas 12 3 7 4 2" xfId="29261" xr:uid="{8028524A-0E17-4270-ACD9-00828D9B9208}"/>
    <cellStyle name="Notas 12 3 7 5" xfId="19072" xr:uid="{EE080E86-8DAE-491C-9C67-43EBD905D0E7}"/>
    <cellStyle name="Notas 12 3 8" xfId="4296" xr:uid="{1C38138E-E475-4099-A0B6-179D3CF77C26}"/>
    <cellStyle name="Notas 12 3 8 2" xfId="6933" xr:uid="{2E0E0535-33DF-4ADD-87E5-E5FB450D286E}"/>
    <cellStyle name="Notas 12 3 8 2 2" xfId="13244" xr:uid="{D5D16A0D-964E-409E-955A-C00B1D6DB7CB}"/>
    <cellStyle name="Notas 12 3 8 2 2 2" xfId="28352" xr:uid="{95B0802D-BF8E-41BC-A41C-06F9FA7893BD}"/>
    <cellStyle name="Notas 12 3 8 2 3" xfId="16908" xr:uid="{1188C1A5-DC81-45CE-9739-B13BE4F17E6C}"/>
    <cellStyle name="Notas 12 3 8 2 3 2" xfId="32016" xr:uid="{9862659A-74F8-43D2-ABC2-8CFDBCD8E4B0}"/>
    <cellStyle name="Notas 12 3 8 2 4" xfId="22041" xr:uid="{FF5F4D36-DCCF-4BDB-92E7-B9CD5180D403}"/>
    <cellStyle name="Notas 12 3 8 3" xfId="10678" xr:uid="{042ACB36-7B25-4FE6-8EEB-67DFBF952266}"/>
    <cellStyle name="Notas 12 3 8 3 2" xfId="25786" xr:uid="{1CDDE8DB-E1BD-49EB-BC04-640213D9C8BA}"/>
    <cellStyle name="Notas 12 3 8 4" xfId="15691" xr:uid="{C7E39F49-987F-4F88-AD20-DE1E439A2CBA}"/>
    <cellStyle name="Notas 12 3 8 4 2" xfId="30799" xr:uid="{9148B9EC-290A-45C0-8B6F-2BA926E0B99E}"/>
    <cellStyle name="Notas 12 3 8 5" xfId="19404" xr:uid="{F72F8B19-CC05-4C63-9767-2DFE3CC48AC5}"/>
    <cellStyle name="Notas 12 3 9" xfId="4529" xr:uid="{D41824B4-BAA0-4724-92AE-1EE75841F81F}"/>
    <cellStyle name="Notas 12 3 9 2" xfId="10911" xr:uid="{3949547D-057B-40A8-9D96-F6B574E55B0F}"/>
    <cellStyle name="Notas 12 3 9 2 2" xfId="26019" xr:uid="{6659EE5F-ED7E-42B9-B849-3DD7AD285E11}"/>
    <cellStyle name="Notas 12 3 9 3" xfId="7591" xr:uid="{606C6DCD-D328-4661-8866-329CCEA5631A}"/>
    <cellStyle name="Notas 12 3 9 3 2" xfId="22699" xr:uid="{25BC4BE7-8C24-4D7F-9114-9E142CA09CBE}"/>
    <cellStyle name="Notas 12 3 9 4" xfId="19637" xr:uid="{46A18687-608A-4A67-81FA-1D34E962310F}"/>
    <cellStyle name="Notas 12 4" xfId="2102" xr:uid="{453D0426-08BE-4F04-A0F4-DD418DB0FBA2}"/>
    <cellStyle name="Notas 12 4 10" xfId="8600" xr:uid="{FC715D93-0D40-4078-A975-701C902DD443}"/>
    <cellStyle name="Notas 12 4 10 2" xfId="23708" xr:uid="{36DE9C0E-3141-4A0C-8918-E99B598F6278}"/>
    <cellStyle name="Notas 12 4 11" xfId="14528" xr:uid="{CB148A74-58F3-42F9-8DA9-E2EB68E99827}"/>
    <cellStyle name="Notas 12 4 11 2" xfId="29636" xr:uid="{D809E771-54C8-4C89-AAD3-319F28DE35CF}"/>
    <cellStyle name="Notas 12 4 12" xfId="14619" xr:uid="{588331C1-D06E-492A-8C65-797E6040DA20}"/>
    <cellStyle name="Notas 12 4 12 2" xfId="29727" xr:uid="{44DCA1B4-44B4-4B89-9B29-B318043E4344}"/>
    <cellStyle name="Notas 12 4 13" xfId="17327" xr:uid="{55E8AEC9-5490-4869-A776-B6ED7FAEF905}"/>
    <cellStyle name="Notas 12 4 2" xfId="2592" xr:uid="{5ECCED31-D4B6-4F9E-B34E-48ACD140F6EA}"/>
    <cellStyle name="Notas 12 4 2 2" xfId="5229" xr:uid="{EB9EC94D-81BC-4996-85B6-09F775BFF4A3}"/>
    <cellStyle name="Notas 12 4 2 2 2" xfId="11593" xr:uid="{88101983-7107-46E4-A74C-A3282A0B50A9}"/>
    <cellStyle name="Notas 12 4 2 2 2 2" xfId="26701" xr:uid="{A888D161-FE8F-4BF4-A1E1-A9DE41330F01}"/>
    <cellStyle name="Notas 12 4 2 2 3" xfId="7940" xr:uid="{646F0529-EE1C-4CD6-B168-57151CE1D4C2}"/>
    <cellStyle name="Notas 12 4 2 2 3 2" xfId="23048" xr:uid="{3476DC76-C21D-4B30-8F14-0FF0C84CE345}"/>
    <cellStyle name="Notas 12 4 2 2 4" xfId="20337" xr:uid="{5048AB46-DF09-43F3-A8F5-E0E29B24C685}"/>
    <cellStyle name="Notas 12 4 2 3" xfId="9059" xr:uid="{EBD8422D-A1FD-48E8-B424-B0EB3BB6C212}"/>
    <cellStyle name="Notas 12 4 2 3 2" xfId="24167" xr:uid="{2F8927CD-438D-4CD2-A8CA-77CF723865E6}"/>
    <cellStyle name="Notas 12 4 2 4" xfId="15362" xr:uid="{3312A4BE-459C-43A3-B3DE-B1AD145FC582}"/>
    <cellStyle name="Notas 12 4 2 4 2" xfId="30470" xr:uid="{A49600EE-6FB4-4C6A-950C-78E21E0ABA3F}"/>
    <cellStyle name="Notas 12 4 2 5" xfId="9298" xr:uid="{E636EC8E-33AF-4F1D-9B0C-2582F46172F0}"/>
    <cellStyle name="Notas 12 4 2 5 2" xfId="24406" xr:uid="{BBC91FAD-13A9-405E-B658-C2F31675F386}"/>
    <cellStyle name="Notas 12 4 2 6" xfId="17700" xr:uid="{5375A64A-6F47-4B58-AB5D-3A6C05EF3B9A}"/>
    <cellStyle name="Notas 12 4 3" xfId="2857" xr:uid="{B401BDF5-D8D8-4B73-A542-C77B4D68F257}"/>
    <cellStyle name="Notas 12 4 3 2" xfId="5494" xr:uid="{A0A5C58B-0380-4CE5-A1F8-19EFAC42A905}"/>
    <cellStyle name="Notas 12 4 3 2 2" xfId="15539" xr:uid="{4B95C2F5-62C5-4F6F-8B44-7C908E53C48B}"/>
    <cellStyle name="Notas 12 4 3 2 2 2" xfId="30647" xr:uid="{5FC829E8-1FEF-4418-BA54-28E1D91E27A3}"/>
    <cellStyle name="Notas 12 4 3 2 3" xfId="20602" xr:uid="{8086C5FC-A69D-4E84-819A-D88C767D9177}"/>
    <cellStyle name="Notas 12 4 3 3" xfId="14188" xr:uid="{DB4B788E-4B7E-4166-ACB5-4091B26DDB38}"/>
    <cellStyle name="Notas 12 4 3 3 2" xfId="29296" xr:uid="{4FBB4E86-FDB1-43F3-AFBE-1AE171E39F0D}"/>
    <cellStyle name="Notas 12 4 3 4" xfId="17965" xr:uid="{C945F2EC-AFC2-4DE0-928B-6E1A5D1970B4}"/>
    <cellStyle name="Notas 12 4 4" xfId="3160" xr:uid="{44EC9ED3-EB69-41B2-93C4-8CA052DDF25C}"/>
    <cellStyle name="Notas 12 4 4 2" xfId="5797" xr:uid="{10278646-97A7-4825-8F39-13DEC3E711D0}"/>
    <cellStyle name="Notas 12 4 4 2 2" xfId="12108" xr:uid="{DD3A2D7D-920D-492E-9503-BBF549E11DA4}"/>
    <cellStyle name="Notas 12 4 4 2 2 2" xfId="27216" xr:uid="{4A06A174-1C0A-4973-BE47-A4A86EB313CD}"/>
    <cellStyle name="Notas 12 4 4 2 3" xfId="15223" xr:uid="{8CADDC1A-0F11-4B2F-BD5D-3B478CCE6DDE}"/>
    <cellStyle name="Notas 12 4 4 2 3 2" xfId="30331" xr:uid="{BCD9CD7C-636B-4B34-A4A0-B0CC6FFD5728}"/>
    <cellStyle name="Notas 12 4 4 2 4" xfId="20905" xr:uid="{9F1047E2-F264-49B9-972E-777F8DD19FBA}"/>
    <cellStyle name="Notas 12 4 4 3" xfId="9542" xr:uid="{963A5353-AFFC-4421-9041-F0AD1E068E20}"/>
    <cellStyle name="Notas 12 4 4 3 2" xfId="24650" xr:uid="{286B2704-F4BB-4512-86BC-1BA808625BDA}"/>
    <cellStyle name="Notas 12 4 4 4" xfId="7578" xr:uid="{BEBC6A0E-79D1-44EC-9372-383E6748CC26}"/>
    <cellStyle name="Notas 12 4 4 4 2" xfId="22686" xr:uid="{327241C2-EC12-4D2C-85EB-5F4B148A83D2}"/>
    <cellStyle name="Notas 12 4 4 5" xfId="18268" xr:uid="{F153A9D8-F472-4449-A528-64BF527D1ECB}"/>
    <cellStyle name="Notas 12 4 5" xfId="3486" xr:uid="{2E7C7ADA-7FA3-4E8B-98C0-37B4CFCB8E37}"/>
    <cellStyle name="Notas 12 4 5 2" xfId="6123" xr:uid="{9EB8D283-9E72-4FB3-9E8B-278A0A47515F}"/>
    <cellStyle name="Notas 12 4 5 2 2" xfId="12434" xr:uid="{36BC541C-0653-4835-9CE9-2F7FF7A2E8A1}"/>
    <cellStyle name="Notas 12 4 5 2 2 2" xfId="27542" xr:uid="{18B9A200-063F-4888-BDF7-28C869401AA0}"/>
    <cellStyle name="Notas 12 4 5 2 3" xfId="15268" xr:uid="{9DBA8F40-532C-433E-9845-5499574FB2E4}"/>
    <cellStyle name="Notas 12 4 5 2 3 2" xfId="30376" xr:uid="{B3251304-FB6C-479A-A290-FA4164ACCEAB}"/>
    <cellStyle name="Notas 12 4 5 2 4" xfId="21231" xr:uid="{CABC43A4-5DA5-4D3C-A4F3-12ED9DBF6B73}"/>
    <cellStyle name="Notas 12 4 5 3" xfId="9868" xr:uid="{A9BD7943-BB36-4991-B6F2-7E60DBCEF4F0}"/>
    <cellStyle name="Notas 12 4 5 3 2" xfId="24976" xr:uid="{0C5E9F6D-DE4E-472E-829F-8F159A3B7823}"/>
    <cellStyle name="Notas 12 4 5 4" xfId="9200" xr:uid="{80F73300-ED44-4975-898F-C8C8BA085442}"/>
    <cellStyle name="Notas 12 4 5 4 2" xfId="24308" xr:uid="{9776C0C5-2259-483B-B5A0-5C341DC34826}"/>
    <cellStyle name="Notas 12 4 5 5" xfId="18594" xr:uid="{27135E21-E14A-4DF5-B0C4-ACEFEE5BDD48}"/>
    <cellStyle name="Notas 12 4 6" xfId="3792" xr:uid="{78A53154-DF48-437A-96F2-07DDA52E910E}"/>
    <cellStyle name="Notas 12 4 6 2" xfId="6429" xr:uid="{1B9EBF10-706D-43EB-BAB8-894C74F3320D}"/>
    <cellStyle name="Notas 12 4 6 2 2" xfId="12740" xr:uid="{3357FFFA-6412-43D7-9D6A-E4CEA025A3A9}"/>
    <cellStyle name="Notas 12 4 6 2 2 2" xfId="27848" xr:uid="{CE5DDFB2-99BC-4408-91AE-328772A9632B}"/>
    <cellStyle name="Notas 12 4 6 2 3" xfId="15795" xr:uid="{A79A141A-56DE-44FB-8609-71A4046CDCE2}"/>
    <cellStyle name="Notas 12 4 6 2 3 2" xfId="30903" xr:uid="{5735CF7E-07D4-4777-9C03-24F0CE05364E}"/>
    <cellStyle name="Notas 12 4 6 2 4" xfId="21537" xr:uid="{9EE80546-757C-4741-BB9B-C31AF4BF0AA5}"/>
    <cellStyle name="Notas 12 4 6 3" xfId="10174" xr:uid="{B3D3F7C9-E6D4-4139-B9F7-428B611AD2E4}"/>
    <cellStyle name="Notas 12 4 6 3 2" xfId="25282" xr:uid="{C0E84D46-DDCC-47C3-B9BD-F6C250DAA152}"/>
    <cellStyle name="Notas 12 4 6 4" xfId="14878" xr:uid="{C57DA32E-F99A-4F94-933F-23C1EC5CD58F}"/>
    <cellStyle name="Notas 12 4 6 4 2" xfId="29986" xr:uid="{822B0F62-9A50-493C-AF12-3D2553FC645A}"/>
    <cellStyle name="Notas 12 4 6 5" xfId="18900" xr:uid="{01F4828F-078E-48D9-B282-E83E04D2A18B}"/>
    <cellStyle name="Notas 12 4 7" xfId="4174" xr:uid="{62B53686-1F86-47DA-BF5F-34456AFE1E27}"/>
    <cellStyle name="Notas 12 4 7 2" xfId="6811" xr:uid="{8B3B5A3D-353A-435B-BC03-BD5E128E18FF}"/>
    <cellStyle name="Notas 12 4 7 2 2" xfId="13122" xr:uid="{134A144B-B8EF-4A0D-9E24-75F407D37CED}"/>
    <cellStyle name="Notas 12 4 7 2 2 2" xfId="28230" xr:uid="{46A348D7-CA1B-45EF-B8FA-E66C5AAB13F3}"/>
    <cellStyle name="Notas 12 4 7 2 3" xfId="16791" xr:uid="{82744E16-278A-4640-97C7-A94A3177553B}"/>
    <cellStyle name="Notas 12 4 7 2 3 2" xfId="31899" xr:uid="{DF7693A5-194F-4CD7-94FA-333185E8AA51}"/>
    <cellStyle name="Notas 12 4 7 2 4" xfId="21919" xr:uid="{6A0D6D63-D375-4416-924F-2A2FCB5D12A0}"/>
    <cellStyle name="Notas 12 4 7 3" xfId="10556" xr:uid="{6584D9A0-AC0B-4380-B14E-96140FCFD5CA}"/>
    <cellStyle name="Notas 12 4 7 3 2" xfId="25664" xr:uid="{9B952632-E0F2-420D-B20C-49A364DDF8D0}"/>
    <cellStyle name="Notas 12 4 7 4" xfId="14174" xr:uid="{53DB7CA9-F5D2-4983-9F22-C75F97844E33}"/>
    <cellStyle name="Notas 12 4 7 4 2" xfId="29282" xr:uid="{C021768B-2802-4601-B54C-CE8F5D55E721}"/>
    <cellStyle name="Notas 12 4 7 5" xfId="19282" xr:uid="{9C3FBF9F-5116-41B1-B7EE-732866AC9795}"/>
    <cellStyle name="Notas 12 4 8" xfId="4381" xr:uid="{C5A368E5-40E5-4F83-AF3F-80C0A20F308D}"/>
    <cellStyle name="Notas 12 4 8 2" xfId="7018" xr:uid="{6D71E895-D591-4064-8066-DED09332780F}"/>
    <cellStyle name="Notas 12 4 8 2 2" xfId="13329" xr:uid="{89E39055-EAAE-42E4-919E-AF46A72B2709}"/>
    <cellStyle name="Notas 12 4 8 2 2 2" xfId="28437" xr:uid="{3276CF54-29F6-4830-89FE-5FA30315FFA8}"/>
    <cellStyle name="Notas 12 4 8 2 3" xfId="16993" xr:uid="{1465E9EF-9C8A-4EEE-A900-9B100F709E92}"/>
    <cellStyle name="Notas 12 4 8 2 3 2" xfId="32101" xr:uid="{39F02C6E-4607-4CD3-8EF4-431312CD0258}"/>
    <cellStyle name="Notas 12 4 8 2 4" xfId="22126" xr:uid="{99F9400A-83AA-4993-AAF9-94BB6FD70F22}"/>
    <cellStyle name="Notas 12 4 8 3" xfId="10763" xr:uid="{D73A2FCE-11E9-44F4-9586-B659CC2CDC8B}"/>
    <cellStyle name="Notas 12 4 8 3 2" xfId="25871" xr:uid="{C7547C55-CF44-4796-9DFB-A3480D1DBA6B}"/>
    <cellStyle name="Notas 12 4 8 4" xfId="16054" xr:uid="{8B65D988-2B71-41CA-AF1C-030667DC49F3}"/>
    <cellStyle name="Notas 12 4 8 4 2" xfId="31162" xr:uid="{09F9EF41-6E01-4134-AEEE-DB859DEA60F1}"/>
    <cellStyle name="Notas 12 4 8 5" xfId="19489" xr:uid="{B145E9DB-22D8-48EB-9BCC-BE3832AAB366}"/>
    <cellStyle name="Notas 12 4 9" xfId="4739" xr:uid="{512D7CE4-09BC-43B0-9B6C-4A3B1ED364F5}"/>
    <cellStyle name="Notas 12 4 9 2" xfId="11121" xr:uid="{05BFE651-4B53-43BC-B0A7-FC3305311D4D}"/>
    <cellStyle name="Notas 12 4 9 2 2" xfId="26229" xr:uid="{AE5A9FB2-5B71-4E0E-82BE-DC712909352F}"/>
    <cellStyle name="Notas 12 4 9 3" xfId="8172" xr:uid="{A1BC33C9-409A-45E7-A3F9-AF48A42EC27A}"/>
    <cellStyle name="Notas 12 4 9 3 2" xfId="23280" xr:uid="{A603460D-C49D-4FBE-883B-4C4771097DF0}"/>
    <cellStyle name="Notas 12 4 9 4" xfId="19847" xr:uid="{4C4C0A13-B05A-459A-88A6-6439DECE9A66}"/>
    <cellStyle name="Notas 12 5" xfId="2022" xr:uid="{9F4C4A20-1DF6-400C-9906-281AA198C258}"/>
    <cellStyle name="Notas 12 5 10" xfId="16332" xr:uid="{8DAD523A-B10A-4267-98F0-89A42E34471F}"/>
    <cellStyle name="Notas 12 5 10 2" xfId="31440" xr:uid="{36E8E544-CC5D-4B63-9B62-094AF54B52C6}"/>
    <cellStyle name="Notas 12 5 11" xfId="9198" xr:uid="{AB1A9ACB-EA5C-451B-89CF-F81F945C0118}"/>
    <cellStyle name="Notas 12 5 11 2" xfId="24306" xr:uid="{CD4E27A4-0EE2-4912-84B6-1EB1AD48446E}"/>
    <cellStyle name="Notas 12 5 12" xfId="17247" xr:uid="{72C97141-2610-4E34-A16E-4C9DDAB72280}"/>
    <cellStyle name="Notas 12 5 2" xfId="2784" xr:uid="{89C76CE7-3538-4F4E-A9B6-B5F8AEA345E5}"/>
    <cellStyle name="Notas 12 5 2 2" xfId="5421" xr:uid="{936A0CFA-A4D0-41BB-8481-A57FB81D0987}"/>
    <cellStyle name="Notas 12 5 2 2 2" xfId="14142" xr:uid="{854910CA-2174-4A91-ACE2-8557B08D0C9E}"/>
    <cellStyle name="Notas 12 5 2 2 2 2" xfId="29250" xr:uid="{8A6435F6-934A-40EC-83D6-4FF35A8783CC}"/>
    <cellStyle name="Notas 12 5 2 2 3" xfId="20529" xr:uid="{04CC7663-FCB5-4719-8960-8317BD028B48}"/>
    <cellStyle name="Notas 12 5 2 3" xfId="16114" xr:uid="{4FDC2D3C-581F-4C57-A10D-98137F3BEA78}"/>
    <cellStyle name="Notas 12 5 2 3 2" xfId="31222" xr:uid="{46BFEC95-DFE0-447C-AE9D-8EA2149326CF}"/>
    <cellStyle name="Notas 12 5 2 4" xfId="17892" xr:uid="{F38E432B-26EF-425A-8FB7-D4F388132971}"/>
    <cellStyle name="Notas 12 5 3" xfId="3087" xr:uid="{B4155F9B-244C-4929-BE43-FA8CD4DC134D}"/>
    <cellStyle name="Notas 12 5 3 2" xfId="5724" xr:uid="{2685CDE3-F319-45EB-9438-33D5C8F82167}"/>
    <cellStyle name="Notas 12 5 3 2 2" xfId="12035" xr:uid="{43B5EF60-6A04-4091-B2F2-8EB85E6D08F8}"/>
    <cellStyle name="Notas 12 5 3 2 2 2" xfId="27143" xr:uid="{CB71952B-CEFF-4402-9930-558FFED1FE3B}"/>
    <cellStyle name="Notas 12 5 3 2 3" xfId="15811" xr:uid="{72B5A192-1F64-416B-B064-C1E2538F45A5}"/>
    <cellStyle name="Notas 12 5 3 2 3 2" xfId="30919" xr:uid="{79F5FBE4-7D44-43E2-9C4C-D105A134E0A8}"/>
    <cellStyle name="Notas 12 5 3 2 4" xfId="20832" xr:uid="{7290D1EE-A653-4D66-87A4-C1BCE4DA52E1}"/>
    <cellStyle name="Notas 12 5 3 3" xfId="9469" xr:uid="{8D02BB2D-1826-4016-8944-5163ECE06F4B}"/>
    <cellStyle name="Notas 12 5 3 3 2" xfId="24577" xr:uid="{FDAF82D1-5A74-411F-92FD-BE3482210F2E}"/>
    <cellStyle name="Notas 12 5 3 4" xfId="15621" xr:uid="{E82E9F2B-55E8-4279-8D84-B2BADB04CF82}"/>
    <cellStyle name="Notas 12 5 3 4 2" xfId="30729" xr:uid="{031F091F-8179-4248-B8F3-29925D8F1495}"/>
    <cellStyle name="Notas 12 5 3 5" xfId="18195" xr:uid="{9D67A93B-D8A0-4A5C-B02C-DD0DE8A7FE61}"/>
    <cellStyle name="Notas 12 5 4" xfId="3413" xr:uid="{95787F9B-C8E3-416C-A6A8-3825888C6CD5}"/>
    <cellStyle name="Notas 12 5 4 2" xfId="6050" xr:uid="{F85A468F-5587-4F81-A574-3808A5BDC3C0}"/>
    <cellStyle name="Notas 12 5 4 2 2" xfId="12361" xr:uid="{1E2DD673-F772-4081-9B94-E970C9D9E74E}"/>
    <cellStyle name="Notas 12 5 4 2 2 2" xfId="27469" xr:uid="{3ABF6008-3A30-4644-8BCB-693EB14CE3EB}"/>
    <cellStyle name="Notas 12 5 4 2 3" xfId="16041" xr:uid="{ADBB85C8-02B1-4361-8279-F4B496C08781}"/>
    <cellStyle name="Notas 12 5 4 2 3 2" xfId="31149" xr:uid="{2DBC5D3F-5D3A-48E9-AF5F-4BDD563A17F7}"/>
    <cellStyle name="Notas 12 5 4 2 4" xfId="21158" xr:uid="{B54DF050-0260-441D-8B4E-4D8551C8322A}"/>
    <cellStyle name="Notas 12 5 4 3" xfId="9795" xr:uid="{56397830-D93E-49A9-A955-6E1FECF6B4C5}"/>
    <cellStyle name="Notas 12 5 4 3 2" xfId="24903" xr:uid="{7744627A-D8C2-452A-A96B-B847B60DCBB8}"/>
    <cellStyle name="Notas 12 5 4 4" xfId="14351" xr:uid="{892404B9-1064-44A8-8B98-E038F13F59BD}"/>
    <cellStyle name="Notas 12 5 4 4 2" xfId="29459" xr:uid="{3627377D-6576-46E9-9935-E954F7D1E3BB}"/>
    <cellStyle name="Notas 12 5 4 5" xfId="18521" xr:uid="{B3E5B112-9F65-490C-909A-E9B4DABFAAEC}"/>
    <cellStyle name="Notas 12 5 5" xfId="3719" xr:uid="{5CD58204-238E-40B3-8102-A09BBACF3C57}"/>
    <cellStyle name="Notas 12 5 5 2" xfId="6356" xr:uid="{A8BBBB0A-8B0C-4D53-8ADB-0EC11C346EC9}"/>
    <cellStyle name="Notas 12 5 5 2 2" xfId="12667" xr:uid="{34C4509B-F9F7-48E8-AD38-135DA0329707}"/>
    <cellStyle name="Notas 12 5 5 2 2 2" xfId="27775" xr:uid="{7AE14464-B8B7-41F8-88EA-EC24DB62EA16}"/>
    <cellStyle name="Notas 12 5 5 2 3" xfId="14548" xr:uid="{955899DC-C0CF-462C-8D4B-7A503954C158}"/>
    <cellStyle name="Notas 12 5 5 2 3 2" xfId="29656" xr:uid="{73E253E8-4986-4D2A-AD24-B1FAC1F53B8C}"/>
    <cellStyle name="Notas 12 5 5 2 4" xfId="21464" xr:uid="{5DB57B67-72A6-4295-9296-ED1D222FA45C}"/>
    <cellStyle name="Notas 12 5 5 3" xfId="10101" xr:uid="{C02E90C5-2D70-4A10-935D-7685387E1581}"/>
    <cellStyle name="Notas 12 5 5 3 2" xfId="25209" xr:uid="{0DBC16E1-B584-4259-9E6B-70DD4BE62D5A}"/>
    <cellStyle name="Notas 12 5 5 4" xfId="14043" xr:uid="{E0390DD2-8E1C-43CC-8BA5-28DCDDB7BE40}"/>
    <cellStyle name="Notas 12 5 5 4 2" xfId="29151" xr:uid="{59E35BA7-91C3-455B-8B91-8B2F6E15DAC8}"/>
    <cellStyle name="Notas 12 5 5 5" xfId="18827" xr:uid="{96252436-0668-49EA-A94C-C80277271B6E}"/>
    <cellStyle name="Notas 12 5 6" xfId="4094" xr:uid="{0237F279-1865-4642-B0AC-D78E5AA0B445}"/>
    <cellStyle name="Notas 12 5 6 2" xfId="6731" xr:uid="{2858240C-B4DD-4EF1-9EE0-46A9F3003439}"/>
    <cellStyle name="Notas 12 5 6 2 2" xfId="13042" xr:uid="{F2D6DC88-B2C4-4E22-9294-59E9601A712E}"/>
    <cellStyle name="Notas 12 5 6 2 2 2" xfId="28150" xr:uid="{5FF40384-0C49-49E8-A41D-E379062BE4ED}"/>
    <cellStyle name="Notas 12 5 6 2 3" xfId="16718" xr:uid="{C8237D35-C0C6-4D86-A801-7B9F34456E5A}"/>
    <cellStyle name="Notas 12 5 6 2 3 2" xfId="31826" xr:uid="{B2B6F30F-D352-435C-A0E1-130542636FC7}"/>
    <cellStyle name="Notas 12 5 6 2 4" xfId="21839" xr:uid="{FA525719-E2CB-4905-9D16-9648DE12BFB8}"/>
    <cellStyle name="Notas 12 5 6 3" xfId="10476" xr:uid="{CCAF3F1A-DCB2-412C-B6C1-A7FF8E761F91}"/>
    <cellStyle name="Notas 12 5 6 3 2" xfId="25584" xr:uid="{C2142976-198F-40EF-81A6-4877258E2B14}"/>
    <cellStyle name="Notas 12 5 6 4" xfId="15832" xr:uid="{E87A31D4-64D7-47D7-A767-CB2D4B6EE3EF}"/>
    <cellStyle name="Notas 12 5 6 4 2" xfId="30940" xr:uid="{AB3CF68F-F146-4A06-812F-03B616BB9BE1}"/>
    <cellStyle name="Notas 12 5 6 5" xfId="19202" xr:uid="{DB73D80D-4067-4CA9-88BA-2249BDDE2CFF}"/>
    <cellStyle name="Notas 12 5 7" xfId="4376" xr:uid="{A47075C1-60ED-44A6-A246-0EA456F0C729}"/>
    <cellStyle name="Notas 12 5 7 2" xfId="7013" xr:uid="{F29CDB48-8902-4398-AD86-7D9B989C2FCD}"/>
    <cellStyle name="Notas 12 5 7 2 2" xfId="13324" xr:uid="{41C04343-1B59-40F3-BD13-C71B0D27CA2F}"/>
    <cellStyle name="Notas 12 5 7 2 2 2" xfId="28432" xr:uid="{ECE193D5-E1C6-4DFE-A3ED-DC56D4615F6C}"/>
    <cellStyle name="Notas 12 5 7 2 3" xfId="16988" xr:uid="{7D1B1706-4F59-45A1-B9E3-A50EB0DEEE59}"/>
    <cellStyle name="Notas 12 5 7 2 3 2" xfId="32096" xr:uid="{FD4E97F0-9251-4FFF-813D-01D190E20E5F}"/>
    <cellStyle name="Notas 12 5 7 2 4" xfId="22121" xr:uid="{F73D4E34-7046-4219-AA9D-FF6BF313A50C}"/>
    <cellStyle name="Notas 12 5 7 3" xfId="10758" xr:uid="{5EB8F2AE-22A1-42B4-BD49-0868CF8CB917}"/>
    <cellStyle name="Notas 12 5 7 3 2" xfId="25866" xr:uid="{B0590F50-7634-44AF-8A0D-42A29E5BF6D7}"/>
    <cellStyle name="Notas 12 5 7 4" xfId="7951" xr:uid="{669D73DB-9C6B-4948-8118-EC1B73C0AB8C}"/>
    <cellStyle name="Notas 12 5 7 4 2" xfId="23059" xr:uid="{4450A744-9A77-40EE-939F-BDFFFE6DBA2E}"/>
    <cellStyle name="Notas 12 5 7 5" xfId="19484" xr:uid="{950A62DD-CF39-4851-8D35-5D93111D96EF}"/>
    <cellStyle name="Notas 12 5 8" xfId="4659" xr:uid="{28412E2C-2F15-4DD5-A9FB-5FFB30ABE48B}"/>
    <cellStyle name="Notas 12 5 8 2" xfId="11041" xr:uid="{009279EF-CD0E-4C26-9299-7B05C1F63978}"/>
    <cellStyle name="Notas 12 5 8 2 2" xfId="26149" xr:uid="{3C50FD66-D72B-457C-9A8C-AC6B47FA48A1}"/>
    <cellStyle name="Notas 12 5 8 3" xfId="7388" xr:uid="{47DA551D-A6EF-4941-9CF4-E8CDD3B9B77C}"/>
    <cellStyle name="Notas 12 5 8 3 2" xfId="22496" xr:uid="{7E9B7D35-4A96-49FF-94FE-04BAB5006AEF}"/>
    <cellStyle name="Notas 12 5 8 4" xfId="19767" xr:uid="{DF972B43-79D7-49F5-A423-AB946A796B9A}"/>
    <cellStyle name="Notas 12 5 9" xfId="8520" xr:uid="{072BCFC6-1270-4675-8A58-F63E149CDB6A}"/>
    <cellStyle name="Notas 12 5 9 2" xfId="23628" xr:uid="{75B0CB51-66F8-4DCE-9C70-CBC5591D15FB}"/>
    <cellStyle name="Notas 13" xfId="1451" xr:uid="{00000000-0005-0000-0000-0000AF050000}"/>
    <cellStyle name="Notas 13 2" xfId="1906" xr:uid="{F8C6C10B-F0A0-4DF4-A567-A9D4CAAA2458}"/>
    <cellStyle name="Notas 13 2 10" xfId="7231" xr:uid="{2BC27EAC-F5FB-46D9-B0F3-03FB752E9CA5}"/>
    <cellStyle name="Notas 13 2 10 2" xfId="22339" xr:uid="{E64328D6-A351-4DFA-96AB-260C3F0C54ED}"/>
    <cellStyle name="Notas 13 2 11" xfId="16525" xr:uid="{8F1069EF-8B27-4642-8F24-BBA4E9516D29}"/>
    <cellStyle name="Notas 13 2 11 2" xfId="31633" xr:uid="{2B2E4DCE-247F-435E-B9DE-9B459C914864}"/>
    <cellStyle name="Notas 13 2 12" xfId="17131" xr:uid="{A94D20AD-06E9-4AB2-8269-32ED45491693}"/>
    <cellStyle name="Notas 13 2 2" xfId="2466" xr:uid="{CD481200-9D6A-42EF-A47A-994FDE1E8BE4}"/>
    <cellStyle name="Notas 13 2 2 2" xfId="5103" xr:uid="{83266639-BE21-452C-93A5-F5FD4B7C02FB}"/>
    <cellStyle name="Notas 13 2 2 2 2" xfId="11467" xr:uid="{577D3D9E-CF63-480A-ABE2-F0C175AC63C5}"/>
    <cellStyle name="Notas 13 2 2 2 2 2" xfId="26575" xr:uid="{B2049FCF-B285-43A6-8D35-A61051065BA7}"/>
    <cellStyle name="Notas 13 2 2 2 3" xfId="9190" xr:uid="{48BACE0D-FF59-4D6B-ADC9-AF372A2A1D15}"/>
    <cellStyle name="Notas 13 2 2 2 3 2" xfId="24298" xr:uid="{C9021625-BEE0-477F-8E90-710B4D52314C}"/>
    <cellStyle name="Notas 13 2 2 2 4" xfId="20211" xr:uid="{702864F3-FF94-4069-B363-A499E7AAAA3E}"/>
    <cellStyle name="Notas 13 2 2 3" xfId="8933" xr:uid="{57E87389-A326-404E-8E40-80A773A33502}"/>
    <cellStyle name="Notas 13 2 2 3 2" xfId="24041" xr:uid="{890A3E14-D2A2-4ED5-9ABF-7B6817378A56}"/>
    <cellStyle name="Notas 13 2 3" xfId="2682" xr:uid="{DE3A56FA-03CC-4D1E-B819-87D48DFC4FC2}"/>
    <cellStyle name="Notas 13 2 3 2" xfId="5319" xr:uid="{9BC9DB39-3CD9-4611-B230-B38A0E76A070}"/>
    <cellStyle name="Notas 13 2 3 2 2" xfId="7597" xr:uid="{44DC87D3-E713-4B99-94AF-DE3B1FC3EEF3}"/>
    <cellStyle name="Notas 13 2 3 2 2 2" xfId="22705" xr:uid="{40662CD4-764E-46A4-8D06-52CBB8920401}"/>
    <cellStyle name="Notas 13 2 3 2 3" xfId="20427" xr:uid="{2F3CD92C-78D8-4EA9-90D7-AA996B745E65}"/>
    <cellStyle name="Notas 13 2 3 3" xfId="7403" xr:uid="{585E5942-E9AE-4993-B4C5-196809BC0091}"/>
    <cellStyle name="Notas 13 2 3 3 2" xfId="22511" xr:uid="{9F06B31C-195E-42AA-BD85-C1659CC3E448}"/>
    <cellStyle name="Notas 13 2 3 4" xfId="17790" xr:uid="{CAF80A39-CD39-4A72-A818-4952C1263C70}"/>
    <cellStyle name="Notas 13 2 4" xfId="2985" xr:uid="{B2A29F6C-582F-47D6-A2BD-68CFF4F92C00}"/>
    <cellStyle name="Notas 13 2 4 2" xfId="5622" xr:uid="{5C9175CA-14A9-4FF0-8A6E-3F00DCCF091A}"/>
    <cellStyle name="Notas 13 2 4 2 2" xfId="11933" xr:uid="{A8F0360A-8D59-4874-8EF5-420F7FB42AA5}"/>
    <cellStyle name="Notas 13 2 4 2 2 2" xfId="27041" xr:uid="{2D41304D-0870-4B0D-BDFE-2B6F17578D22}"/>
    <cellStyle name="Notas 13 2 4 2 3" xfId="14996" xr:uid="{509D5AFE-6A74-4632-BA21-779A260E2A04}"/>
    <cellStyle name="Notas 13 2 4 2 3 2" xfId="30104" xr:uid="{AC5A1C62-26A8-41BC-8A74-EFAF22F46431}"/>
    <cellStyle name="Notas 13 2 4 2 4" xfId="20730" xr:uid="{6C24FF44-A088-4F47-830E-F8CD29FE898A}"/>
    <cellStyle name="Notas 13 2 4 3" xfId="9367" xr:uid="{84639D85-C203-43DC-BC43-4A1ACDAD6BD2}"/>
    <cellStyle name="Notas 13 2 4 3 2" xfId="24475" xr:uid="{96511CB4-69F2-4E9B-8A09-6B839DB96BDA}"/>
    <cellStyle name="Notas 13 2 4 4" xfId="14483" xr:uid="{40177622-84D4-48AC-B255-1C4E4D196BB2}"/>
    <cellStyle name="Notas 13 2 4 4 2" xfId="29591" xr:uid="{5DF27104-B48F-4178-8579-2A3C32A904C9}"/>
    <cellStyle name="Notas 13 2 4 5" xfId="18093" xr:uid="{F5AFA584-D85C-4519-9DF4-5CEEFC16B870}"/>
    <cellStyle name="Notas 13 2 5" xfId="3311" xr:uid="{65A15825-2C4A-4245-9F32-CD208D4C9CBD}"/>
    <cellStyle name="Notas 13 2 5 2" xfId="5948" xr:uid="{20A9EB99-7E23-4091-86EA-D0166D09C196}"/>
    <cellStyle name="Notas 13 2 5 2 2" xfId="12259" xr:uid="{59953F02-B59F-4A54-97C3-4423EE2D4851}"/>
    <cellStyle name="Notas 13 2 5 2 2 2" xfId="27367" xr:uid="{919E238A-035D-459E-A18A-46A78EB75164}"/>
    <cellStyle name="Notas 13 2 5 2 3" xfId="7312" xr:uid="{6AA61EEC-2846-4F9B-AED9-682C6DC57A60}"/>
    <cellStyle name="Notas 13 2 5 2 3 2" xfId="22420" xr:uid="{FA945CEE-7AB7-4990-8C64-78B2B3DC54DD}"/>
    <cellStyle name="Notas 13 2 5 2 4" xfId="21056" xr:uid="{7BEF78AC-DEF4-462C-8F3A-D75D929ABAF1}"/>
    <cellStyle name="Notas 13 2 5 3" xfId="9693" xr:uid="{68D52B6B-F946-475F-B6F9-7D5C04C81127}"/>
    <cellStyle name="Notas 13 2 5 3 2" xfId="24801" xr:uid="{FD687C91-5750-4809-B2C7-9AABEDA03B0D}"/>
    <cellStyle name="Notas 13 2 5 4" xfId="15992" xr:uid="{4C123A31-EDC2-4868-87DD-6EC74FF72BC4}"/>
    <cellStyle name="Notas 13 2 5 4 2" xfId="31100" xr:uid="{7938C19F-0CF4-4BF5-B32E-3B6070AA0F97}"/>
    <cellStyle name="Notas 13 2 5 5" xfId="18419" xr:uid="{94942CF5-C36D-4BAC-8E9B-F2CB1F95739A}"/>
    <cellStyle name="Notas 13 2 6" xfId="3617" xr:uid="{237ECEC6-89D0-4C2A-906A-50877797BC92}"/>
    <cellStyle name="Notas 13 2 6 2" xfId="6254" xr:uid="{2EFBF652-B365-4FD9-8749-D28E1E8D3B12}"/>
    <cellStyle name="Notas 13 2 6 2 2" xfId="12565" xr:uid="{BAAB3A0E-EEBB-4197-B799-F011FCC38453}"/>
    <cellStyle name="Notas 13 2 6 2 2 2" xfId="27673" xr:uid="{367A6213-4368-424F-BDA2-CD6FA1A4825D}"/>
    <cellStyle name="Notas 13 2 6 2 3" xfId="8143" xr:uid="{4F6B3E81-A591-475C-9A47-4833B4157AA0}"/>
    <cellStyle name="Notas 13 2 6 2 3 2" xfId="23251" xr:uid="{9954B237-D85B-446B-94E8-245797E74A10}"/>
    <cellStyle name="Notas 13 2 6 2 4" xfId="21362" xr:uid="{464167AB-D6A4-49F4-9F09-07CC1D40DA50}"/>
    <cellStyle name="Notas 13 2 6 3" xfId="9999" xr:uid="{0A9134AF-C0E7-4548-B4AF-32327BAE6390}"/>
    <cellStyle name="Notas 13 2 6 3 2" xfId="25107" xr:uid="{D09A87A3-5AA6-4B08-A3B0-FB9C9C123203}"/>
    <cellStyle name="Notas 13 2 6 4" xfId="16303" xr:uid="{88E63863-0539-4357-995F-1ACE48EFA239}"/>
    <cellStyle name="Notas 13 2 6 4 2" xfId="31411" xr:uid="{2B133846-E2B0-4A85-940E-25D2E494344D}"/>
    <cellStyle name="Notas 13 2 6 5" xfId="18725" xr:uid="{C04B8F04-6A49-46B3-AC7A-BE77BEC0AE3C}"/>
    <cellStyle name="Notas 13 2 7" xfId="3978" xr:uid="{6D43F3BC-D126-48E2-87D6-0DA04A3C86E8}"/>
    <cellStyle name="Notas 13 2 7 2" xfId="6615" xr:uid="{D79135E9-993E-4807-BF5F-F4ADFBC54F65}"/>
    <cellStyle name="Notas 13 2 7 2 2" xfId="12926" xr:uid="{D8621128-00EB-4F3B-A244-157D96D217DE}"/>
    <cellStyle name="Notas 13 2 7 2 2 2" xfId="28034" xr:uid="{485BC02B-96E2-4B27-B4CF-7BC6E66BD2B1}"/>
    <cellStyle name="Notas 13 2 7 2 3" xfId="16616" xr:uid="{FEC94C12-87FD-4F49-B632-C1C720872D0F}"/>
    <cellStyle name="Notas 13 2 7 2 3 2" xfId="31724" xr:uid="{B917182E-6D51-4C0E-940A-05F367EC8AD2}"/>
    <cellStyle name="Notas 13 2 7 2 4" xfId="21723" xr:uid="{1C6F3241-D58B-44F5-A3EA-248F0F5FB0AC}"/>
    <cellStyle name="Notas 13 2 7 3" xfId="10360" xr:uid="{02E4994A-07A4-4EB7-9B4F-8B5C9FB0188D}"/>
    <cellStyle name="Notas 13 2 7 3 2" xfId="25468" xr:uid="{07F48889-718A-4658-BD2A-559710890A5D}"/>
    <cellStyle name="Notas 13 2 7 4" xfId="8002" xr:uid="{3F3733C0-0933-4546-864C-B539A1082C46}"/>
    <cellStyle name="Notas 13 2 7 4 2" xfId="23110" xr:uid="{69FEE6E0-6809-4CF8-B39B-63BEBDBCF483}"/>
    <cellStyle name="Notas 13 2 7 5" xfId="19086" xr:uid="{7F32453B-20C1-4957-AD81-4989B8E2B596}"/>
    <cellStyle name="Notas 13 2 8" xfId="4543" xr:uid="{E13E9CFA-36C1-4900-B378-97629B0347F5}"/>
    <cellStyle name="Notas 13 2 8 2" xfId="10925" xr:uid="{5165C6C9-50BA-4F4D-938F-0E3E8DA830AF}"/>
    <cellStyle name="Notas 13 2 8 2 2" xfId="26033" xr:uid="{A5E0692C-3A93-4369-A8BE-8D19376E1FB7}"/>
    <cellStyle name="Notas 13 2 8 3" xfId="7635" xr:uid="{32B3C608-CBE3-439C-A09A-D86397184E0D}"/>
    <cellStyle name="Notas 13 2 8 3 2" xfId="22743" xr:uid="{4E6DABCE-7BA2-49BC-93F6-7E5E88FE0B25}"/>
    <cellStyle name="Notas 13 2 8 4" xfId="19651" xr:uid="{4189B89D-0F4E-42D5-811F-2C14082FE041}"/>
    <cellStyle name="Notas 13 2 9" xfId="8407" xr:uid="{29FF2DA1-A08D-4BA5-AAA3-4BFD9402AF5E}"/>
    <cellStyle name="Notas 13 2 9 2" xfId="23515" xr:uid="{C587D8BF-4732-4B4A-A9A1-0454E3E501AC}"/>
    <cellStyle name="Notas 13 3" xfId="1893" xr:uid="{F97266BB-BE6E-45F1-9B53-FED32CAB89E1}"/>
    <cellStyle name="Notas 13 3 10" xfId="8394" xr:uid="{935FF37B-E338-40A9-A082-CFFDB2C2694F}"/>
    <cellStyle name="Notas 13 3 10 2" xfId="23502" xr:uid="{082E6154-FD90-46E3-B020-8C462F39E3F0}"/>
    <cellStyle name="Notas 13 3 11" xfId="9176" xr:uid="{F3A099BA-1277-42D2-BDFA-C0F42D71102D}"/>
    <cellStyle name="Notas 13 3 11 2" xfId="24284" xr:uid="{EBFFD26D-0F05-4631-84E9-F040289E3A5B}"/>
    <cellStyle name="Notas 13 3 12" xfId="7608" xr:uid="{569273AA-FD37-4C5D-92F6-B8255972F8B9}"/>
    <cellStyle name="Notas 13 3 12 2" xfId="22716" xr:uid="{DA77F231-B7CA-4329-8FD5-A7DC070177B0}"/>
    <cellStyle name="Notas 13 3 13" xfId="17118" xr:uid="{FDBBB406-2D39-4337-9538-B9952DB9DD8B}"/>
    <cellStyle name="Notas 13 3 2" xfId="2453" xr:uid="{96967C2C-0C79-4211-BC16-F990C723F5C7}"/>
    <cellStyle name="Notas 13 3 2 2" xfId="5090" xr:uid="{CA560CC7-2C40-4E62-A06E-1C9936A0AB41}"/>
    <cellStyle name="Notas 13 3 2 2 2" xfId="11454" xr:uid="{12362452-1ECD-4023-8238-9A234B598047}"/>
    <cellStyle name="Notas 13 3 2 2 2 2" xfId="26562" xr:uid="{99FB015D-B56D-4FCB-9F42-516B16698F92}"/>
    <cellStyle name="Notas 13 3 2 2 3" xfId="15472" xr:uid="{094B2EE4-B073-4B03-84FC-3B68FC13585D}"/>
    <cellStyle name="Notas 13 3 2 2 3 2" xfId="30580" xr:uid="{F1788AE9-B50A-45F7-9B0C-9FE0BBEE8393}"/>
    <cellStyle name="Notas 13 3 2 2 4" xfId="20198" xr:uid="{C5BF7D20-4CB2-4F90-AD8D-E47A78270C1A}"/>
    <cellStyle name="Notas 13 3 2 3" xfId="8920" xr:uid="{72B84C88-82F3-43AE-A89A-83F05ADE3031}"/>
    <cellStyle name="Notas 13 3 2 3 2" xfId="24028" xr:uid="{29375A89-1900-48E1-8C82-41F911AF4BC4}"/>
    <cellStyle name="Notas 13 3 2 4" xfId="16270" xr:uid="{85B88B86-A67F-4900-B19A-11D144E809E9}"/>
    <cellStyle name="Notas 13 3 2 4 2" xfId="31378" xr:uid="{8FAA556D-A3E7-44EE-8FD9-FCA07E24124D}"/>
    <cellStyle name="Notas 13 3 2 5" xfId="8736" xr:uid="{CF2A805B-E603-4FF8-9D73-E6B3243FB010}"/>
    <cellStyle name="Notas 13 3 2 5 2" xfId="23844" xr:uid="{84D3974E-E594-42D6-AE2B-9B65FCC97AE2}"/>
    <cellStyle name="Notas 13 3 2 6" xfId="17627" xr:uid="{E2BB7E8B-1F81-4090-A971-77F9EADC5995}"/>
    <cellStyle name="Notas 13 3 3" xfId="2669" xr:uid="{D81D45D6-E60D-4493-8BB6-69E571210FA9}"/>
    <cellStyle name="Notas 13 3 3 2" xfId="5306" xr:uid="{16D4B0ED-8C18-4125-A47E-DFC20E98F942}"/>
    <cellStyle name="Notas 13 3 3 2 2" xfId="15139" xr:uid="{6391F201-1B99-4FD5-8EBE-748D23CBEA97}"/>
    <cellStyle name="Notas 13 3 3 2 2 2" xfId="30247" xr:uid="{676AF8DC-5B25-4FA3-9FBB-0661DBF69256}"/>
    <cellStyle name="Notas 13 3 3 2 3" xfId="20414" xr:uid="{B2944546-7FCC-43B6-A219-ABFCFC22E53D}"/>
    <cellStyle name="Notas 13 3 3 3" xfId="15882" xr:uid="{189581D9-C926-4941-A61D-CF0E0D6AF968}"/>
    <cellStyle name="Notas 13 3 3 3 2" xfId="30990" xr:uid="{44837831-B819-479D-86F8-C0FA93E2870D}"/>
    <cellStyle name="Notas 13 3 3 4" xfId="17777" xr:uid="{9BF2C282-91BE-4385-B90C-EC7CD0490E46}"/>
    <cellStyle name="Notas 13 3 4" xfId="2972" xr:uid="{33FDAD44-9AE5-4D59-8DC0-3B125A70B01B}"/>
    <cellStyle name="Notas 13 3 4 2" xfId="5609" xr:uid="{35BB9946-1520-472C-8C23-7138CA63F134}"/>
    <cellStyle name="Notas 13 3 4 2 2" xfId="11920" xr:uid="{DF07020D-DC8B-4C77-A688-78E01590A929}"/>
    <cellStyle name="Notas 13 3 4 2 2 2" xfId="27028" xr:uid="{105CDEC5-66C6-4297-B699-5E7FACD1FE00}"/>
    <cellStyle name="Notas 13 3 4 2 3" xfId="16207" xr:uid="{B6CD4B44-038A-40F4-A5C7-3B9A8C8DAA45}"/>
    <cellStyle name="Notas 13 3 4 2 3 2" xfId="31315" xr:uid="{2673594C-BB96-42C5-8414-2C8CAA49C7D7}"/>
    <cellStyle name="Notas 13 3 4 2 4" xfId="20717" xr:uid="{9CDEE895-D189-4C8B-AC69-381858CABACE}"/>
    <cellStyle name="Notas 13 3 4 3" xfId="9354" xr:uid="{F66C9CA7-923E-46E5-8BD6-8A06E096AB43}"/>
    <cellStyle name="Notas 13 3 4 3 2" xfId="24462" xr:uid="{E6C80755-A161-4CC8-989E-E7533676BDF7}"/>
    <cellStyle name="Notas 13 3 4 4" xfId="15765" xr:uid="{73667EAA-85F7-45AC-816F-D5A9594FC4B7}"/>
    <cellStyle name="Notas 13 3 4 4 2" xfId="30873" xr:uid="{64078CDB-F3C1-4857-B612-2F11C90CC774}"/>
    <cellStyle name="Notas 13 3 4 5" xfId="18080" xr:uid="{BA69895D-D7BB-41FA-BD6F-F9E306E6D3F0}"/>
    <cellStyle name="Notas 13 3 5" xfId="3298" xr:uid="{0C3E7E4E-0C11-4770-A658-AC4282FC3F73}"/>
    <cellStyle name="Notas 13 3 5 2" xfId="5935" xr:uid="{8FF7DE10-664E-473D-9C8B-C77258132D3A}"/>
    <cellStyle name="Notas 13 3 5 2 2" xfId="12246" xr:uid="{6977D21B-4DB6-4E19-9443-B5CE3188B250}"/>
    <cellStyle name="Notas 13 3 5 2 2 2" xfId="27354" xr:uid="{152D4870-61B0-46F9-AF2D-188183D327C2}"/>
    <cellStyle name="Notas 13 3 5 2 3" xfId="8059" xr:uid="{8100A247-1716-4CD5-B06F-4C62F90D3E47}"/>
    <cellStyle name="Notas 13 3 5 2 3 2" xfId="23167" xr:uid="{DF551AE2-7BAF-420F-A382-76A57B056F4A}"/>
    <cellStyle name="Notas 13 3 5 2 4" xfId="21043" xr:uid="{4C363E2B-E2E2-4BFB-93A5-5396A60366D3}"/>
    <cellStyle name="Notas 13 3 5 3" xfId="9680" xr:uid="{72C5B66E-D693-4A4F-8BB6-661F1B1C7AAA}"/>
    <cellStyle name="Notas 13 3 5 3 2" xfId="24788" xr:uid="{75413254-906B-40B3-886E-162AC9288431}"/>
    <cellStyle name="Notas 13 3 5 4" xfId="14872" xr:uid="{ECA57094-6078-4237-A1A7-66B7601FFFFF}"/>
    <cellStyle name="Notas 13 3 5 4 2" xfId="29980" xr:uid="{1166ECBC-C7AB-4D5B-8F38-FB7B90F0733C}"/>
    <cellStyle name="Notas 13 3 5 5" xfId="18406" xr:uid="{1572CC0F-3EE6-4935-814A-323D24DE05E0}"/>
    <cellStyle name="Notas 13 3 6" xfId="3604" xr:uid="{71D0ACD2-B555-4799-9AB6-AF82C97F5A5E}"/>
    <cellStyle name="Notas 13 3 6 2" xfId="6241" xr:uid="{67F3A40E-2E56-4115-8E38-A1BA6627B734}"/>
    <cellStyle name="Notas 13 3 6 2 2" xfId="12552" xr:uid="{39D7137A-B25C-471D-9693-FC5EEB94E30C}"/>
    <cellStyle name="Notas 13 3 6 2 2 2" xfId="27660" xr:uid="{70F36345-28D3-4F6A-8BF7-7D5DCD881A8E}"/>
    <cellStyle name="Notas 13 3 6 2 3" xfId="15419" xr:uid="{8248B9F4-71D8-478A-9634-C4EDB4A5416D}"/>
    <cellStyle name="Notas 13 3 6 2 3 2" xfId="30527" xr:uid="{FB8A4688-7818-4289-B418-704C9591E3D8}"/>
    <cellStyle name="Notas 13 3 6 2 4" xfId="21349" xr:uid="{D3074184-B9C3-46FD-9CC6-61712E665F49}"/>
    <cellStyle name="Notas 13 3 6 3" xfId="9986" xr:uid="{9D2501D1-D101-4E63-BEFF-BADF50C739E5}"/>
    <cellStyle name="Notas 13 3 6 3 2" xfId="25094" xr:uid="{4A36C50F-0FD2-4E58-B730-A398554AC8B3}"/>
    <cellStyle name="Notas 13 3 6 4" xfId="14519" xr:uid="{B39A142A-2319-4CFA-9F28-08E1CEA4DACD}"/>
    <cellStyle name="Notas 13 3 6 4 2" xfId="29627" xr:uid="{48635A26-AD48-4051-949E-3EDAC210177E}"/>
    <cellStyle name="Notas 13 3 6 5" xfId="18712" xr:uid="{99999A68-9B75-4EB5-9E38-2A0693378E57}"/>
    <cellStyle name="Notas 13 3 7" xfId="3965" xr:uid="{90C8BC02-3481-4439-8752-0B41F45B66C5}"/>
    <cellStyle name="Notas 13 3 7 2" xfId="6602" xr:uid="{2A5D55B9-59B5-422A-BE42-D74A217F95F0}"/>
    <cellStyle name="Notas 13 3 7 2 2" xfId="12913" xr:uid="{F6801376-0661-4F15-A864-A2EB245DBF01}"/>
    <cellStyle name="Notas 13 3 7 2 2 2" xfId="28021" xr:uid="{E95BC091-CA9B-4F15-820F-61A6ECCBD9B3}"/>
    <cellStyle name="Notas 13 3 7 2 3" xfId="16603" xr:uid="{A805F334-8178-4FD9-84B0-95C54CBF2E18}"/>
    <cellStyle name="Notas 13 3 7 2 3 2" xfId="31711" xr:uid="{0AC1B219-093E-4FD8-8EB4-F3AC9F938CA3}"/>
    <cellStyle name="Notas 13 3 7 2 4" xfId="21710" xr:uid="{9D604148-3C56-4954-8CE4-87AB61341889}"/>
    <cellStyle name="Notas 13 3 7 3" xfId="10347" xr:uid="{0DD26FFB-7A05-4312-8895-735E2AE38251}"/>
    <cellStyle name="Notas 13 3 7 3 2" xfId="25455" xr:uid="{FFB579E0-CB74-4332-8D38-EF7283D75D7E}"/>
    <cellStyle name="Notas 13 3 7 4" xfId="16028" xr:uid="{CE408CCF-F6AC-45F6-BC1C-9A05D7B39D2F}"/>
    <cellStyle name="Notas 13 3 7 4 2" xfId="31136" xr:uid="{571BE34C-242F-4C33-AC11-AC452719C30F}"/>
    <cellStyle name="Notas 13 3 7 5" xfId="19073" xr:uid="{346DE614-0A6D-4D5D-8264-FA3810893CB8}"/>
    <cellStyle name="Notas 13 3 8" xfId="4297" xr:uid="{A4DFCC31-88B4-4D9F-BD7F-4A8325A43EAE}"/>
    <cellStyle name="Notas 13 3 8 2" xfId="6934" xr:uid="{C6017F8E-E01A-44FB-BE84-61D87944861D}"/>
    <cellStyle name="Notas 13 3 8 2 2" xfId="13245" xr:uid="{0697B1FF-C911-4899-A3FB-60BE9D9E4201}"/>
    <cellStyle name="Notas 13 3 8 2 2 2" xfId="28353" xr:uid="{FA399AF1-358A-4C49-9BD5-9F0FA9DFD6A0}"/>
    <cellStyle name="Notas 13 3 8 2 3" xfId="16909" xr:uid="{6603C203-4D05-4427-B00F-C503B93209C7}"/>
    <cellStyle name="Notas 13 3 8 2 3 2" xfId="32017" xr:uid="{DD699A91-4F49-4CE4-8531-160DE3A07BF8}"/>
    <cellStyle name="Notas 13 3 8 2 4" xfId="22042" xr:uid="{E656122B-C36B-4FB0-96BE-A80B1BD3E0FB}"/>
    <cellStyle name="Notas 13 3 8 3" xfId="10679" xr:uid="{7C3DA54D-2979-4AC1-B182-6524E6B8ECC7}"/>
    <cellStyle name="Notas 13 3 8 3 2" xfId="25787" xr:uid="{95F67DD4-9A58-40AF-83C0-A1A9E6B988CB}"/>
    <cellStyle name="Notas 13 3 8 4" xfId="14333" xr:uid="{9E61E059-467C-469A-9A9B-A56C67913BC3}"/>
    <cellStyle name="Notas 13 3 8 4 2" xfId="29441" xr:uid="{6557D7B9-C429-4B65-9E58-C5892C3777B0}"/>
    <cellStyle name="Notas 13 3 8 5" xfId="19405" xr:uid="{F9180EB5-2724-4C87-BC73-DD7DCFE65CF8}"/>
    <cellStyle name="Notas 13 3 9" xfId="4530" xr:uid="{4CDA31EA-DC49-473B-8CDC-8FA7268CADAA}"/>
    <cellStyle name="Notas 13 3 9 2" xfId="10912" xr:uid="{53782D61-4C9D-45B0-B8FD-39B3B1AA1F83}"/>
    <cellStyle name="Notas 13 3 9 2 2" xfId="26020" xr:uid="{35393C7C-DDB9-41E3-9CCA-073A6B5BF36D}"/>
    <cellStyle name="Notas 13 3 9 3" xfId="15679" xr:uid="{25E037D9-8E20-4CFF-B772-E31B6445C133}"/>
    <cellStyle name="Notas 13 3 9 3 2" xfId="30787" xr:uid="{5ABF1900-FFB7-494D-A595-000307EB1A46}"/>
    <cellStyle name="Notas 13 3 9 4" xfId="19638" xr:uid="{B126CD01-51F1-4127-B2A3-93D06785784C}"/>
    <cellStyle name="Notas 13 4" xfId="2103" xr:uid="{E2563713-D884-47DF-9E8C-6801AD08C748}"/>
    <cellStyle name="Notas 13 4 10" xfId="8601" xr:uid="{FF1004E2-44A0-4A89-BCC8-FBBCBAA7ADA0}"/>
    <cellStyle name="Notas 13 4 10 2" xfId="23709" xr:uid="{F54D1D23-3845-44DE-8A15-3FE7FE3881E0}"/>
    <cellStyle name="Notas 13 4 11" xfId="14496" xr:uid="{DA5D0B55-C723-4220-981A-DD5F1E3030B6}"/>
    <cellStyle name="Notas 13 4 11 2" xfId="29604" xr:uid="{09690F12-5D1A-4BAD-9E2A-5991A7A444D3}"/>
    <cellStyle name="Notas 13 4 12" xfId="7658" xr:uid="{359E17A7-DD70-4EC7-8E24-222ED11CD07F}"/>
    <cellStyle name="Notas 13 4 12 2" xfId="22766" xr:uid="{DEB19B3D-2DA4-4EC0-BD62-515A14F79CCE}"/>
    <cellStyle name="Notas 13 4 13" xfId="17328" xr:uid="{5BFA7A5A-214C-41B3-9CB5-24A87F6A1956}"/>
    <cellStyle name="Notas 13 4 2" xfId="2593" xr:uid="{8C148CC2-3E62-433E-BFCC-6A4694D9B00E}"/>
    <cellStyle name="Notas 13 4 2 2" xfId="5230" xr:uid="{A8964833-F8BA-44E3-BD38-7973816DC0E3}"/>
    <cellStyle name="Notas 13 4 2 2 2" xfId="11594" xr:uid="{2690AB9D-E59C-4718-AC5D-DC99EBF73944}"/>
    <cellStyle name="Notas 13 4 2 2 2 2" xfId="26702" xr:uid="{B0A240F2-089B-4D9B-9A94-8E5F86B229CE}"/>
    <cellStyle name="Notas 13 4 2 2 3" xfId="13962" xr:uid="{F08C61FD-D990-433C-B52F-F25A86800643}"/>
    <cellStyle name="Notas 13 4 2 2 3 2" xfId="29070" xr:uid="{AD3EC74B-AEE5-40C8-8E82-C962538BC984}"/>
    <cellStyle name="Notas 13 4 2 2 4" xfId="20338" xr:uid="{96012CBD-D04F-4943-8CA7-0EE93F098827}"/>
    <cellStyle name="Notas 13 4 2 3" xfId="9060" xr:uid="{AEFD30BF-FAF9-436F-8D4E-3CFEDF2DC188}"/>
    <cellStyle name="Notas 13 4 2 3 2" xfId="24168" xr:uid="{D41C0776-CE68-4C83-BF4B-C22870C8AA59}"/>
    <cellStyle name="Notas 13 4 2 4" xfId="8204" xr:uid="{59423E93-4F94-4E1B-82EB-32B114D3E604}"/>
    <cellStyle name="Notas 13 4 2 4 2" xfId="23312" xr:uid="{15EDAD77-54A5-4202-B27E-D829F78E1D35}"/>
    <cellStyle name="Notas 13 4 2 5" xfId="7953" xr:uid="{9E559C04-0CCF-42C7-B009-0BE70768C069}"/>
    <cellStyle name="Notas 13 4 2 5 2" xfId="23061" xr:uid="{C6919743-83E3-4D10-9E16-E46D2D7599FA}"/>
    <cellStyle name="Notas 13 4 2 6" xfId="17701" xr:uid="{2D69E9E3-D308-43F7-B9BD-13BB5ED6502E}"/>
    <cellStyle name="Notas 13 4 3" xfId="2858" xr:uid="{F22AC511-C313-457F-A8D2-D162ADFCA008}"/>
    <cellStyle name="Notas 13 4 3 2" xfId="5495" xr:uid="{D1C05CD2-F343-4F6D-AFA2-F0E91EAD19C2}"/>
    <cellStyle name="Notas 13 4 3 2 2" xfId="13621" xr:uid="{804D5284-AE6A-4D2E-B4E5-6777B8E71DAE}"/>
    <cellStyle name="Notas 13 4 3 2 2 2" xfId="28729" xr:uid="{66CDEDB9-B969-453C-8308-EA1864A8F148}"/>
    <cellStyle name="Notas 13 4 3 2 3" xfId="20603" xr:uid="{4B49694F-FDCD-41D5-B261-41385E1BC439}"/>
    <cellStyle name="Notas 13 4 3 3" xfId="13777" xr:uid="{028882B6-D0A8-4682-B453-16DF023ED8E9}"/>
    <cellStyle name="Notas 13 4 3 3 2" xfId="28885" xr:uid="{45D71920-30EA-4E59-91B1-0439C5568848}"/>
    <cellStyle name="Notas 13 4 3 4" xfId="17966" xr:uid="{8451298A-EC03-4941-B3C4-7555B4CA2FBD}"/>
    <cellStyle name="Notas 13 4 4" xfId="3161" xr:uid="{8BD9D121-4F89-48CB-A965-39DB2A4F4A2A}"/>
    <cellStyle name="Notas 13 4 4 2" xfId="5798" xr:uid="{F6B3A47B-1716-4027-904A-A55F40256971}"/>
    <cellStyle name="Notas 13 4 4 2 2" xfId="12109" xr:uid="{31398F98-B1D9-4CE7-8FFD-B8F1D28BC568}"/>
    <cellStyle name="Notas 13 4 4 2 2 2" xfId="27217" xr:uid="{4F918213-CFDF-4F35-B2FA-4B018149F952}"/>
    <cellStyle name="Notas 13 4 4 2 3" xfId="14913" xr:uid="{D4D94B2B-2E37-4A93-BE43-F7F948BD7302}"/>
    <cellStyle name="Notas 13 4 4 2 3 2" xfId="30021" xr:uid="{2B8418D2-F87C-4705-8CCB-B42A5E3E1A07}"/>
    <cellStyle name="Notas 13 4 4 2 4" xfId="20906" xr:uid="{B7D1B195-2074-4D41-A4BF-2ADF937A2DBB}"/>
    <cellStyle name="Notas 13 4 4 3" xfId="9543" xr:uid="{EB00A3F3-D191-4A19-9D10-93D802F2A8B5}"/>
    <cellStyle name="Notas 13 4 4 3 2" xfId="24651" xr:uid="{DC2A74F5-4916-4423-B8D4-6B726B5FD05D}"/>
    <cellStyle name="Notas 13 4 4 4" xfId="14906" xr:uid="{92856BCE-3093-4E4C-9243-F4BCD62CF261}"/>
    <cellStyle name="Notas 13 4 4 4 2" xfId="30014" xr:uid="{F8B94C73-29F6-4D2C-B624-7819192B9CFB}"/>
    <cellStyle name="Notas 13 4 4 5" xfId="18269" xr:uid="{00B827B3-F655-4344-8CD9-076A5F004A65}"/>
    <cellStyle name="Notas 13 4 5" xfId="3487" xr:uid="{9ACB8A56-325D-46A8-A4B7-DEF8A6D788E6}"/>
    <cellStyle name="Notas 13 4 5 2" xfId="6124" xr:uid="{B0B3E59B-0C32-4D5E-B278-E90187A89CFF}"/>
    <cellStyle name="Notas 13 4 5 2 2" xfId="12435" xr:uid="{31BD5972-393E-4E7D-9087-EAD6CCE5A4B8}"/>
    <cellStyle name="Notas 13 4 5 2 2 2" xfId="27543" xr:uid="{09C25F88-0EB9-43F8-867A-1401CB92FA44}"/>
    <cellStyle name="Notas 13 4 5 2 3" xfId="9141" xr:uid="{A33251B6-4F3C-4EC4-8E2E-19752760B1A9}"/>
    <cellStyle name="Notas 13 4 5 2 3 2" xfId="24249" xr:uid="{49B53FD8-2BCA-46FC-9596-B3F85315ACA3}"/>
    <cellStyle name="Notas 13 4 5 2 4" xfId="21232" xr:uid="{772EE8E2-5C39-469C-A9FC-282B402BECDB}"/>
    <cellStyle name="Notas 13 4 5 3" xfId="9869" xr:uid="{6AC1FF59-0D65-460C-9EFF-37C0480ACAE0}"/>
    <cellStyle name="Notas 13 4 5 3 2" xfId="24977" xr:uid="{9243D2B5-7C3D-4C41-BB02-9870D2CA2944}"/>
    <cellStyle name="Notas 13 4 5 4" xfId="14346" xr:uid="{80B7C4DC-DC94-48F4-881A-D1944E8D8544}"/>
    <cellStyle name="Notas 13 4 5 4 2" xfId="29454" xr:uid="{19E24363-A03A-4444-9CC4-28C87CE34D3D}"/>
    <cellStyle name="Notas 13 4 5 5" xfId="18595" xr:uid="{75635367-7113-466F-918C-B50DEE519964}"/>
    <cellStyle name="Notas 13 4 6" xfId="3793" xr:uid="{189449E0-7B50-43A9-9192-A29AC66F4B1C}"/>
    <cellStyle name="Notas 13 4 6 2" xfId="6430" xr:uid="{719C191D-8BB1-452A-A323-86BE73E63ABD}"/>
    <cellStyle name="Notas 13 4 6 2 2" xfId="12741" xr:uid="{02C604E1-C090-4422-8493-E833AF704C63}"/>
    <cellStyle name="Notas 13 4 6 2 2 2" xfId="27849" xr:uid="{67DEE5FA-E9C0-47EC-9FEE-5EC921AB327A}"/>
    <cellStyle name="Notas 13 4 6 2 3" xfId="13633" xr:uid="{A7359D9B-0B81-4F3A-BE90-A39FFAF1828F}"/>
    <cellStyle name="Notas 13 4 6 2 3 2" xfId="28741" xr:uid="{8B35D609-7AEB-43C0-8ACA-F70C150BE5FF}"/>
    <cellStyle name="Notas 13 4 6 2 4" xfId="21538" xr:uid="{ABD51935-6C0F-487C-B80D-E37298C28935}"/>
    <cellStyle name="Notas 13 4 6 3" xfId="10175" xr:uid="{4E9CFB7E-EA26-41E3-AAEE-9DFBB59A003E}"/>
    <cellStyle name="Notas 13 4 6 3 2" xfId="25283" xr:uid="{49B559D8-1F2F-4640-8F76-C4A3736BFD46}"/>
    <cellStyle name="Notas 13 4 6 4" xfId="15049" xr:uid="{58AA219B-8119-4925-A1C4-E0CCE8E3B5F2}"/>
    <cellStyle name="Notas 13 4 6 4 2" xfId="30157" xr:uid="{5092B39D-CBB5-418C-AFB8-3EBE0F7F4C61}"/>
    <cellStyle name="Notas 13 4 6 5" xfId="18901" xr:uid="{84D532F6-E4EB-4EE4-A6B0-91A9B96E6B54}"/>
    <cellStyle name="Notas 13 4 7" xfId="4175" xr:uid="{2368C615-BC9B-4006-B281-FF1FF76E1153}"/>
    <cellStyle name="Notas 13 4 7 2" xfId="6812" xr:uid="{14732D61-706B-4D1B-9BE0-68644552FC77}"/>
    <cellStyle name="Notas 13 4 7 2 2" xfId="13123" xr:uid="{ED9FDC63-DCB7-4096-8B01-B52D35B8B9AA}"/>
    <cellStyle name="Notas 13 4 7 2 2 2" xfId="28231" xr:uid="{9E18ECBA-D3A2-4872-B077-9D22BF35A35E}"/>
    <cellStyle name="Notas 13 4 7 2 3" xfId="16792" xr:uid="{D3D31FE2-18CD-4D07-999F-BFC769CA0E69}"/>
    <cellStyle name="Notas 13 4 7 2 3 2" xfId="31900" xr:uid="{777675B1-ABD6-4380-93B7-2AB47DC7A25B}"/>
    <cellStyle name="Notas 13 4 7 2 4" xfId="21920" xr:uid="{1D8C7561-1C90-4702-8295-F8E4C4D677F4}"/>
    <cellStyle name="Notas 13 4 7 3" xfId="10557" xr:uid="{ACFFFDFD-A3C9-4FFF-BD53-916A4D429480}"/>
    <cellStyle name="Notas 13 4 7 3 2" xfId="25665" xr:uid="{1EB41665-34A3-4C7B-B449-E49C1752B150}"/>
    <cellStyle name="Notas 13 4 7 4" xfId="7584" xr:uid="{5BC92B8D-62CE-4E92-8A91-1EF693C1F04B}"/>
    <cellStyle name="Notas 13 4 7 4 2" xfId="22692" xr:uid="{BBD5E139-5C35-4B97-928F-58143A80CA31}"/>
    <cellStyle name="Notas 13 4 7 5" xfId="19283" xr:uid="{2E71F4E5-79A9-4EE5-B860-A397F88B0D26}"/>
    <cellStyle name="Notas 13 4 8" xfId="4382" xr:uid="{1854B30B-6A6E-4999-BE66-3061CA1293E4}"/>
    <cellStyle name="Notas 13 4 8 2" xfId="7019" xr:uid="{47958644-3404-4416-BF2F-EC3679DEFBE3}"/>
    <cellStyle name="Notas 13 4 8 2 2" xfId="13330" xr:uid="{64C16BDA-611D-4049-8A01-DD2ACC3C7A10}"/>
    <cellStyle name="Notas 13 4 8 2 2 2" xfId="28438" xr:uid="{9CCB077D-CA87-46D2-BA23-FC19B3B6421C}"/>
    <cellStyle name="Notas 13 4 8 2 3" xfId="16994" xr:uid="{6096972E-A14B-4FF0-A11F-7EAA1880A6F3}"/>
    <cellStyle name="Notas 13 4 8 2 3 2" xfId="32102" xr:uid="{B545A720-B483-4F01-8B6D-EF87B666FF13}"/>
    <cellStyle name="Notas 13 4 8 2 4" xfId="22127" xr:uid="{24D420F6-CAA9-4502-A3E5-29191ADB66D7}"/>
    <cellStyle name="Notas 13 4 8 3" xfId="10764" xr:uid="{281CA1C1-3469-46AD-99A7-B3012740C872}"/>
    <cellStyle name="Notas 13 4 8 3 2" xfId="25872" xr:uid="{98345F38-C04E-4B6B-9C67-3EA714E77913}"/>
    <cellStyle name="Notas 13 4 8 4" xfId="15938" xr:uid="{C4D85EBF-743E-4F47-B52D-C0B8EDEEDE02}"/>
    <cellStyle name="Notas 13 4 8 4 2" xfId="31046" xr:uid="{6FE9D4BA-21D0-4058-8A5D-542B86654306}"/>
    <cellStyle name="Notas 13 4 8 5" xfId="19490" xr:uid="{DC2C0EDE-6E5B-44AC-8AD2-30C15B6A59C2}"/>
    <cellStyle name="Notas 13 4 9" xfId="4740" xr:uid="{63277FC4-99BC-4634-B897-F79A2F92D63E}"/>
    <cellStyle name="Notas 13 4 9 2" xfId="11122" xr:uid="{8787AE40-1842-4D9B-B08A-5A908B107B73}"/>
    <cellStyle name="Notas 13 4 9 2 2" xfId="26230" xr:uid="{C9D99581-7551-4CF3-BB9A-A37A8A7B5631}"/>
    <cellStyle name="Notas 13 4 9 3" xfId="16361" xr:uid="{8503A776-128C-4A89-8CC6-1DD48845973F}"/>
    <cellStyle name="Notas 13 4 9 3 2" xfId="31469" xr:uid="{E7360D2C-9F58-455F-BA44-26B2759778D2}"/>
    <cellStyle name="Notas 13 4 9 4" xfId="19848" xr:uid="{0B293D4E-050E-4F94-979D-998F652DA146}"/>
    <cellStyle name="Notas 13 5" xfId="2021" xr:uid="{E5A4B0C4-3002-4665-B50D-D731E512232F}"/>
    <cellStyle name="Notas 13 5 10" xfId="7708" xr:uid="{786509B3-08B9-4752-A3D9-D2D7C7D5DD57}"/>
    <cellStyle name="Notas 13 5 10 2" xfId="22816" xr:uid="{8D8836A2-CCEC-4023-B7F5-0AC1A880EC56}"/>
    <cellStyle name="Notas 13 5 11" xfId="7855" xr:uid="{D5F9E9FD-E5AC-447E-BFD3-7A43F0024F7A}"/>
    <cellStyle name="Notas 13 5 11 2" xfId="22963" xr:uid="{5BCAC807-1617-44F3-985D-8F49EE901AA5}"/>
    <cellStyle name="Notas 13 5 12" xfId="17246" xr:uid="{A2BC64E5-0F78-4445-94D0-91C0D90D09F8}"/>
    <cellStyle name="Notas 13 5 2" xfId="2783" xr:uid="{6CE0AACC-5FF3-4360-8838-427868D25432}"/>
    <cellStyle name="Notas 13 5 2 2" xfId="5420" xr:uid="{DEF28675-55CB-4314-B478-B5D895E1C252}"/>
    <cellStyle name="Notas 13 5 2 2 2" xfId="14320" xr:uid="{DD2CD8D8-FF58-41B7-AC31-5A95715867C9}"/>
    <cellStyle name="Notas 13 5 2 2 2 2" xfId="29428" xr:uid="{03C6BBF5-5474-40EA-B9D3-3E802E49BD6C}"/>
    <cellStyle name="Notas 13 5 2 2 3" xfId="20528" xr:uid="{EF88E8C2-5C13-4683-98AD-2C61B522B07D}"/>
    <cellStyle name="Notas 13 5 2 3" xfId="7344" xr:uid="{6252EBC2-6805-4307-8B62-74CDB28C577A}"/>
    <cellStyle name="Notas 13 5 2 3 2" xfId="22452" xr:uid="{D46E0491-B252-424D-83AB-43640C5B9D0C}"/>
    <cellStyle name="Notas 13 5 2 4" xfId="17891" xr:uid="{9DE9300C-DCF8-49B3-B2B5-08108C62ACF8}"/>
    <cellStyle name="Notas 13 5 3" xfId="3086" xr:uid="{8D5E662C-7A67-4043-A936-ED2ED13834DC}"/>
    <cellStyle name="Notas 13 5 3 2" xfId="5723" xr:uid="{6D638C05-1A57-47A4-9BFD-885A2F135E86}"/>
    <cellStyle name="Notas 13 5 3 2 2" xfId="12034" xr:uid="{FA6FBA1E-379F-4476-84DA-5602B58016A0}"/>
    <cellStyle name="Notas 13 5 3 2 2 2" xfId="27142" xr:uid="{A299D691-495F-46A0-A671-AAD4B894236D}"/>
    <cellStyle name="Notas 13 5 3 2 3" xfId="15885" xr:uid="{B7ECD034-9954-4FF4-AA5F-9ED008416AE6}"/>
    <cellStyle name="Notas 13 5 3 2 3 2" xfId="30993" xr:uid="{06281804-A801-4581-94C6-72FD5540082C}"/>
    <cellStyle name="Notas 13 5 3 2 4" xfId="20831" xr:uid="{75E3D42D-E9A0-46E5-8444-0A4042ECA9EA}"/>
    <cellStyle name="Notas 13 5 3 3" xfId="9468" xr:uid="{F98F379B-AAAC-4492-928E-C75E94F75F88}"/>
    <cellStyle name="Notas 13 5 3 3 2" xfId="24576" xr:uid="{BAFB02A7-AA8C-4143-A79B-2CB7F6E074C7}"/>
    <cellStyle name="Notas 13 5 3 4" xfId="13394" xr:uid="{06D94648-7113-4187-AB27-17619E5C163B}"/>
    <cellStyle name="Notas 13 5 3 4 2" xfId="28502" xr:uid="{9057128B-355C-4A11-A30C-6F06050FF344}"/>
    <cellStyle name="Notas 13 5 3 5" xfId="18194" xr:uid="{FF897B69-993E-49BC-B09E-A923D371B43C}"/>
    <cellStyle name="Notas 13 5 4" xfId="3412" xr:uid="{968DC9BF-0847-41C4-9989-5A0CC7430B2A}"/>
    <cellStyle name="Notas 13 5 4 2" xfId="6049" xr:uid="{B0ECDAF7-E99E-4377-914F-9146A5EC3805}"/>
    <cellStyle name="Notas 13 5 4 2 2" xfId="12360" xr:uid="{18F75F31-D5FF-4514-862F-7851A7E1DF1C}"/>
    <cellStyle name="Notas 13 5 4 2 2 2" xfId="27468" xr:uid="{87B502B1-B434-4BB6-9215-884F757E2157}"/>
    <cellStyle name="Notas 13 5 4 2 3" xfId="16007" xr:uid="{E8391AFF-A751-4918-9289-F96EE3A6EFD5}"/>
    <cellStyle name="Notas 13 5 4 2 3 2" xfId="31115" xr:uid="{F6AC41BB-EE81-469B-85EA-DC01D6215A84}"/>
    <cellStyle name="Notas 13 5 4 2 4" xfId="21157" xr:uid="{480D4D04-AC31-4EF5-9E0A-794C2985E748}"/>
    <cellStyle name="Notas 13 5 4 3" xfId="9794" xr:uid="{BF4DBA32-84F0-40F3-BA98-1B9EBC05F92B}"/>
    <cellStyle name="Notas 13 5 4 3 2" xfId="24902" xr:uid="{FE57E3EA-05D9-4D89-856A-CE673FAB05A6}"/>
    <cellStyle name="Notas 13 5 4 4" xfId="8702" xr:uid="{62C17B84-AB34-4972-8900-D987E9B6054D}"/>
    <cellStyle name="Notas 13 5 4 4 2" xfId="23810" xr:uid="{D19C525D-9AEA-457D-88E7-B5698CEFF387}"/>
    <cellStyle name="Notas 13 5 4 5" xfId="18520" xr:uid="{AD1BC920-97DA-4493-9FCB-E101C1DAAEF5}"/>
    <cellStyle name="Notas 13 5 5" xfId="3718" xr:uid="{C5D30832-A084-4845-8A12-F35F5BF60D4D}"/>
    <cellStyle name="Notas 13 5 5 2" xfId="6355" xr:uid="{EA194751-D168-4011-AFFB-C873CC4CB3E3}"/>
    <cellStyle name="Notas 13 5 5 2 2" xfId="12666" xr:uid="{410B624C-8D21-45A8-8CCA-F3D7F9619901}"/>
    <cellStyle name="Notas 13 5 5 2 2 2" xfId="27774" xr:uid="{6608B7F9-480A-4755-8D78-F82FCBB910E5}"/>
    <cellStyle name="Notas 13 5 5 2 3" xfId="15967" xr:uid="{6BFF0C0B-A433-4400-A211-E4C6E07F0759}"/>
    <cellStyle name="Notas 13 5 5 2 3 2" xfId="31075" xr:uid="{40F2BE1A-7438-4547-9E32-51CE33C1DF85}"/>
    <cellStyle name="Notas 13 5 5 2 4" xfId="21463" xr:uid="{7C1676B7-C49E-47BC-9C53-98C4853A0EE7}"/>
    <cellStyle name="Notas 13 5 5 3" xfId="10100" xr:uid="{11F8A848-AE13-4DA0-8F58-B38349006EAB}"/>
    <cellStyle name="Notas 13 5 5 3 2" xfId="25208" xr:uid="{6041E2C8-E192-40C8-8E34-092CDF3DDF04}"/>
    <cellStyle name="Notas 13 5 5 4" xfId="14283" xr:uid="{97BC4BB4-5494-449D-8D35-90B6430FB8EB}"/>
    <cellStyle name="Notas 13 5 5 4 2" xfId="29391" xr:uid="{DA2A1F9E-47F4-430B-8612-6639B85980D3}"/>
    <cellStyle name="Notas 13 5 5 5" xfId="18826" xr:uid="{BF22B5FD-C8AC-4801-8936-549456A3FC25}"/>
    <cellStyle name="Notas 13 5 6" xfId="4093" xr:uid="{E36C0252-16F3-4DA5-93BF-C4335B6A8AEF}"/>
    <cellStyle name="Notas 13 5 6 2" xfId="6730" xr:uid="{654A0B3E-7908-4BFA-8AC1-351F47860B48}"/>
    <cellStyle name="Notas 13 5 6 2 2" xfId="13041" xr:uid="{B0F3A2EA-7171-454E-B89F-BADFDD7A8C1C}"/>
    <cellStyle name="Notas 13 5 6 2 2 2" xfId="28149" xr:uid="{B2859003-D02C-4091-8A2F-64EAC0EFD431}"/>
    <cellStyle name="Notas 13 5 6 2 3" xfId="16717" xr:uid="{7F6F9CE1-E7A4-4C28-AF73-B1DA04CBE23C}"/>
    <cellStyle name="Notas 13 5 6 2 3 2" xfId="31825" xr:uid="{A1111C11-0E4F-4EA9-86C0-65648D14BBE3}"/>
    <cellStyle name="Notas 13 5 6 2 4" xfId="21838" xr:uid="{A2838DE0-DBE8-45D1-8785-46207652CEF7}"/>
    <cellStyle name="Notas 13 5 6 3" xfId="10475" xr:uid="{FBF38AB6-488B-40CC-A2F4-F49EA8B3C9DA}"/>
    <cellStyle name="Notas 13 5 6 3 2" xfId="25583" xr:uid="{0C5F1EE5-FDBE-4293-82AC-EE34B624D202}"/>
    <cellStyle name="Notas 13 5 6 4" xfId="14403" xr:uid="{2A54AACB-1016-43DB-AC43-2F175333028A}"/>
    <cellStyle name="Notas 13 5 6 4 2" xfId="29511" xr:uid="{B101F60D-9925-48D9-8F45-CC25E9E83C1B}"/>
    <cellStyle name="Notas 13 5 6 5" xfId="19201" xr:uid="{3D9E2F1D-3C8A-48E9-9D2D-571EA3E3EC5A}"/>
    <cellStyle name="Notas 13 5 7" xfId="4375" xr:uid="{75531848-6B1F-408D-A536-989692B94CDE}"/>
    <cellStyle name="Notas 13 5 7 2" xfId="7012" xr:uid="{7CB88F6E-8E36-467B-A666-6E7523F3F50A}"/>
    <cellStyle name="Notas 13 5 7 2 2" xfId="13323" xr:uid="{21ED57C0-1F83-4046-99B5-EDA3C5A61AE4}"/>
    <cellStyle name="Notas 13 5 7 2 2 2" xfId="28431" xr:uid="{ABE97825-3280-4955-A0DA-3B6669300E91}"/>
    <cellStyle name="Notas 13 5 7 2 3" xfId="16987" xr:uid="{FCCDF74C-2475-4D12-9F14-AC10F6103AE1}"/>
    <cellStyle name="Notas 13 5 7 2 3 2" xfId="32095" xr:uid="{CF9E589C-1B21-465D-9874-2F5E7BB31F23}"/>
    <cellStyle name="Notas 13 5 7 2 4" xfId="22120" xr:uid="{E1B3B65A-0440-4260-A5CA-A1EB26E0A5CA}"/>
    <cellStyle name="Notas 13 5 7 3" xfId="10757" xr:uid="{51611C29-091B-465E-BDE5-E2619EE00EC0}"/>
    <cellStyle name="Notas 13 5 7 3 2" xfId="25865" xr:uid="{8AE20B14-3A6D-4910-9609-C96D021C48C3}"/>
    <cellStyle name="Notas 13 5 7 4" xfId="8715" xr:uid="{3F28298C-CBF8-4B31-B93A-BB74E7990D84}"/>
    <cellStyle name="Notas 13 5 7 4 2" xfId="23823" xr:uid="{23F3D77F-C4E2-4A74-B025-A34928252FF7}"/>
    <cellStyle name="Notas 13 5 7 5" xfId="19483" xr:uid="{A3579B32-DA33-4C30-84FD-03B5B7F97E4A}"/>
    <cellStyle name="Notas 13 5 8" xfId="4658" xr:uid="{38E506CC-AE9D-4356-80AC-38252C994384}"/>
    <cellStyle name="Notas 13 5 8 2" xfId="11040" xr:uid="{C0CD572A-DAA8-4128-8833-B40102BDFA86}"/>
    <cellStyle name="Notas 13 5 8 2 2" xfId="26148" xr:uid="{F909E5B7-CE9D-4492-8ABA-DBA93766459E}"/>
    <cellStyle name="Notas 13 5 8 3" xfId="7588" xr:uid="{77D52AE3-9AF2-4F0B-8354-226F23DF9E66}"/>
    <cellStyle name="Notas 13 5 8 3 2" xfId="22696" xr:uid="{BD71112A-3146-4674-9964-B3F6D10D913F}"/>
    <cellStyle name="Notas 13 5 8 4" xfId="19766" xr:uid="{8889BCE2-5FB9-45FA-941B-11EDC0745BD9}"/>
    <cellStyle name="Notas 13 5 9" xfId="8519" xr:uid="{9C37B429-5E2F-4E83-AC7E-E0C146F79832}"/>
    <cellStyle name="Notas 13 5 9 2" xfId="23627" xr:uid="{0B5ED1EB-02CC-411C-A317-9223E531E8B4}"/>
    <cellStyle name="Notas 14" xfId="1452" xr:uid="{00000000-0005-0000-0000-0000B0050000}"/>
    <cellStyle name="Notas 14 2" xfId="1907" xr:uid="{E031036B-CA96-409C-868A-2F04DE531252}"/>
    <cellStyle name="Notas 14 2 10" xfId="15840" xr:uid="{0DADF482-DF7A-4114-8A96-5A382DD37706}"/>
    <cellStyle name="Notas 14 2 10 2" xfId="30948" xr:uid="{609FF664-F886-4560-90EF-3F0E5DD21362}"/>
    <cellStyle name="Notas 14 2 11" xfId="7704" xr:uid="{680B312B-8B95-4D26-860C-10C34367B42B}"/>
    <cellStyle name="Notas 14 2 11 2" xfId="22812" xr:uid="{CF5196B8-C014-49ED-B686-805B2A92915A}"/>
    <cellStyle name="Notas 14 2 12" xfId="17132" xr:uid="{196FCB35-C5EE-4AB0-AFAB-7A4B9D65E78C}"/>
    <cellStyle name="Notas 14 2 2" xfId="2467" xr:uid="{6E349D4B-FCCE-47F9-814C-FA296B835EC9}"/>
    <cellStyle name="Notas 14 2 2 2" xfId="5104" xr:uid="{67A00D20-C0CC-457E-90F9-B1325C9C7CC2}"/>
    <cellStyle name="Notas 14 2 2 2 2" xfId="11468" xr:uid="{6ADBFA14-5633-47D5-AAA0-29AA5A694540}"/>
    <cellStyle name="Notas 14 2 2 2 2 2" xfId="26576" xr:uid="{8685ED89-C530-4F84-AB28-1F406409B1D2}"/>
    <cellStyle name="Notas 14 2 2 2 3" xfId="9255" xr:uid="{C00D486E-73C5-4A51-BEA1-E04657AB10AA}"/>
    <cellStyle name="Notas 14 2 2 2 3 2" xfId="24363" xr:uid="{C619B483-EE05-4C97-9FB9-EFDC764E732D}"/>
    <cellStyle name="Notas 14 2 2 2 4" xfId="20212" xr:uid="{CAC83243-2274-4192-A249-900C9FA75B7A}"/>
    <cellStyle name="Notas 14 2 2 3" xfId="8934" xr:uid="{4711EAF6-1572-438F-BE84-8E4C21CAC7D2}"/>
    <cellStyle name="Notas 14 2 2 3 2" xfId="24042" xr:uid="{07F5284D-8E0B-4290-8E3B-BC16A790525E}"/>
    <cellStyle name="Notas 14 2 3" xfId="2683" xr:uid="{5A11D768-3A6B-4A5A-936D-75B5BA924C92}"/>
    <cellStyle name="Notas 14 2 3 2" xfId="5320" xr:uid="{4E57E0EF-3FF0-4267-AE60-ED9A8769D2BD}"/>
    <cellStyle name="Notas 14 2 3 2 2" xfId="8085" xr:uid="{DC9E2828-C25D-47D6-A038-06D1E38BD252}"/>
    <cellStyle name="Notas 14 2 3 2 2 2" xfId="23193" xr:uid="{3107C77D-0C2A-40DF-8DB6-4C4BD957577A}"/>
    <cellStyle name="Notas 14 2 3 2 3" xfId="20428" xr:uid="{579AD61B-DA69-42B8-8729-FD0F1BD7A8B2}"/>
    <cellStyle name="Notas 14 2 3 3" xfId="16259" xr:uid="{04AE14F4-904E-4FC2-934D-5BFACB54569D}"/>
    <cellStyle name="Notas 14 2 3 3 2" xfId="31367" xr:uid="{A0FA50C0-D2B6-43C6-99EE-9712E8F5E15F}"/>
    <cellStyle name="Notas 14 2 3 4" xfId="17791" xr:uid="{06149154-4BA4-4DF5-B442-C2803F4D86F7}"/>
    <cellStyle name="Notas 14 2 4" xfId="2986" xr:uid="{9E9C7373-B6A9-4458-A822-B89A9F1994DD}"/>
    <cellStyle name="Notas 14 2 4 2" xfId="5623" xr:uid="{2D2289C2-3317-427C-B046-566FDAAF4EA6}"/>
    <cellStyle name="Notas 14 2 4 2 2" xfId="11934" xr:uid="{904F4BCE-6134-4C7C-9896-E1C842531844}"/>
    <cellStyle name="Notas 14 2 4 2 2 2" xfId="27042" xr:uid="{BEC067F2-650A-4705-B4AB-F7739B819CCC}"/>
    <cellStyle name="Notas 14 2 4 2 3" xfId="14400" xr:uid="{790114E0-46D7-42DA-B2D5-D48AE51AF150}"/>
    <cellStyle name="Notas 14 2 4 2 3 2" xfId="29508" xr:uid="{3DE076CA-B79C-4CE6-85D6-4B844B9519E7}"/>
    <cellStyle name="Notas 14 2 4 2 4" xfId="20731" xr:uid="{4499DE81-5E64-4FC7-8E15-94253ECC0CEF}"/>
    <cellStyle name="Notas 14 2 4 3" xfId="9368" xr:uid="{15865EF7-A068-45DB-8A59-E28F10B0125A}"/>
    <cellStyle name="Notas 14 2 4 3 2" xfId="24476" xr:uid="{302235AF-5320-4AA5-ABA4-A2BFDAB41CB7}"/>
    <cellStyle name="Notas 14 2 4 4" xfId="13422" xr:uid="{DAE45E08-3BC0-4FE1-BA81-4C28E182E541}"/>
    <cellStyle name="Notas 14 2 4 4 2" xfId="28530" xr:uid="{25550FC4-C490-4822-8483-3FECB97936CA}"/>
    <cellStyle name="Notas 14 2 4 5" xfId="18094" xr:uid="{B4CDE8A7-504B-4E67-9286-6E1AD73C6D88}"/>
    <cellStyle name="Notas 14 2 5" xfId="3312" xr:uid="{3A4A4682-6219-44F1-B095-718CC064DE32}"/>
    <cellStyle name="Notas 14 2 5 2" xfId="5949" xr:uid="{56C00CF4-8190-41ED-ABE8-E59207AB63C9}"/>
    <cellStyle name="Notas 14 2 5 2 2" xfId="12260" xr:uid="{48465ADF-210C-4A85-BE28-F04906E19BFF}"/>
    <cellStyle name="Notas 14 2 5 2 2 2" xfId="27368" xr:uid="{479C92C7-1702-4072-8CE5-6244B0E589AB}"/>
    <cellStyle name="Notas 14 2 5 2 3" xfId="14157" xr:uid="{3FA4DAD1-25EB-408F-8987-4935346708FC}"/>
    <cellStyle name="Notas 14 2 5 2 3 2" xfId="29265" xr:uid="{2DCF4914-C95A-4844-AA23-78C716B8338E}"/>
    <cellStyle name="Notas 14 2 5 2 4" xfId="21057" xr:uid="{73E81ABB-FA81-467E-811D-0C60A0FB8AA3}"/>
    <cellStyle name="Notas 14 2 5 3" xfId="9694" xr:uid="{CC639931-D5C0-456A-BC52-D52C49DF73B1}"/>
    <cellStyle name="Notas 14 2 5 3 2" xfId="24802" xr:uid="{66E04B8A-A537-45B4-8CAB-DCA16C1EF177}"/>
    <cellStyle name="Notas 14 2 5 4" xfId="7852" xr:uid="{DBA348BC-F410-4A7F-9C6A-277397759B07}"/>
    <cellStyle name="Notas 14 2 5 4 2" xfId="22960" xr:uid="{F6A2020C-F40B-4BE6-9EE0-54549B31FF0E}"/>
    <cellStyle name="Notas 14 2 5 5" xfId="18420" xr:uid="{C2194CF3-5093-43B6-B2E3-DE636391602C}"/>
    <cellStyle name="Notas 14 2 6" xfId="3618" xr:uid="{CFE68107-94A3-4873-8008-05D5E6B98A8E}"/>
    <cellStyle name="Notas 14 2 6 2" xfId="6255" xr:uid="{07CC2607-5414-49AB-A496-DFEA6A596B52}"/>
    <cellStyle name="Notas 14 2 6 2 2" xfId="12566" xr:uid="{5E302CEA-F841-4672-87AA-8F1C34481DFB}"/>
    <cellStyle name="Notas 14 2 6 2 2 2" xfId="27674" xr:uid="{AD183A48-4A9D-4410-8935-D0D3996A637C}"/>
    <cellStyle name="Notas 14 2 6 2 3" xfId="16443" xr:uid="{6CAFD127-2463-459E-89FB-A29BC7ED4435}"/>
    <cellStyle name="Notas 14 2 6 2 3 2" xfId="31551" xr:uid="{B455E670-36D8-49A4-A3E7-285414D03FC2}"/>
    <cellStyle name="Notas 14 2 6 2 4" xfId="21363" xr:uid="{8685F49A-1790-4F89-8165-7E11011E32DF}"/>
    <cellStyle name="Notas 14 2 6 3" xfId="10000" xr:uid="{2CEBFB5D-0228-4B5E-9988-8B630A06FDBA}"/>
    <cellStyle name="Notas 14 2 6 3 2" xfId="25108" xr:uid="{0D535E3E-5143-46A5-995B-1ECF56CFB45D}"/>
    <cellStyle name="Notas 14 2 6 4" xfId="11214" xr:uid="{5DA411A1-3746-41FB-9D3B-404329C8A2D0}"/>
    <cellStyle name="Notas 14 2 6 4 2" xfId="26322" xr:uid="{EED880B8-9C08-42B8-A626-73234CFE01D5}"/>
    <cellStyle name="Notas 14 2 6 5" xfId="18726" xr:uid="{F4ABF8F8-2DE7-47EF-8F16-AD703B30603B}"/>
    <cellStyle name="Notas 14 2 7" xfId="3979" xr:uid="{1F66BB96-6164-4254-8F35-028DD92B2552}"/>
    <cellStyle name="Notas 14 2 7 2" xfId="6616" xr:uid="{2F92BA5B-55B9-4E90-AFE6-54F4F31A8B52}"/>
    <cellStyle name="Notas 14 2 7 2 2" xfId="12927" xr:uid="{ACDDCC46-A54E-4EF4-97C8-302D279D6A07}"/>
    <cellStyle name="Notas 14 2 7 2 2 2" xfId="28035" xr:uid="{52796638-464B-4FFA-9FD8-00C7023E0268}"/>
    <cellStyle name="Notas 14 2 7 2 3" xfId="16617" xr:uid="{5B9016D2-04CD-492C-A8AC-821498241BA6}"/>
    <cellStyle name="Notas 14 2 7 2 3 2" xfId="31725" xr:uid="{1CF95F74-A47B-4EB9-966D-853762673573}"/>
    <cellStyle name="Notas 14 2 7 2 4" xfId="21724" xr:uid="{8F69DF0B-4925-4DE6-89BF-7997E9EA32EF}"/>
    <cellStyle name="Notas 14 2 7 3" xfId="10361" xr:uid="{86882F8A-FAB6-4D2B-ACA3-2B644989522B}"/>
    <cellStyle name="Notas 14 2 7 3 2" xfId="25469" xr:uid="{5FEDA704-CE96-4968-9C16-728082982C69}"/>
    <cellStyle name="Notas 14 2 7 4" xfId="16368" xr:uid="{6E1BB69E-43A4-4175-A4F1-7619106F4FED}"/>
    <cellStyle name="Notas 14 2 7 4 2" xfId="31476" xr:uid="{06C42CB5-CDCA-4CC3-8044-DF4352B66249}"/>
    <cellStyle name="Notas 14 2 7 5" xfId="19087" xr:uid="{F7843E76-7B0F-49F3-B3DF-2ACEAC514778}"/>
    <cellStyle name="Notas 14 2 8" xfId="4544" xr:uid="{09D5E8BD-D807-4D2F-AD01-DC6AA2B7D601}"/>
    <cellStyle name="Notas 14 2 8 2" xfId="10926" xr:uid="{0DF2D4D7-7371-407B-AE3B-353B873E2750}"/>
    <cellStyle name="Notas 14 2 8 2 2" xfId="26034" xr:uid="{109503F7-85FE-41E8-9500-35DB79EEAB5D}"/>
    <cellStyle name="Notas 14 2 8 3" xfId="7246" xr:uid="{90F082E2-C11A-47D3-A9DE-8FBAD996CFF4}"/>
    <cellStyle name="Notas 14 2 8 3 2" xfId="22354" xr:uid="{EBB3E88A-6C70-48FF-8F2E-25F769504846}"/>
    <cellStyle name="Notas 14 2 8 4" xfId="19652" xr:uid="{B00C86B4-370D-4E13-A555-4EB00273E6E1}"/>
    <cellStyle name="Notas 14 2 9" xfId="8408" xr:uid="{C8B7532A-E3AA-461A-9034-C5545C62B556}"/>
    <cellStyle name="Notas 14 2 9 2" xfId="23516" xr:uid="{6B0596E0-D0A0-4155-AC3C-12927FC743E9}"/>
    <cellStyle name="Notas 14 3" xfId="1894" xr:uid="{889C1E46-D607-40B9-8098-FB7E498E7765}"/>
    <cellStyle name="Notas 14 3 10" xfId="8395" xr:uid="{A67711A4-2E9B-4E8B-94E7-E5BFE1D66B47}"/>
    <cellStyle name="Notas 14 3 10 2" xfId="23503" xr:uid="{84BA8E75-E06B-4077-A912-94063F328030}"/>
    <cellStyle name="Notas 14 3 11" xfId="7499" xr:uid="{B443BB90-AF60-4A0C-A61A-CEBDCFAB0851}"/>
    <cellStyle name="Notas 14 3 11 2" xfId="22607" xr:uid="{8AFCA1AA-FE0F-4D3F-A4CA-E79D1CEB9ED0}"/>
    <cellStyle name="Notas 14 3 12" xfId="8135" xr:uid="{FA18EB3D-82B2-43A7-8890-5893909B9907}"/>
    <cellStyle name="Notas 14 3 12 2" xfId="23243" xr:uid="{FB2620FA-B002-41C1-BCAB-CD9BE39D3B75}"/>
    <cellStyle name="Notas 14 3 13" xfId="17119" xr:uid="{3D5CD4ED-49D8-4E8D-BB3A-B5B2D2A05AD7}"/>
    <cellStyle name="Notas 14 3 2" xfId="2454" xr:uid="{8B5CFB82-F00E-4DD5-AEB4-A00FF35844FD}"/>
    <cellStyle name="Notas 14 3 2 2" xfId="5091" xr:uid="{D33669CA-3A06-46A7-AC65-8F1662AD3486}"/>
    <cellStyle name="Notas 14 3 2 2 2" xfId="11455" xr:uid="{7B4E8AE2-FAA4-4E0F-9ADE-94D197B5198B}"/>
    <cellStyle name="Notas 14 3 2 2 2 2" xfId="26563" xr:uid="{871BC6A8-DBF4-4487-8970-8A9C2BCCA7C0}"/>
    <cellStyle name="Notas 14 3 2 2 3" xfId="8291" xr:uid="{C87C12CD-7F07-4D2A-8570-DD37E19A6929}"/>
    <cellStyle name="Notas 14 3 2 2 3 2" xfId="23399" xr:uid="{F8FD69E7-ED2A-44EA-9742-B4B334A48C7B}"/>
    <cellStyle name="Notas 14 3 2 2 4" xfId="20199" xr:uid="{BC04ABF5-D732-4AD6-A333-781AFD0F95EC}"/>
    <cellStyle name="Notas 14 3 2 3" xfId="8921" xr:uid="{5C7F4F13-63DA-418E-9188-E5613E24B63E}"/>
    <cellStyle name="Notas 14 3 2 3 2" xfId="24029" xr:uid="{AEA33D6F-5507-481F-925B-CBB09790DDF3}"/>
    <cellStyle name="Notas 14 3 2 4" xfId="8139" xr:uid="{B30583A6-C67C-499D-A849-32263DA65E60}"/>
    <cellStyle name="Notas 14 3 2 4 2" xfId="23247" xr:uid="{61CB3AB5-4F0F-4E73-9A24-813EA17B4A53}"/>
    <cellStyle name="Notas 14 3 2 5" xfId="11792" xr:uid="{324BA0FE-D331-4FD0-A788-82CCC04D8192}"/>
    <cellStyle name="Notas 14 3 2 5 2" xfId="26900" xr:uid="{BE731587-E557-416B-9436-5D77ACCDF24B}"/>
    <cellStyle name="Notas 14 3 2 6" xfId="17628" xr:uid="{42C4D2F7-7408-4BFB-A4C0-0ECC4BF0A9CA}"/>
    <cellStyle name="Notas 14 3 3" xfId="2670" xr:uid="{380FC7D7-7573-41BE-A50A-C17DE0C0864E}"/>
    <cellStyle name="Notas 14 3 3 2" xfId="5307" xr:uid="{83BB337C-8FEE-4F72-B8F2-EC636B9C7B25}"/>
    <cellStyle name="Notas 14 3 3 2 2" xfId="14965" xr:uid="{CB683549-8516-46CF-B6A5-F883C79B8CA4}"/>
    <cellStyle name="Notas 14 3 3 2 2 2" xfId="30073" xr:uid="{12726BF4-DCB2-4F2A-9641-F8D4BE12DFA4}"/>
    <cellStyle name="Notas 14 3 3 2 3" xfId="20415" xr:uid="{BEF762CB-572B-473A-A1B5-1BB0CB337509}"/>
    <cellStyle name="Notas 14 3 3 3" xfId="14886" xr:uid="{777984EB-D777-4FC3-8A37-26B55BE1AA4C}"/>
    <cellStyle name="Notas 14 3 3 3 2" xfId="29994" xr:uid="{23F8A9D9-15CE-4B6C-9DC0-D36C752B81DF}"/>
    <cellStyle name="Notas 14 3 3 4" xfId="17778" xr:uid="{2F34274C-6433-45C7-B08E-4B64BC1C7100}"/>
    <cellStyle name="Notas 14 3 4" xfId="2973" xr:uid="{6040F090-63CC-478C-AF3E-69BD626B59A5}"/>
    <cellStyle name="Notas 14 3 4 2" xfId="5610" xr:uid="{D3F9AA0F-ADFB-4C9E-B097-6F30DA56D0E7}"/>
    <cellStyle name="Notas 14 3 4 2 2" xfId="11921" xr:uid="{FC8197D4-119F-41B9-87D6-8D1A3C353DE2}"/>
    <cellStyle name="Notas 14 3 4 2 2 2" xfId="27029" xr:uid="{45A45D8D-697E-4E5F-BCF4-5CBFBBA7B5DA}"/>
    <cellStyle name="Notas 14 3 4 2 3" xfId="14251" xr:uid="{06395052-B11C-4646-A3AC-040DEF64DDC3}"/>
    <cellStyle name="Notas 14 3 4 2 3 2" xfId="29359" xr:uid="{6601BD52-DB7F-40A9-84AB-481BD8A48BE0}"/>
    <cellStyle name="Notas 14 3 4 2 4" xfId="20718" xr:uid="{4ED55715-12AE-4CAD-8EE9-CC8A92460F4C}"/>
    <cellStyle name="Notas 14 3 4 3" xfId="9355" xr:uid="{011A226E-1F31-4B4A-A692-49CC4342A0F3}"/>
    <cellStyle name="Notas 14 3 4 3 2" xfId="24463" xr:uid="{8E7793B3-075D-4C5F-8AC7-003DD0C01566}"/>
    <cellStyle name="Notas 14 3 4 4" xfId="7058" xr:uid="{65CC30E6-F6E5-4F1C-B553-2840B9F2A5ED}"/>
    <cellStyle name="Notas 14 3 4 4 2" xfId="22166" xr:uid="{E52971EE-8029-4290-88D1-3A2756691FB1}"/>
    <cellStyle name="Notas 14 3 4 5" xfId="18081" xr:uid="{CB812985-6107-42DE-AF29-6FB4F5CDE19C}"/>
    <cellStyle name="Notas 14 3 5" xfId="3299" xr:uid="{2574929C-6FAF-48C9-AAE9-ED830E83BC40}"/>
    <cellStyle name="Notas 14 3 5 2" xfId="5936" xr:uid="{A6247D3D-DFA7-45AD-9C6D-D18B3A874CC0}"/>
    <cellStyle name="Notas 14 3 5 2 2" xfId="12247" xr:uid="{420C271C-5C39-4262-A9C5-B26C0EE035F4}"/>
    <cellStyle name="Notas 14 3 5 2 2 2" xfId="27355" xr:uid="{48F7C6D2-EBD8-44F6-962D-D0A1FEF6ADFD}"/>
    <cellStyle name="Notas 14 3 5 2 3" xfId="14211" xr:uid="{8488C5CF-7B64-43FC-AB41-52B75BAB0FDB}"/>
    <cellStyle name="Notas 14 3 5 2 3 2" xfId="29319" xr:uid="{1625FAAB-0DDE-490F-81DA-68E0C99A7FC3}"/>
    <cellStyle name="Notas 14 3 5 2 4" xfId="21044" xr:uid="{B796BFE3-E2A7-4FFA-805B-8414A995807B}"/>
    <cellStyle name="Notas 14 3 5 3" xfId="9681" xr:uid="{BFDD0171-39B4-43EF-9AF0-F366B7E4496A}"/>
    <cellStyle name="Notas 14 3 5 3 2" xfId="24789" xr:uid="{C090CCF5-A1AA-4D8F-B9FF-B61BF88837ED}"/>
    <cellStyle name="Notas 14 3 5 4" xfId="15151" xr:uid="{F90765A7-DB0F-4949-9546-BC12BE61BC20}"/>
    <cellStyle name="Notas 14 3 5 4 2" xfId="30259" xr:uid="{64743F4C-F065-4FB8-AA77-7CB7EB0184BB}"/>
    <cellStyle name="Notas 14 3 5 5" xfId="18407" xr:uid="{96005EBE-A878-45EA-9903-A09B8F192960}"/>
    <cellStyle name="Notas 14 3 6" xfId="3605" xr:uid="{26E94548-6C64-48F1-9150-7D3D3C55D51B}"/>
    <cellStyle name="Notas 14 3 6 2" xfId="6242" xr:uid="{AA59D64C-CA77-49B7-B379-CBBB619D51A9}"/>
    <cellStyle name="Notas 14 3 6 2 2" xfId="12553" xr:uid="{5B4B8129-4FD3-428C-A118-9F749832BDFA}"/>
    <cellStyle name="Notas 14 3 6 2 2 2" xfId="27661" xr:uid="{51787DEE-1E5A-43E8-9441-369DDBDC24F7}"/>
    <cellStyle name="Notas 14 3 6 2 3" xfId="8295" xr:uid="{7FAB693F-B3C0-4C9B-9054-34B5A7D3E0EE}"/>
    <cellStyle name="Notas 14 3 6 2 3 2" xfId="23403" xr:uid="{E4CC87CA-4685-4728-9AC9-DF1C815458A5}"/>
    <cellStyle name="Notas 14 3 6 2 4" xfId="21350" xr:uid="{A8A81F2A-26F7-4975-833F-B7159AC6BC36}"/>
    <cellStyle name="Notas 14 3 6 3" xfId="9987" xr:uid="{0F66EA71-24F4-4D24-BDEE-0BBD1575949C}"/>
    <cellStyle name="Notas 14 3 6 3 2" xfId="25095" xr:uid="{D25193FD-4A42-4043-BF90-DD23C5D85A7A}"/>
    <cellStyle name="Notas 14 3 6 4" xfId="15329" xr:uid="{A51AB139-DE83-4A2F-98BB-8C2971AC7B65}"/>
    <cellStyle name="Notas 14 3 6 4 2" xfId="30437" xr:uid="{8CABFCEC-9872-4828-8024-D7E8F0952651}"/>
    <cellStyle name="Notas 14 3 6 5" xfId="18713" xr:uid="{67FFC411-97A0-44BA-BBD1-8B804A513C60}"/>
    <cellStyle name="Notas 14 3 7" xfId="3966" xr:uid="{60CA4373-A5F3-4CBF-95C3-9E2FC4129250}"/>
    <cellStyle name="Notas 14 3 7 2" xfId="6603" xr:uid="{A6C9BB4C-BA04-46EC-8A3B-45FF2DE96960}"/>
    <cellStyle name="Notas 14 3 7 2 2" xfId="12914" xr:uid="{6B2ED6A5-4A1C-46B6-8969-A6D054665F3E}"/>
    <cellStyle name="Notas 14 3 7 2 2 2" xfId="28022" xr:uid="{B77D6854-2B96-40C2-8066-8B27380EDDCB}"/>
    <cellStyle name="Notas 14 3 7 2 3" xfId="16604" xr:uid="{16904935-2694-400D-9004-0B9650323A53}"/>
    <cellStyle name="Notas 14 3 7 2 3 2" xfId="31712" xr:uid="{EA9D47E7-033B-4909-A06A-F195F31FA5EE}"/>
    <cellStyle name="Notas 14 3 7 2 4" xfId="21711" xr:uid="{DABB19F5-9410-4939-BE28-CC187108E8A4}"/>
    <cellStyle name="Notas 14 3 7 3" xfId="10348" xr:uid="{7DEA63D4-FC82-476E-8147-6A162D8AC8E8}"/>
    <cellStyle name="Notas 14 3 7 3 2" xfId="25456" xr:uid="{39F3000F-2300-4FFF-84A6-8CFD9FB60411}"/>
    <cellStyle name="Notas 14 3 7 4" xfId="7472" xr:uid="{2240625D-DE19-4FE3-9114-B257E1379BBF}"/>
    <cellStyle name="Notas 14 3 7 4 2" xfId="22580" xr:uid="{8459F25B-1CE8-42D3-B480-0AB3552ABDC7}"/>
    <cellStyle name="Notas 14 3 7 5" xfId="19074" xr:uid="{DB917A64-0E7A-4266-835C-8D2A2ACAD1F3}"/>
    <cellStyle name="Notas 14 3 8" xfId="4298" xr:uid="{5D83CD09-1E6A-44D3-84FA-E1276C961EA1}"/>
    <cellStyle name="Notas 14 3 8 2" xfId="6935" xr:uid="{089CF16B-5569-46DD-9431-182DEA5D0F96}"/>
    <cellStyle name="Notas 14 3 8 2 2" xfId="13246" xr:uid="{9BFA4156-21E8-461C-BBD9-8B6AE08E1FAA}"/>
    <cellStyle name="Notas 14 3 8 2 2 2" xfId="28354" xr:uid="{AB7185B3-FC56-47B3-B5A6-7F24FEA4674A}"/>
    <cellStyle name="Notas 14 3 8 2 3" xfId="16910" xr:uid="{68E35696-FFF1-4581-B374-0214430182C2}"/>
    <cellStyle name="Notas 14 3 8 2 3 2" xfId="32018" xr:uid="{773601A9-A0A7-4F2D-BBAD-E4CE157F37B4}"/>
    <cellStyle name="Notas 14 3 8 2 4" xfId="22043" xr:uid="{B1925A2C-8747-40B4-B447-D75809DA02B3}"/>
    <cellStyle name="Notas 14 3 8 3" xfId="10680" xr:uid="{755D9088-FB43-4FD5-B138-B54D35C9F5B8}"/>
    <cellStyle name="Notas 14 3 8 3 2" xfId="25788" xr:uid="{82B26601-1029-40E8-A92C-C1BAEE4695D9}"/>
    <cellStyle name="Notas 14 3 8 4" xfId="13467" xr:uid="{8258E303-2D18-400A-9953-13617CB970C3}"/>
    <cellStyle name="Notas 14 3 8 4 2" xfId="28575" xr:uid="{28AA96DF-CED1-4335-99A8-98245C029A43}"/>
    <cellStyle name="Notas 14 3 8 5" xfId="19406" xr:uid="{0A044093-E0B1-4C45-BB53-A848307415BD}"/>
    <cellStyle name="Notas 14 3 9" xfId="4531" xr:uid="{0F44648B-7510-4EE8-9395-5DF14AA61B4A}"/>
    <cellStyle name="Notas 14 3 9 2" xfId="10913" xr:uid="{1ACF346D-0F21-4289-B5DB-7CA97C162071}"/>
    <cellStyle name="Notas 14 3 9 2 2" xfId="26021" xr:uid="{6B99C1D8-C3AC-4896-B63E-B4CF96C0169E}"/>
    <cellStyle name="Notas 14 3 9 3" xfId="7517" xr:uid="{1CFB4A99-E1ED-4E33-8CFB-D2E31E7EBADC}"/>
    <cellStyle name="Notas 14 3 9 3 2" xfId="22625" xr:uid="{22F03EC8-8DC9-4671-875F-2DF4E2394A94}"/>
    <cellStyle name="Notas 14 3 9 4" xfId="19639" xr:uid="{28E5275B-1A7A-4271-8071-5104F41F2B65}"/>
    <cellStyle name="Notas 14 4" xfId="2104" xr:uid="{103C101A-9B6F-4D01-ADD8-B5EE81239ECF}"/>
    <cellStyle name="Notas 14 4 10" xfId="8602" xr:uid="{880C718C-882F-4B0B-A752-1EEFEBEC125E}"/>
    <cellStyle name="Notas 14 4 10 2" xfId="23710" xr:uid="{066B0E87-E454-42C0-A086-9192F2FBED69}"/>
    <cellStyle name="Notas 14 4 11" xfId="7434" xr:uid="{F7400E61-569F-4593-A760-C76CE6FA3F6A}"/>
    <cellStyle name="Notas 14 4 11 2" xfId="22542" xr:uid="{916D05E9-5C0E-4467-8A98-87989F392723}"/>
    <cellStyle name="Notas 14 4 12" xfId="14434" xr:uid="{8717FE12-5E29-495B-BC4A-F7CF22AF0F0E}"/>
    <cellStyle name="Notas 14 4 12 2" xfId="29542" xr:uid="{A3B31E21-D7D6-4F8E-91F5-488790179980}"/>
    <cellStyle name="Notas 14 4 13" xfId="17329" xr:uid="{C64C2561-4DC8-428A-B12E-A83793A04E1A}"/>
    <cellStyle name="Notas 14 4 2" xfId="2594" xr:uid="{8A64DF2E-ED21-404C-A474-1260E20045F1}"/>
    <cellStyle name="Notas 14 4 2 2" xfId="5231" xr:uid="{8FC77E1D-1B88-476D-B499-DC03584A456D}"/>
    <cellStyle name="Notas 14 4 2 2 2" xfId="11595" xr:uid="{7879834D-B76C-43A5-8A9E-7780D6CEC581}"/>
    <cellStyle name="Notas 14 4 2 2 2 2" xfId="26703" xr:uid="{D16FE30F-0651-45CE-BB5D-D9F9DD29863D}"/>
    <cellStyle name="Notas 14 4 2 2 3" xfId="7964" xr:uid="{3A31D4B5-E787-4483-A16F-9B457DC0A95D}"/>
    <cellStyle name="Notas 14 4 2 2 3 2" xfId="23072" xr:uid="{C62A3DF1-6300-46EA-9DA7-947DFACFCBB5}"/>
    <cellStyle name="Notas 14 4 2 2 4" xfId="20339" xr:uid="{304B4804-0C8D-404C-BC49-F062BC906519}"/>
    <cellStyle name="Notas 14 4 2 3" xfId="9061" xr:uid="{650FD7E0-76D2-4E38-928A-203A481C5F82}"/>
    <cellStyle name="Notas 14 4 2 3 2" xfId="24169" xr:uid="{A2703B73-320D-462F-BAD2-EB808CB4540E}"/>
    <cellStyle name="Notas 14 4 2 4" xfId="15163" xr:uid="{B7539A8C-7290-4AE6-8348-719DAF4C49C4}"/>
    <cellStyle name="Notas 14 4 2 4 2" xfId="30271" xr:uid="{4C9681CC-376E-4108-8936-BE28A246CA5A}"/>
    <cellStyle name="Notas 14 4 2 5" xfId="15466" xr:uid="{4B9F388C-15CA-42AF-92DF-804D649D8581}"/>
    <cellStyle name="Notas 14 4 2 5 2" xfId="30574" xr:uid="{65A8F319-5898-4259-B1BF-E6254A002AD2}"/>
    <cellStyle name="Notas 14 4 2 6" xfId="17702" xr:uid="{A8AC96B7-5A7D-410F-9F4B-AB1887A4469B}"/>
    <cellStyle name="Notas 14 4 3" xfId="2859" xr:uid="{8579DB05-7FDA-4954-A0D3-3E88DD61BF3F}"/>
    <cellStyle name="Notas 14 4 3 2" xfId="5496" xr:uid="{0AD0EB1D-C3D1-492C-8F0C-DD6A131C4931}"/>
    <cellStyle name="Notas 14 4 3 2 2" xfId="16513" xr:uid="{5C154D93-372E-4C47-AEB9-6BEE468FD685}"/>
    <cellStyle name="Notas 14 4 3 2 2 2" xfId="31621" xr:uid="{28E36267-2803-458F-8307-10BB0C7039F6}"/>
    <cellStyle name="Notas 14 4 3 2 3" xfId="20604" xr:uid="{B11C57F9-DF8C-42B8-8447-89D44F5036F0}"/>
    <cellStyle name="Notas 14 4 3 3" xfId="16066" xr:uid="{A7C6966C-6883-4D0E-A322-6E92F9B7E780}"/>
    <cellStyle name="Notas 14 4 3 3 2" xfId="31174" xr:uid="{4E547E60-79FE-4217-9A7A-B9701398C238}"/>
    <cellStyle name="Notas 14 4 3 4" xfId="17967" xr:uid="{8C063DC0-E651-4B0D-BCD4-3DD74F501381}"/>
    <cellStyle name="Notas 14 4 4" xfId="3162" xr:uid="{89D36A86-F6BA-43A6-8062-C01AE23C797C}"/>
    <cellStyle name="Notas 14 4 4 2" xfId="5799" xr:uid="{41E2EF55-AE0A-46C1-A12A-A98380BFC977}"/>
    <cellStyle name="Notas 14 4 4 2 2" xfId="12110" xr:uid="{923F4570-D3C3-4B14-8AAB-7445D87374DC}"/>
    <cellStyle name="Notas 14 4 4 2 2 2" xfId="27218" xr:uid="{D8975A0C-8AE0-422F-9CDC-F64CD7213CF3}"/>
    <cellStyle name="Notas 14 4 4 2 3" xfId="8047" xr:uid="{A47F58EE-26E6-4CBA-B7A1-6234C1E33269}"/>
    <cellStyle name="Notas 14 4 4 2 3 2" xfId="23155" xr:uid="{C449C47E-AE25-4EAD-9A86-A445C3BF0D98}"/>
    <cellStyle name="Notas 14 4 4 2 4" xfId="20907" xr:uid="{62315356-50AC-4A8A-81D5-73940D648606}"/>
    <cellStyle name="Notas 14 4 4 3" xfId="9544" xr:uid="{0730C64B-56E2-448C-A752-4F9B1E7AD220}"/>
    <cellStyle name="Notas 14 4 4 3 2" xfId="24652" xr:uid="{A9BA5754-8D7F-4B3A-8900-94E704D9C949}"/>
    <cellStyle name="Notas 14 4 4 4" xfId="13417" xr:uid="{487631BC-7AA2-4242-8A71-90C970F16160}"/>
    <cellStyle name="Notas 14 4 4 4 2" xfId="28525" xr:uid="{732DF32C-9824-4D01-ABB1-3E89A314EAF9}"/>
    <cellStyle name="Notas 14 4 4 5" xfId="18270" xr:uid="{2E583D8D-4493-478E-A548-75444E02693A}"/>
    <cellStyle name="Notas 14 4 5" xfId="3488" xr:uid="{C67EE4F7-5E0E-487C-B58D-0611BD030EB8}"/>
    <cellStyle name="Notas 14 4 5 2" xfId="6125" xr:uid="{91FDF06A-C5E9-4E4A-8B80-A6065A1B1930}"/>
    <cellStyle name="Notas 14 4 5 2 2" xfId="12436" xr:uid="{2D0CBBC9-468E-43D7-ACB4-86950A73CC39}"/>
    <cellStyle name="Notas 14 4 5 2 2 2" xfId="27544" xr:uid="{3E544FB9-7B1E-44D8-A701-3476A3980572}"/>
    <cellStyle name="Notas 14 4 5 2 3" xfId="15588" xr:uid="{20EFD29E-21D2-44B5-8D75-A445FD11D0A2}"/>
    <cellStyle name="Notas 14 4 5 2 3 2" xfId="30696" xr:uid="{724DFDB2-D4FE-419B-982D-F972CD4D10CC}"/>
    <cellStyle name="Notas 14 4 5 2 4" xfId="21233" xr:uid="{AB4C884A-B2E1-4195-B826-011AC4096932}"/>
    <cellStyle name="Notas 14 4 5 3" xfId="9870" xr:uid="{8D19069C-6727-4C25-B7AA-0EFD0502F747}"/>
    <cellStyle name="Notas 14 4 5 3 2" xfId="24978" xr:uid="{52080684-1AD5-429F-8567-7ED2470DB093}"/>
    <cellStyle name="Notas 14 4 5 4" xfId="14815" xr:uid="{E7C96621-44BF-4B93-B073-4C428EDAF6C3}"/>
    <cellStyle name="Notas 14 4 5 4 2" xfId="29923" xr:uid="{6822D56C-62EC-4DAF-A912-87284F164710}"/>
    <cellStyle name="Notas 14 4 5 5" xfId="18596" xr:uid="{E1E682D9-0051-49AF-AC3C-35C1077B01F0}"/>
    <cellStyle name="Notas 14 4 6" xfId="3794" xr:uid="{26232F71-A0D6-4612-A59D-3FDE37236A4D}"/>
    <cellStyle name="Notas 14 4 6 2" xfId="6431" xr:uid="{17BC4736-2A36-4465-9ED9-166548ECC37A}"/>
    <cellStyle name="Notas 14 4 6 2 2" xfId="12742" xr:uid="{82D2930A-23B5-44DD-B4E7-75CB34D77222}"/>
    <cellStyle name="Notas 14 4 6 2 2 2" xfId="27850" xr:uid="{869E8DAA-E750-4279-A3FB-E83DBCF009FC}"/>
    <cellStyle name="Notas 14 4 6 2 3" xfId="14647" xr:uid="{E8496D0D-041A-43EC-ACBD-69C6E1080B0C}"/>
    <cellStyle name="Notas 14 4 6 2 3 2" xfId="29755" xr:uid="{D461271D-7521-4A9E-88D5-1C1BC5E37374}"/>
    <cellStyle name="Notas 14 4 6 2 4" xfId="21539" xr:uid="{60FF1324-427F-4978-B51D-03342F0B8682}"/>
    <cellStyle name="Notas 14 4 6 3" xfId="10176" xr:uid="{C5CA88C3-4536-40F1-A7B1-C8D4B6F64876}"/>
    <cellStyle name="Notas 14 4 6 3 2" xfId="25284" xr:uid="{95AE45A1-5AF4-4805-9256-C066A8A77943}"/>
    <cellStyle name="Notas 14 4 6 4" xfId="14039" xr:uid="{A2ECF662-597E-4ABC-8B96-AC413B36CBDE}"/>
    <cellStyle name="Notas 14 4 6 4 2" xfId="29147" xr:uid="{0903DC95-E653-42EF-948B-7617E55E9ED4}"/>
    <cellStyle name="Notas 14 4 6 5" xfId="18902" xr:uid="{C29919A4-D473-4098-B780-F1DCEC6E7515}"/>
    <cellStyle name="Notas 14 4 7" xfId="4176" xr:uid="{6539C27E-4CDD-4B12-9A60-8548253427BF}"/>
    <cellStyle name="Notas 14 4 7 2" xfId="6813" xr:uid="{2C23A838-96DF-42C4-B52A-BA2B8D021157}"/>
    <cellStyle name="Notas 14 4 7 2 2" xfId="13124" xr:uid="{8A90486C-2E02-4644-9A2C-4594A537C867}"/>
    <cellStyle name="Notas 14 4 7 2 2 2" xfId="28232" xr:uid="{18E55D86-B4CC-4053-BC90-9A1FBF76540E}"/>
    <cellStyle name="Notas 14 4 7 2 3" xfId="16793" xr:uid="{58BDCDFC-1417-45F3-B066-C5C0BFE4E127}"/>
    <cellStyle name="Notas 14 4 7 2 3 2" xfId="31901" xr:uid="{F2EC7D4C-8639-452E-AA41-70ED532D07CA}"/>
    <cellStyle name="Notas 14 4 7 2 4" xfId="21921" xr:uid="{F2180CFD-B548-44E6-8CD0-7AE9141C9FEF}"/>
    <cellStyle name="Notas 14 4 7 3" xfId="10558" xr:uid="{2A02556B-C622-45AD-974C-2224F5A53440}"/>
    <cellStyle name="Notas 14 4 7 3 2" xfId="25666" xr:uid="{BFC9E24A-B9EB-4530-99C8-C1B34806B70B}"/>
    <cellStyle name="Notas 14 4 7 4" xfId="14711" xr:uid="{3138AED4-B493-48F2-9367-E1E950638731}"/>
    <cellStyle name="Notas 14 4 7 4 2" xfId="29819" xr:uid="{65FB1EE3-389B-4408-9CD7-05B97C9EAB46}"/>
    <cellStyle name="Notas 14 4 7 5" xfId="19284" xr:uid="{F2732E3B-6A8D-4C41-9BED-145C287B2C2B}"/>
    <cellStyle name="Notas 14 4 8" xfId="4383" xr:uid="{4C8BA6D1-6E0A-4BFF-A456-2A7AE9C1BCD9}"/>
    <cellStyle name="Notas 14 4 8 2" xfId="7020" xr:uid="{6CA3BBFD-3CE1-4D46-91E0-BF0245D7B2B7}"/>
    <cellStyle name="Notas 14 4 8 2 2" xfId="13331" xr:uid="{F76777EB-8C32-4C48-BE89-095B9410A864}"/>
    <cellStyle name="Notas 14 4 8 2 2 2" xfId="28439" xr:uid="{FA19232B-E695-4488-80E3-AC6A3714DFF5}"/>
    <cellStyle name="Notas 14 4 8 2 3" xfId="16995" xr:uid="{19C5366A-53B9-4C56-A9F6-8AE751270C7D}"/>
    <cellStyle name="Notas 14 4 8 2 3 2" xfId="32103" xr:uid="{A0418522-5FEE-4A14-871C-0E935074CC54}"/>
    <cellStyle name="Notas 14 4 8 2 4" xfId="22128" xr:uid="{13AF1BD2-CD1D-4A0D-93E2-DA2FBFA2CD2A}"/>
    <cellStyle name="Notas 14 4 8 3" xfId="10765" xr:uid="{A78AC04D-62C4-4B2C-86EB-5AEA71FC522D}"/>
    <cellStyle name="Notas 14 4 8 3 2" xfId="25873" xr:uid="{D2F660C5-0A96-490F-A95C-3F4BF144AD27}"/>
    <cellStyle name="Notas 14 4 8 4" xfId="15457" xr:uid="{7E500161-EF07-44A1-900F-3B143B585598}"/>
    <cellStyle name="Notas 14 4 8 4 2" xfId="30565" xr:uid="{56AD3591-C261-4AB8-8D01-157778FCC8A7}"/>
    <cellStyle name="Notas 14 4 8 5" xfId="19491" xr:uid="{BB7D20D3-D41E-4571-9008-AEC00F244047}"/>
    <cellStyle name="Notas 14 4 9" xfId="4741" xr:uid="{7311467B-1CAF-419D-9152-8365D2FD3090}"/>
    <cellStyle name="Notas 14 4 9 2" xfId="11123" xr:uid="{1DCB712A-5A91-4F21-9494-A390AFE725B5}"/>
    <cellStyle name="Notas 14 4 9 2 2" xfId="26231" xr:uid="{EF08547F-458C-450B-83DA-ADA10C786FD4}"/>
    <cellStyle name="Notas 14 4 9 3" xfId="9134" xr:uid="{0DCE9FDE-D5BC-4BA7-BED2-2902DB765460}"/>
    <cellStyle name="Notas 14 4 9 3 2" xfId="24242" xr:uid="{B384A09F-6D28-4973-821A-67E4B59AF448}"/>
    <cellStyle name="Notas 14 4 9 4" xfId="19849" xr:uid="{E27A4D8A-8613-4ACE-B7AF-9ADF602C21B1}"/>
    <cellStyle name="Notas 14 5" xfId="2020" xr:uid="{5C8FA850-EF3B-41FB-992D-2C9E5478B8E2}"/>
    <cellStyle name="Notas 14 5 10" xfId="7758" xr:uid="{39AB6A97-9AA4-451C-A64C-115C6A8AB73B}"/>
    <cellStyle name="Notas 14 5 10 2" xfId="22866" xr:uid="{0A16C8F0-CD74-42B6-B706-7FDB0BC003C6}"/>
    <cellStyle name="Notas 14 5 11" xfId="15806" xr:uid="{A8D915FE-40F3-4314-B3FC-3838CFFE50DC}"/>
    <cellStyle name="Notas 14 5 11 2" xfId="30914" xr:uid="{35F9B37B-83F9-4A5B-8BEC-98E90A98CD97}"/>
    <cellStyle name="Notas 14 5 12" xfId="17245" xr:uid="{C969AC5C-11AD-4D7D-9320-BCFA7EE23E58}"/>
    <cellStyle name="Notas 14 5 2" xfId="2782" xr:uid="{DFD49165-B7F4-4639-8C0C-37C3B499044F}"/>
    <cellStyle name="Notas 14 5 2 2" xfId="5419" xr:uid="{B11C4BC4-61C9-4EC6-B07B-0D1718BD2ED9}"/>
    <cellStyle name="Notas 14 5 2 2 2" xfId="7074" xr:uid="{A45E026A-361E-4D41-9492-638868A35D09}"/>
    <cellStyle name="Notas 14 5 2 2 2 2" xfId="22182" xr:uid="{F9531148-D5E7-44B5-A7FF-BB309E7DB470}"/>
    <cellStyle name="Notas 14 5 2 2 3" xfId="20527" xr:uid="{7389F6BA-93CD-4838-BFA1-E5D3362D492C}"/>
    <cellStyle name="Notas 14 5 2 3" xfId="13994" xr:uid="{74C1C10B-8684-4649-B430-23B850DD2192}"/>
    <cellStyle name="Notas 14 5 2 3 2" xfId="29102" xr:uid="{4C2A8AFE-5FDC-404E-B588-BB602FEC2EF7}"/>
    <cellStyle name="Notas 14 5 2 4" xfId="17890" xr:uid="{E7638353-06EC-4F7F-8D9C-392E98ACF124}"/>
    <cellStyle name="Notas 14 5 3" xfId="3085" xr:uid="{94FCD64A-13EF-4CC1-BF11-824EFA7D9D66}"/>
    <cellStyle name="Notas 14 5 3 2" xfId="5722" xr:uid="{584D7874-A77B-452A-8CFD-90A6DDAFAA9A}"/>
    <cellStyle name="Notas 14 5 3 2 2" xfId="12033" xr:uid="{85D9609F-BEE3-4741-81EC-3914F629ECF4}"/>
    <cellStyle name="Notas 14 5 3 2 2 2" xfId="27141" xr:uid="{F9015004-3955-4347-A941-D3FCDAB972DD}"/>
    <cellStyle name="Notas 14 5 3 2 3" xfId="13686" xr:uid="{064B836D-B3E0-4F7B-B627-98FC52F8C7E7}"/>
    <cellStyle name="Notas 14 5 3 2 3 2" xfId="28794" xr:uid="{AAFE0C80-EE45-4306-BC70-C6FEFB0D9DFC}"/>
    <cellStyle name="Notas 14 5 3 2 4" xfId="20830" xr:uid="{795DCB3B-76CE-4C2A-831A-2459897C9F4E}"/>
    <cellStyle name="Notas 14 5 3 3" xfId="9467" xr:uid="{C6F8DEDC-4EBB-4117-B1D3-CA46F2CA0202}"/>
    <cellStyle name="Notas 14 5 3 3 2" xfId="24575" xr:uid="{E69A2FED-5A56-49BE-B132-D7DA16897019}"/>
    <cellStyle name="Notas 14 5 3 4" xfId="7992" xr:uid="{C4E4F4F8-8FBA-487A-B271-2E1BE7413EF8}"/>
    <cellStyle name="Notas 14 5 3 4 2" xfId="23100" xr:uid="{696B9582-3548-452E-9AEF-7613EC507A2D}"/>
    <cellStyle name="Notas 14 5 3 5" xfId="18193" xr:uid="{AED5066C-96AD-4EEE-8DE9-990A4F35E797}"/>
    <cellStyle name="Notas 14 5 4" xfId="3411" xr:uid="{2CA34053-623D-4947-958A-2D13BD19789A}"/>
    <cellStyle name="Notas 14 5 4 2" xfId="6048" xr:uid="{0ECD3CCE-6379-42A2-88A2-B5C02F4EFC14}"/>
    <cellStyle name="Notas 14 5 4 2 2" xfId="12359" xr:uid="{011CA5A0-D113-43B3-BFCA-4BF00B944193}"/>
    <cellStyle name="Notas 14 5 4 2 2 2" xfId="27467" xr:uid="{E4247DD7-0749-4AB7-A12B-E501AFEEFD5A}"/>
    <cellStyle name="Notas 14 5 4 2 3" xfId="15014" xr:uid="{0C94F29C-5D68-4B99-B4C3-042B860563F8}"/>
    <cellStyle name="Notas 14 5 4 2 3 2" xfId="30122" xr:uid="{56795B12-E8BC-4077-A35A-24628FE04230}"/>
    <cellStyle name="Notas 14 5 4 2 4" xfId="21156" xr:uid="{1FE6E379-48AE-409C-99DA-C27042621E49}"/>
    <cellStyle name="Notas 14 5 4 3" xfId="9793" xr:uid="{8D53734B-D09C-430B-885E-88D0AC9C5183}"/>
    <cellStyle name="Notas 14 5 4 3 2" xfId="24901" xr:uid="{CB804840-E7D6-4B91-B0DD-0A1EAFC43CED}"/>
    <cellStyle name="Notas 14 5 4 4" xfId="7769" xr:uid="{CFF4D73D-488B-4215-9A76-67E26158A70D}"/>
    <cellStyle name="Notas 14 5 4 4 2" xfId="22877" xr:uid="{6F19ED77-EA03-4030-A321-F2A696BF99CA}"/>
    <cellStyle name="Notas 14 5 4 5" xfId="18519" xr:uid="{ECC82387-13EF-4B31-A3E2-F7A05CDC0549}"/>
    <cellStyle name="Notas 14 5 5" xfId="3717" xr:uid="{E56E8E1B-7C8D-43E8-96BF-0DB99F5A1DC2}"/>
    <cellStyle name="Notas 14 5 5 2" xfId="6354" xr:uid="{79B381A0-587B-48A1-8EBF-7C6EFB57B419}"/>
    <cellStyle name="Notas 14 5 5 2 2" xfId="12665" xr:uid="{1CD59838-D4B4-4EA6-9FE0-84C93B4E4F89}"/>
    <cellStyle name="Notas 14 5 5 2 2 2" xfId="27773" xr:uid="{34CA3C03-8157-4330-9622-FD91AE3B77F0}"/>
    <cellStyle name="Notas 14 5 5 2 3" xfId="13651" xr:uid="{F7378161-637A-4544-80CD-207C338CC2A7}"/>
    <cellStyle name="Notas 14 5 5 2 3 2" xfId="28759" xr:uid="{618CD73F-04D8-4D2E-AA7C-BC4E0103AFE6}"/>
    <cellStyle name="Notas 14 5 5 2 4" xfId="21462" xr:uid="{38D612D8-EB31-48A4-87A8-B5D308DB0520}"/>
    <cellStyle name="Notas 14 5 5 3" xfId="10099" xr:uid="{3608DF3A-1349-46F3-B80E-F6BD5F202F86}"/>
    <cellStyle name="Notas 14 5 5 3 2" xfId="25207" xr:uid="{93FCF219-812F-44E6-A42E-E027D2B71BC4}"/>
    <cellStyle name="Notas 14 5 5 4" xfId="14635" xr:uid="{456CAE41-9ED7-4242-8AD9-BFD244EACEF4}"/>
    <cellStyle name="Notas 14 5 5 4 2" xfId="29743" xr:uid="{224958F0-BBA5-412A-B76F-5582DFC20F8C}"/>
    <cellStyle name="Notas 14 5 5 5" xfId="18825" xr:uid="{0B4D9B9E-0429-454F-9D04-30E1B29A218A}"/>
    <cellStyle name="Notas 14 5 6" xfId="4092" xr:uid="{4CD5A537-63C6-4A6D-BC78-1CB5AB5EEBE1}"/>
    <cellStyle name="Notas 14 5 6 2" xfId="6729" xr:uid="{2CDD2621-39FC-47F6-A526-59A910A2BCF2}"/>
    <cellStyle name="Notas 14 5 6 2 2" xfId="13040" xr:uid="{1286591C-6BD1-4F20-8AEB-C83368E9CFF3}"/>
    <cellStyle name="Notas 14 5 6 2 2 2" xfId="28148" xr:uid="{44AAA3B2-ECF8-4B9E-9028-9742AABEE258}"/>
    <cellStyle name="Notas 14 5 6 2 3" xfId="16716" xr:uid="{D97B3A0E-BE59-4F98-9D96-38C0AB15F3F3}"/>
    <cellStyle name="Notas 14 5 6 2 3 2" xfId="31824" xr:uid="{2F742B5C-262D-4EC6-8EB7-CDA317703867}"/>
    <cellStyle name="Notas 14 5 6 2 4" xfId="21837" xr:uid="{DE7431CD-88A6-424B-9ADE-A89CB4A27768}"/>
    <cellStyle name="Notas 14 5 6 3" xfId="10474" xr:uid="{10A9DB90-BEC6-48F0-A456-FDAC85FB8979}"/>
    <cellStyle name="Notas 14 5 6 3 2" xfId="25582" xr:uid="{54159A06-C81C-43A0-85A9-6906283B5332}"/>
    <cellStyle name="Notas 14 5 6 4" xfId="15480" xr:uid="{B6B1F2DD-EE26-4BFA-8FBD-2F109E5DB11B}"/>
    <cellStyle name="Notas 14 5 6 4 2" xfId="30588" xr:uid="{D35B7C59-6108-4ED9-BA3D-B7DC152C972D}"/>
    <cellStyle name="Notas 14 5 6 5" xfId="19200" xr:uid="{BA1935E2-6925-48A8-A2B2-E9988FCB816B}"/>
    <cellStyle name="Notas 14 5 7" xfId="4374" xr:uid="{543EC8CE-7464-4F3B-8105-59733053C613}"/>
    <cellStyle name="Notas 14 5 7 2" xfId="7011" xr:uid="{5EA0EC43-6B09-44DF-87DA-5D27CC829833}"/>
    <cellStyle name="Notas 14 5 7 2 2" xfId="13322" xr:uid="{8C92B2E5-BAD4-4F61-92CA-A750F1A6E9C4}"/>
    <cellStyle name="Notas 14 5 7 2 2 2" xfId="28430" xr:uid="{4D2D9833-0797-41AF-9C49-575F394B2701}"/>
    <cellStyle name="Notas 14 5 7 2 3" xfId="16986" xr:uid="{2C5569A5-0CC7-4944-BEB7-7394168CB5AF}"/>
    <cellStyle name="Notas 14 5 7 2 3 2" xfId="32094" xr:uid="{201579CE-2DB4-4718-8757-4432819D0101}"/>
    <cellStyle name="Notas 14 5 7 2 4" xfId="22119" xr:uid="{62B395E7-B1AF-4A9B-A078-6C4EE42F0756}"/>
    <cellStyle name="Notas 14 5 7 3" xfId="10756" xr:uid="{A21593BE-5836-4EEF-8CF9-8BAEC31A8A63}"/>
    <cellStyle name="Notas 14 5 7 3 2" xfId="25864" xr:uid="{789A3440-5140-4AC4-B85C-5560A04CFC01}"/>
    <cellStyle name="Notas 14 5 7 4" xfId="7534" xr:uid="{DAB385F3-3B0E-42F9-B737-DB71CD4D805E}"/>
    <cellStyle name="Notas 14 5 7 4 2" xfId="22642" xr:uid="{D10CEB3F-FB6E-4414-A609-1C4C2CF25738}"/>
    <cellStyle name="Notas 14 5 7 5" xfId="19482" xr:uid="{8E333CA8-4381-435F-87EF-14510784EC79}"/>
    <cellStyle name="Notas 14 5 8" xfId="4657" xr:uid="{0B4D1CCB-7690-4332-83A7-4B4570DEE943}"/>
    <cellStyle name="Notas 14 5 8 2" xfId="11039" xr:uid="{853783BF-3FD1-42DF-8BAE-54E0AB776D13}"/>
    <cellStyle name="Notas 14 5 8 2 2" xfId="26147" xr:uid="{E4599CA5-5193-4692-B5E8-6C62EEC37703}"/>
    <cellStyle name="Notas 14 5 8 3" xfId="7400" xr:uid="{013E92CD-C81A-4162-8990-99C90594286D}"/>
    <cellStyle name="Notas 14 5 8 3 2" xfId="22508" xr:uid="{3B2F6163-39C3-4962-B957-37E09E8FEBA4}"/>
    <cellStyle name="Notas 14 5 8 4" xfId="19765" xr:uid="{E4CF9525-871D-41F6-802B-A7BBF3BDE601}"/>
    <cellStyle name="Notas 14 5 9" xfId="8518" xr:uid="{3F1093E5-3191-4964-8FF6-47884762AB78}"/>
    <cellStyle name="Notas 14 5 9 2" xfId="23626" xr:uid="{18745158-0DF9-4A4D-AD18-41DFB77A3A21}"/>
    <cellStyle name="Notas 15" xfId="1453" xr:uid="{00000000-0005-0000-0000-0000B1050000}"/>
    <cellStyle name="Notas 15 2" xfId="1908" xr:uid="{30C9E267-029D-4FEC-A0E5-EA4EA2AEB802}"/>
    <cellStyle name="Notas 15 2 10" xfId="11804" xr:uid="{F18B1F4E-6639-4A43-93B0-89F8E528EE3D}"/>
    <cellStyle name="Notas 15 2 10 2" xfId="26912" xr:uid="{22991935-B105-4E3E-8CF7-33AB39BE3C23}"/>
    <cellStyle name="Notas 15 2 11" xfId="14322" xr:uid="{AF33DF8C-ED97-48F2-A4EC-748E7C682E20}"/>
    <cellStyle name="Notas 15 2 11 2" xfId="29430" xr:uid="{D8035717-C368-4285-B14C-80D711BC5776}"/>
    <cellStyle name="Notas 15 2 12" xfId="17133" xr:uid="{D87C7E66-D2F7-4F56-94CA-977DDD264BFB}"/>
    <cellStyle name="Notas 15 2 2" xfId="2468" xr:uid="{E21A8E64-8C1A-4C83-81D2-2C767A0280E1}"/>
    <cellStyle name="Notas 15 2 2 2" xfId="5105" xr:uid="{C8ED46FB-62EC-490B-8A32-FCC5975D6641}"/>
    <cellStyle name="Notas 15 2 2 2 2" xfId="11469" xr:uid="{E6002BA0-7CB9-40D8-B44B-3A69CCC44BB6}"/>
    <cellStyle name="Notas 15 2 2 2 2 2" xfId="26577" xr:uid="{51099EB5-6089-4A8A-90BB-80EB4D0FF72F}"/>
    <cellStyle name="Notas 15 2 2 2 3" xfId="15922" xr:uid="{4298F18E-750B-4482-ABD6-7151F625986D}"/>
    <cellStyle name="Notas 15 2 2 2 3 2" xfId="31030" xr:uid="{0ADAD041-47BA-4F57-8D3C-9850DFF3B7FF}"/>
    <cellStyle name="Notas 15 2 2 2 4" xfId="20213" xr:uid="{B95E42C9-5BED-4E49-88CD-3A0BA5CD0D16}"/>
    <cellStyle name="Notas 15 2 2 3" xfId="8935" xr:uid="{1285E8A3-94F1-45D2-9550-BE4053D96CF4}"/>
    <cellStyle name="Notas 15 2 2 3 2" xfId="24043" xr:uid="{1180907D-5BA5-4B9F-94C7-84FB4ECE32D3}"/>
    <cellStyle name="Notas 15 2 3" xfId="2684" xr:uid="{1C1D74BA-54EE-4A07-9862-3014EF6A889B}"/>
    <cellStyle name="Notas 15 2 3 2" xfId="5321" xr:uid="{C56F0427-69FE-4343-812C-BE870E8E46D6}"/>
    <cellStyle name="Notas 15 2 3 2 2" xfId="13660" xr:uid="{3EA39636-E8EB-4650-89DE-7E4D463DAD27}"/>
    <cellStyle name="Notas 15 2 3 2 2 2" xfId="28768" xr:uid="{64C473DA-A080-49F7-B139-3C4B38AAC276}"/>
    <cellStyle name="Notas 15 2 3 2 3" xfId="20429" xr:uid="{DE95F2FC-17A4-410E-B947-EAEA8D8DCF6C}"/>
    <cellStyle name="Notas 15 2 3 3" xfId="15431" xr:uid="{BA2E642E-DBEB-4FD4-A212-9F3AA3A3F3EA}"/>
    <cellStyle name="Notas 15 2 3 3 2" xfId="30539" xr:uid="{00234C64-3BE9-4DC6-B56E-0D4884A54C61}"/>
    <cellStyle name="Notas 15 2 3 4" xfId="17792" xr:uid="{0DB02377-8880-498E-923A-C85195125682}"/>
    <cellStyle name="Notas 15 2 4" xfId="2987" xr:uid="{3818C4B2-4477-4577-9BE3-6DF492FC368E}"/>
    <cellStyle name="Notas 15 2 4 2" xfId="5624" xr:uid="{C2F3BD0D-C854-4B00-A468-42372BE1944F}"/>
    <cellStyle name="Notas 15 2 4 2 2" xfId="11935" xr:uid="{BE3EA13C-0391-4464-AF93-D1F2DE52760F}"/>
    <cellStyle name="Notas 15 2 4 2 2 2" xfId="27043" xr:uid="{F61775A1-F82A-4146-9135-6221E8CE2F7A}"/>
    <cellStyle name="Notas 15 2 4 2 3" xfId="15108" xr:uid="{DC87C1F2-DC35-4F3B-993D-55AA6D16648B}"/>
    <cellStyle name="Notas 15 2 4 2 3 2" xfId="30216" xr:uid="{B4A788C5-D2F5-4D96-B17A-2DA46ACA87FF}"/>
    <cellStyle name="Notas 15 2 4 2 4" xfId="20732" xr:uid="{58DA1426-BC85-4EE0-9535-F6BAA475D8EF}"/>
    <cellStyle name="Notas 15 2 4 3" xfId="9369" xr:uid="{DB83563C-2C94-4E6A-82FD-97073C1924C9}"/>
    <cellStyle name="Notas 15 2 4 3 2" xfId="24477" xr:uid="{54D3FF7C-B423-4C6C-8843-DC91A2B0D226}"/>
    <cellStyle name="Notas 15 2 4 4" xfId="16294" xr:uid="{7EC3CB82-50BF-4B59-9850-32B2054BACB5}"/>
    <cellStyle name="Notas 15 2 4 4 2" xfId="31402" xr:uid="{C6DB45D7-7A3E-4382-8380-47EE1C3A0E8A}"/>
    <cellStyle name="Notas 15 2 4 5" xfId="18095" xr:uid="{EE0940D2-6BF1-4AB4-A6F1-338200E6DE63}"/>
    <cellStyle name="Notas 15 2 5" xfId="3313" xr:uid="{68E0ED57-7501-495D-8265-3050D1AA1608}"/>
    <cellStyle name="Notas 15 2 5 2" xfId="5950" xr:uid="{77938672-0D9E-4ABE-988A-9AD944EB7320}"/>
    <cellStyle name="Notas 15 2 5 2 2" xfId="12261" xr:uid="{FCB7AAAF-1A30-4F42-BD42-667080D90B22}"/>
    <cellStyle name="Notas 15 2 5 2 2 2" xfId="27369" xr:uid="{3A74EF81-1C9D-4358-AB46-D4026A084A3A}"/>
    <cellStyle name="Notas 15 2 5 2 3" xfId="7437" xr:uid="{014BF5A2-232F-474C-B9E6-19C0EBFCB844}"/>
    <cellStyle name="Notas 15 2 5 2 3 2" xfId="22545" xr:uid="{5F0F7D0A-95C5-4D6E-8186-98BE214F275F}"/>
    <cellStyle name="Notas 15 2 5 2 4" xfId="21058" xr:uid="{D3DB29DD-0E55-4A0E-8340-08D78FE7072B}"/>
    <cellStyle name="Notas 15 2 5 3" xfId="9695" xr:uid="{582ECAF0-654A-41B7-939B-360A53E1E127}"/>
    <cellStyle name="Notas 15 2 5 3 2" xfId="24803" xr:uid="{1C634BF0-D7CF-4CBB-870B-DC46338FBE79}"/>
    <cellStyle name="Notas 15 2 5 4" xfId="16514" xr:uid="{FD7E2C30-EB50-4395-9B29-3B77BDB59F59}"/>
    <cellStyle name="Notas 15 2 5 4 2" xfId="31622" xr:uid="{1A978044-B999-4A47-BDEE-E700145FC8C7}"/>
    <cellStyle name="Notas 15 2 5 5" xfId="18421" xr:uid="{42AAC4BE-01C2-4C97-86BE-58C9872B61C9}"/>
    <cellStyle name="Notas 15 2 6" xfId="3619" xr:uid="{FF0D2F15-4620-4533-A1D9-0D9514EB2FFE}"/>
    <cellStyle name="Notas 15 2 6 2" xfId="6256" xr:uid="{98B427D6-3778-4AB5-BAAF-3AA9D609967C}"/>
    <cellStyle name="Notas 15 2 6 2 2" xfId="12567" xr:uid="{D13E0BD8-2E91-4F3B-BA41-2E80C4415C3F}"/>
    <cellStyle name="Notas 15 2 6 2 2 2" xfId="27675" xr:uid="{8E90EADE-3FCE-424F-94AC-217401347F0F}"/>
    <cellStyle name="Notas 15 2 6 2 3" xfId="16027" xr:uid="{DF32625F-9FC4-423B-972D-296E517BBDBA}"/>
    <cellStyle name="Notas 15 2 6 2 3 2" xfId="31135" xr:uid="{C7998267-602B-4B19-BCED-E1710048AEC1}"/>
    <cellStyle name="Notas 15 2 6 2 4" xfId="21364" xr:uid="{A6B46A74-E88B-463C-BC47-4A27B1E15B78}"/>
    <cellStyle name="Notas 15 2 6 3" xfId="10001" xr:uid="{E16A7E16-5FF7-462B-97D8-E74AB37731C0}"/>
    <cellStyle name="Notas 15 2 6 3 2" xfId="25109" xr:uid="{2CD386B9-AF09-4823-8D51-E39EC965A124}"/>
    <cellStyle name="Notas 15 2 6 4" xfId="13635" xr:uid="{15CF9033-EE49-4595-BCF2-01D1676B83D3}"/>
    <cellStyle name="Notas 15 2 6 4 2" xfId="28743" xr:uid="{5ABC4819-1601-4E0F-B2F4-86C3F2FAC0ED}"/>
    <cellStyle name="Notas 15 2 6 5" xfId="18727" xr:uid="{6592A809-E9FF-4C9A-A6EB-70F91F59CD96}"/>
    <cellStyle name="Notas 15 2 7" xfId="3980" xr:uid="{4713494E-5F8C-490D-8AEA-D36CFCB2361E}"/>
    <cellStyle name="Notas 15 2 7 2" xfId="6617" xr:uid="{5E6F3E9E-15CB-4F59-955E-1401672AAE68}"/>
    <cellStyle name="Notas 15 2 7 2 2" xfId="12928" xr:uid="{C872AC16-148B-498C-A139-853B101157CE}"/>
    <cellStyle name="Notas 15 2 7 2 2 2" xfId="28036" xr:uid="{0A7CB036-8356-421F-A7A0-08A58D6660DD}"/>
    <cellStyle name="Notas 15 2 7 2 3" xfId="16618" xr:uid="{41D4919D-B71B-492B-A80C-0D8F3ECB4D78}"/>
    <cellStyle name="Notas 15 2 7 2 3 2" xfId="31726" xr:uid="{2798E117-1EE1-4384-A917-BEBDC3501722}"/>
    <cellStyle name="Notas 15 2 7 2 4" xfId="21725" xr:uid="{FC7889F6-BA6A-4115-BE5F-383510CC5DD5}"/>
    <cellStyle name="Notas 15 2 7 3" xfId="10362" xr:uid="{E0ACA5E6-113D-4931-A302-B57CCF5BCA39}"/>
    <cellStyle name="Notas 15 2 7 3 2" xfId="25470" xr:uid="{410614A0-ED01-4528-833F-6F903EFF0C88}"/>
    <cellStyle name="Notas 15 2 7 4" xfId="15423" xr:uid="{C14FDA14-83C0-4CE3-B8CF-E700C493268D}"/>
    <cellStyle name="Notas 15 2 7 4 2" xfId="30531" xr:uid="{2AC2E57A-7ABA-45CB-B417-1B4812BFC354}"/>
    <cellStyle name="Notas 15 2 7 5" xfId="19088" xr:uid="{02F81932-17ED-434E-929F-B730BCEA6E98}"/>
    <cellStyle name="Notas 15 2 8" xfId="4545" xr:uid="{65B1E7A5-07C0-47E3-AB0E-D4EBEA9C5A23}"/>
    <cellStyle name="Notas 15 2 8 2" xfId="10927" xr:uid="{10CC756C-028A-4168-A4E6-D1703B35DFAB}"/>
    <cellStyle name="Notas 15 2 8 2 2" xfId="26035" xr:uid="{29D46637-B586-47AD-A2B0-DC2D21CDE782}"/>
    <cellStyle name="Notas 15 2 8 3" xfId="16204" xr:uid="{FFAE99F4-8317-4400-9A71-46A9B40AE106}"/>
    <cellStyle name="Notas 15 2 8 3 2" xfId="31312" xr:uid="{F98C9F05-90AD-4F41-A2D3-2542EB2278F4}"/>
    <cellStyle name="Notas 15 2 8 4" xfId="19653" xr:uid="{C94573C7-D494-47F8-80A0-FC68E4D41532}"/>
    <cellStyle name="Notas 15 2 9" xfId="8409" xr:uid="{CBCCC076-43DD-4FCC-992E-724B6B38189E}"/>
    <cellStyle name="Notas 15 2 9 2" xfId="23517" xr:uid="{A5818F33-C1DF-4F9C-AAB1-DD5FA4716C4C}"/>
    <cellStyle name="Notas 15 3" xfId="1895" xr:uid="{ECF78FF2-EACC-4B13-B117-D4519F7D7E4E}"/>
    <cellStyle name="Notas 15 3 10" xfId="8396" xr:uid="{4C4CD675-05DA-4359-B13E-7B069969567E}"/>
    <cellStyle name="Notas 15 3 10 2" xfId="23504" xr:uid="{2CA0617B-9899-4D48-872F-60453CF7B88C}"/>
    <cellStyle name="Notas 15 3 11" xfId="15207" xr:uid="{442D64F1-B4DC-4B56-9467-06D404ED37D5}"/>
    <cellStyle name="Notas 15 3 11 2" xfId="30315" xr:uid="{A634EAFF-7028-46D6-9FA4-313EAD90F16B}"/>
    <cellStyle name="Notas 15 3 12" xfId="11812" xr:uid="{BBF33B5A-5A34-49EC-B521-DC616E80D3A9}"/>
    <cellStyle name="Notas 15 3 12 2" xfId="26920" xr:uid="{8AE8FA34-B656-47C4-AE71-222B2EAB3A07}"/>
    <cellStyle name="Notas 15 3 13" xfId="17120" xr:uid="{587C8BEF-6D35-4CF6-A7F0-862516B1F05B}"/>
    <cellStyle name="Notas 15 3 2" xfId="2455" xr:uid="{B86BD7C4-B409-4B31-9963-AAFB9BCA176E}"/>
    <cellStyle name="Notas 15 3 2 2" xfId="5092" xr:uid="{4275B2F3-32BE-4639-B14F-9C3BD1FEF0BC}"/>
    <cellStyle name="Notas 15 3 2 2 2" xfId="11456" xr:uid="{3999DC21-342E-40A7-91AA-3D39C47B2D1F}"/>
    <cellStyle name="Notas 15 3 2 2 2 2" xfId="26564" xr:uid="{101238B7-98F3-4B78-A900-D30C912F8BE1}"/>
    <cellStyle name="Notas 15 3 2 2 3" xfId="7339" xr:uid="{52D91164-7B65-4DFD-A260-265D0DE1FFD6}"/>
    <cellStyle name="Notas 15 3 2 2 3 2" xfId="22447" xr:uid="{2CD73D20-2635-431A-ACB7-AC7FB95FBB8E}"/>
    <cellStyle name="Notas 15 3 2 2 4" xfId="20200" xr:uid="{D3E4A4A0-55EC-48ED-8FBB-F42E541E5EFF}"/>
    <cellStyle name="Notas 15 3 2 3" xfId="8922" xr:uid="{CBBFD38E-42A8-43F6-B6BD-252D3A18A7F8}"/>
    <cellStyle name="Notas 15 3 2 3 2" xfId="24030" xr:uid="{44FDAD35-CD24-4F04-A530-EEE328A7677B}"/>
    <cellStyle name="Notas 15 3 2 4" xfId="15021" xr:uid="{2F856AAB-C46E-4826-B46A-D318E3010D67}"/>
    <cellStyle name="Notas 15 3 2 4 2" xfId="30129" xr:uid="{8F6CC511-3AD5-4380-8E18-5F2937DD45F7}"/>
    <cellStyle name="Notas 15 3 2 5" xfId="7595" xr:uid="{4DDD924B-4A17-4BD5-934F-6CB45694C96B}"/>
    <cellStyle name="Notas 15 3 2 5 2" xfId="22703" xr:uid="{3FA83F4D-CCDB-481E-9B72-2E8A998469FD}"/>
    <cellStyle name="Notas 15 3 2 6" xfId="17629" xr:uid="{E2A1767E-E939-4E9B-829F-8CFC3AFFD25C}"/>
    <cellStyle name="Notas 15 3 3" xfId="2671" xr:uid="{51F3FB02-413E-4ECC-A024-CC4C2DE165FA}"/>
    <cellStyle name="Notas 15 3 3 2" xfId="5308" xr:uid="{64390C89-5F1D-4B66-BCF5-CE2D5F6956AD}"/>
    <cellStyle name="Notas 15 3 3 2 2" xfId="8001" xr:uid="{59B7049A-A5CB-4396-8B32-C086105211FE}"/>
    <cellStyle name="Notas 15 3 3 2 2 2" xfId="23109" xr:uid="{C4DBB329-0C92-4A73-89D3-E4147A61C331}"/>
    <cellStyle name="Notas 15 3 3 2 3" xfId="20416" xr:uid="{0991D142-D13F-4979-B578-36689717EB53}"/>
    <cellStyle name="Notas 15 3 3 3" xfId="13746" xr:uid="{0126B1D4-BE14-4269-B9BB-15FB30D49D00}"/>
    <cellStyle name="Notas 15 3 3 3 2" xfId="28854" xr:uid="{CDA77D97-3B51-422E-BFAE-9A4CFBB8E39A}"/>
    <cellStyle name="Notas 15 3 3 4" xfId="17779" xr:uid="{DAFCEC1E-CDA3-4F16-85F0-1432F923C740}"/>
    <cellStyle name="Notas 15 3 4" xfId="2974" xr:uid="{FA3AE8E5-A799-4421-AEB3-D0BF2EBF7DA8}"/>
    <cellStyle name="Notas 15 3 4 2" xfId="5611" xr:uid="{05AFA7AA-AA64-4E2C-A918-EC10B74FB2D8}"/>
    <cellStyle name="Notas 15 3 4 2 2" xfId="11922" xr:uid="{E49EBC46-5F94-417D-9029-89D47C66A2AB}"/>
    <cellStyle name="Notas 15 3 4 2 2 2" xfId="27030" xr:uid="{AABAE7AA-7F75-4402-8AC5-AEB3F69B4A59}"/>
    <cellStyle name="Notas 15 3 4 2 3" xfId="7662" xr:uid="{2B4904CC-C2FC-419F-A83A-2F42C5029354}"/>
    <cellStyle name="Notas 15 3 4 2 3 2" xfId="22770" xr:uid="{EEE8E48F-921B-4545-841A-F5B432EFDFD6}"/>
    <cellStyle name="Notas 15 3 4 2 4" xfId="20719" xr:uid="{47BF69E0-1016-48C3-8734-F7A6F2A1080D}"/>
    <cellStyle name="Notas 15 3 4 3" xfId="9356" xr:uid="{65EF656C-AC6A-4ED9-8AB4-7E0A7AA57012}"/>
    <cellStyle name="Notas 15 3 4 3 2" xfId="24464" xr:uid="{297BF848-42BF-482A-B220-1BBACF554A24}"/>
    <cellStyle name="Notas 15 3 4 4" xfId="14991" xr:uid="{4427F334-2109-4581-84D2-B05496CFBFAF}"/>
    <cellStyle name="Notas 15 3 4 4 2" xfId="30099" xr:uid="{CF662489-E577-46A8-AC04-25D87826EA76}"/>
    <cellStyle name="Notas 15 3 4 5" xfId="18082" xr:uid="{1233F6BA-6AF5-41E6-91B4-45C0F4E5B005}"/>
    <cellStyle name="Notas 15 3 5" xfId="3300" xr:uid="{FD857081-01FD-4EA7-B53A-5F4847CBE449}"/>
    <cellStyle name="Notas 15 3 5 2" xfId="5937" xr:uid="{E945DD5F-C341-4023-8523-E5D3C29E4599}"/>
    <cellStyle name="Notas 15 3 5 2 2" xfId="12248" xr:uid="{3F73E305-4B65-453E-8C14-D27A8412569D}"/>
    <cellStyle name="Notas 15 3 5 2 2 2" xfId="27356" xr:uid="{B24E9B6E-62D8-4D64-9705-FCEF5E87811F}"/>
    <cellStyle name="Notas 15 3 5 2 3" xfId="14697" xr:uid="{D7EF6EC1-AB03-472D-B3EC-FFE23E717AD6}"/>
    <cellStyle name="Notas 15 3 5 2 3 2" xfId="29805" xr:uid="{C2FF97F3-6C18-43C5-ABDC-9E1772B68BD1}"/>
    <cellStyle name="Notas 15 3 5 2 4" xfId="21045" xr:uid="{4D5DDD8C-8251-4F90-AEA4-8A5E548BF73A}"/>
    <cellStyle name="Notas 15 3 5 3" xfId="9682" xr:uid="{EA9FF447-E67E-4DAF-8FE5-9EFD40092E28}"/>
    <cellStyle name="Notas 15 3 5 3 2" xfId="24790" xr:uid="{7B4A71E3-1DDA-4D0A-8F05-A803FD6EAF22}"/>
    <cellStyle name="Notas 15 3 5 4" xfId="16102" xr:uid="{2B908A1A-2462-4898-9B1F-D352ED25B974}"/>
    <cellStyle name="Notas 15 3 5 4 2" xfId="31210" xr:uid="{8A7B9082-D425-4345-94AA-DEA9C5932619}"/>
    <cellStyle name="Notas 15 3 5 5" xfId="18408" xr:uid="{837A5C5E-CE2A-4676-99CB-44A61DF5D966}"/>
    <cellStyle name="Notas 15 3 6" xfId="3606" xr:uid="{1D3D8518-2714-401A-BC23-169E9CA17186}"/>
    <cellStyle name="Notas 15 3 6 2" xfId="6243" xr:uid="{F0E0F9B4-B272-478C-803F-BD6A559F7F8F}"/>
    <cellStyle name="Notas 15 3 6 2 2" xfId="12554" xr:uid="{23957F30-5F42-49BC-990C-A76ACEA8CBB9}"/>
    <cellStyle name="Notas 15 3 6 2 2 2" xfId="27662" xr:uid="{29C41803-5772-4610-8FF6-D0E69A8038AE}"/>
    <cellStyle name="Notas 15 3 6 2 3" xfId="13575" xr:uid="{722EE6AE-F063-468D-BFAA-A9AA16D32C1A}"/>
    <cellStyle name="Notas 15 3 6 2 3 2" xfId="28683" xr:uid="{3FFE9FCE-DA0E-4703-951D-BC0F65B6B53D}"/>
    <cellStyle name="Notas 15 3 6 2 4" xfId="21351" xr:uid="{70F4913F-8613-49BF-852A-6EF30AE0C9BC}"/>
    <cellStyle name="Notas 15 3 6 3" xfId="9988" xr:uid="{B125077C-A2C1-4B4C-896E-F6DDC74854F3}"/>
    <cellStyle name="Notas 15 3 6 3 2" xfId="25096" xr:uid="{7C36BB92-5B15-4744-9B7F-F978E1E6F714}"/>
    <cellStyle name="Notas 15 3 6 4" xfId="7909" xr:uid="{7FCF066C-6888-47B0-B153-E631B46EA62E}"/>
    <cellStyle name="Notas 15 3 6 4 2" xfId="23017" xr:uid="{E8A92569-188F-49CB-ADD7-1194FAFFFB36}"/>
    <cellStyle name="Notas 15 3 6 5" xfId="18714" xr:uid="{0301411C-030A-4E9D-8B83-706D45C726D1}"/>
    <cellStyle name="Notas 15 3 7" xfId="3967" xr:uid="{2F998455-0542-411F-B801-73744217FFDC}"/>
    <cellStyle name="Notas 15 3 7 2" xfId="6604" xr:uid="{8AA976E0-CB93-476E-8D07-514B980D9177}"/>
    <cellStyle name="Notas 15 3 7 2 2" xfId="12915" xr:uid="{A412655B-3CB1-4205-832D-F55E3BF26DF6}"/>
    <cellStyle name="Notas 15 3 7 2 2 2" xfId="28023" xr:uid="{4AAB9AD6-88E0-4C67-9317-CEF1755798A0}"/>
    <cellStyle name="Notas 15 3 7 2 3" xfId="16605" xr:uid="{6756F9D6-5409-40C2-901D-43840A5A5C85}"/>
    <cellStyle name="Notas 15 3 7 2 3 2" xfId="31713" xr:uid="{591A7A00-836E-48AE-BFE8-F4560A040A3C}"/>
    <cellStyle name="Notas 15 3 7 2 4" xfId="21712" xr:uid="{9C68ED86-A6EC-483A-8994-40F7F80BACC0}"/>
    <cellStyle name="Notas 15 3 7 3" xfId="10349" xr:uid="{60D06FC4-1C3A-415C-9DB4-84F3E628DBC3}"/>
    <cellStyle name="Notas 15 3 7 3 2" xfId="25457" xr:uid="{5B40CE13-0BA4-44E5-917B-7022F95B5AC6}"/>
    <cellStyle name="Notas 15 3 7 4" xfId="8006" xr:uid="{A3DB4BA6-2403-47A9-B8A0-5C9F9392371D}"/>
    <cellStyle name="Notas 15 3 7 4 2" xfId="23114" xr:uid="{9D388F83-2007-4FDE-93BA-EC0E1DE11181}"/>
    <cellStyle name="Notas 15 3 7 5" xfId="19075" xr:uid="{1ADBB82C-7575-4F8D-8689-04C39E261118}"/>
    <cellStyle name="Notas 15 3 8" xfId="4299" xr:uid="{3FD994AE-4511-437E-AEBF-BE9D14570C60}"/>
    <cellStyle name="Notas 15 3 8 2" xfId="6936" xr:uid="{C512CAF4-9141-4E72-ADEC-0C08781EFABA}"/>
    <cellStyle name="Notas 15 3 8 2 2" xfId="13247" xr:uid="{0C877CA7-B1D3-4EFF-8C04-F15D4C323354}"/>
    <cellStyle name="Notas 15 3 8 2 2 2" xfId="28355" xr:uid="{63F87575-9CFB-49EB-9817-B052084E8E22}"/>
    <cellStyle name="Notas 15 3 8 2 3" xfId="16911" xr:uid="{D2B0183D-A9E0-4B94-A02A-BF83694A8F5B}"/>
    <cellStyle name="Notas 15 3 8 2 3 2" xfId="32019" xr:uid="{2A54FE19-72F9-4999-B05D-4CECF616EB2C}"/>
    <cellStyle name="Notas 15 3 8 2 4" xfId="22044" xr:uid="{B502BA3C-5DCA-41B0-909E-8DF167C329BE}"/>
    <cellStyle name="Notas 15 3 8 3" xfId="10681" xr:uid="{2B02E88E-F86E-46C0-B147-01DA29CBFA37}"/>
    <cellStyle name="Notas 15 3 8 3 2" xfId="25789" xr:uid="{ECC77C9D-EAA2-410D-B2DB-592B447CCB05}"/>
    <cellStyle name="Notas 15 3 8 4" xfId="8122" xr:uid="{C426CF3B-44BC-407A-A087-721AC3665467}"/>
    <cellStyle name="Notas 15 3 8 4 2" xfId="23230" xr:uid="{7016B0AE-FA53-4836-8F4F-0983B81C8781}"/>
    <cellStyle name="Notas 15 3 8 5" xfId="19407" xr:uid="{B4CBF729-EB96-4826-8396-59C1BE23E4E7}"/>
    <cellStyle name="Notas 15 3 9" xfId="4532" xr:uid="{BB41D0B4-9A78-4DA4-A624-A7975CE435CA}"/>
    <cellStyle name="Notas 15 3 9 2" xfId="10914" xr:uid="{25890F44-CFE2-4F5C-B6EB-7A3C0645F9F2}"/>
    <cellStyle name="Notas 15 3 9 2 2" xfId="26022" xr:uid="{B8392794-96BD-498B-A497-DF1887D68B35}"/>
    <cellStyle name="Notas 15 3 9 3" xfId="13448" xr:uid="{EBCA70F9-C8D1-4A4E-8303-95AC88C086D7}"/>
    <cellStyle name="Notas 15 3 9 3 2" xfId="28556" xr:uid="{14EE82A4-04E2-4BFD-A2B2-4AE268DEBD9D}"/>
    <cellStyle name="Notas 15 3 9 4" xfId="19640" xr:uid="{A0E2EFD3-ED0C-473B-B3F8-E384E486F04B}"/>
    <cellStyle name="Notas 15 4" xfId="2105" xr:uid="{9D9BE87B-5A3C-4B87-901D-7052B7C948B5}"/>
    <cellStyle name="Notas 15 4 10" xfId="8603" xr:uid="{3740F223-6243-4D38-A9D7-84FB035E355B}"/>
    <cellStyle name="Notas 15 4 10 2" xfId="23711" xr:uid="{7CF38479-979F-4DCE-B8D6-85E2E873F597}"/>
    <cellStyle name="Notas 15 4 11" xfId="13995" xr:uid="{7E453BF8-2BEC-47AB-A824-D3FC0C915E7C}"/>
    <cellStyle name="Notas 15 4 11 2" xfId="29103" xr:uid="{6D56FDE1-F4E6-41FA-982D-F002AA185F30}"/>
    <cellStyle name="Notas 15 4 12" xfId="13905" xr:uid="{AD3E8127-B070-4760-893E-1E7B16EDF73E}"/>
    <cellStyle name="Notas 15 4 12 2" xfId="29013" xr:uid="{CF22B086-98D3-4C9F-9A83-29F496AD28DA}"/>
    <cellStyle name="Notas 15 4 13" xfId="17330" xr:uid="{53D211A4-B293-42BD-9582-10DE6E2AB9BD}"/>
    <cellStyle name="Notas 15 4 2" xfId="2595" xr:uid="{DBD94381-645C-4DFF-921E-409E18566547}"/>
    <cellStyle name="Notas 15 4 2 2" xfId="5232" xr:uid="{7147C7F7-9A98-47CF-BA9B-8CC95D4A3CCC}"/>
    <cellStyle name="Notas 15 4 2 2 2" xfId="11596" xr:uid="{2A9C6F1F-706D-4491-9FA3-F5E78FA85E27}"/>
    <cellStyle name="Notas 15 4 2 2 2 2" xfId="26704" xr:uid="{4C1E798F-F982-45E3-8D8A-DCB558F8F13D}"/>
    <cellStyle name="Notas 15 4 2 2 3" xfId="7214" xr:uid="{BBF00385-13CC-4646-BE5D-ED23A89EEF5E}"/>
    <cellStyle name="Notas 15 4 2 2 3 2" xfId="22322" xr:uid="{A7267D45-5F11-4FA2-9DA1-55C3A78B6C53}"/>
    <cellStyle name="Notas 15 4 2 2 4" xfId="20340" xr:uid="{540AE5E4-DAD1-4019-8353-6667FB73D64D}"/>
    <cellStyle name="Notas 15 4 2 3" xfId="9062" xr:uid="{03010FDF-7509-4FC9-BEA8-86042BA0B849}"/>
    <cellStyle name="Notas 15 4 2 3 2" xfId="24170" xr:uid="{BD2A409C-DE32-405B-ABD0-BE2302153364}"/>
    <cellStyle name="Notas 15 4 2 4" xfId="13500" xr:uid="{3D406DFE-5E43-485C-AE72-6BE08CD614C0}"/>
    <cellStyle name="Notas 15 4 2 4 2" xfId="28608" xr:uid="{D20AD1A1-4D15-4895-87A6-7A13A43AE536}"/>
    <cellStyle name="Notas 15 4 2 5" xfId="7903" xr:uid="{704331F6-9572-4BBF-B216-6A34F5BD2C2B}"/>
    <cellStyle name="Notas 15 4 2 5 2" xfId="23011" xr:uid="{5D63B28C-4B70-49B0-99D3-6962F783A629}"/>
    <cellStyle name="Notas 15 4 2 6" xfId="17703" xr:uid="{891C3F8F-70C6-4654-9CD2-3C5B2EBD38E9}"/>
    <cellStyle name="Notas 15 4 3" xfId="2860" xr:uid="{A8FA3432-B5FF-43CC-B7CC-2B34B761EC55}"/>
    <cellStyle name="Notas 15 4 3 2" xfId="5497" xr:uid="{5A07EAB7-CFB1-4D1A-B41E-416AF9C2FBD5}"/>
    <cellStyle name="Notas 15 4 3 2 2" xfId="7511" xr:uid="{1D1DE1AC-8DA1-4376-BD41-D74B87ECFC93}"/>
    <cellStyle name="Notas 15 4 3 2 2 2" xfId="22619" xr:uid="{EE7B8373-FA8A-48BF-99FD-1642D94FE44E}"/>
    <cellStyle name="Notas 15 4 3 2 3" xfId="20605" xr:uid="{12AD2399-EC0E-44A6-8261-53515014DD04}"/>
    <cellStyle name="Notas 15 4 3 3" xfId="7641" xr:uid="{508F402D-5B4D-4C66-855E-798EBD717A52}"/>
    <cellStyle name="Notas 15 4 3 3 2" xfId="22749" xr:uid="{35A0C260-1120-49BF-AE21-A3A9A0AE7789}"/>
    <cellStyle name="Notas 15 4 3 4" xfId="17968" xr:uid="{69C19B77-7C40-4C7E-8ED3-7D49A4C34113}"/>
    <cellStyle name="Notas 15 4 4" xfId="3163" xr:uid="{44DFBCD2-8A52-44EC-8007-DEF9735F7062}"/>
    <cellStyle name="Notas 15 4 4 2" xfId="5800" xr:uid="{C1211454-1957-44D2-AA17-F2547F2D60BC}"/>
    <cellStyle name="Notas 15 4 4 2 2" xfId="12111" xr:uid="{A6F74726-2906-494F-94C9-B3606C1D7F57}"/>
    <cellStyle name="Notas 15 4 4 2 2 2" xfId="27219" xr:uid="{B151AA85-289F-4AA2-B8EA-5B8316F2245C}"/>
    <cellStyle name="Notas 15 4 4 2 3" xfId="15249" xr:uid="{431349A8-5D8E-4C58-8FB7-EA61C5BC9DB6}"/>
    <cellStyle name="Notas 15 4 4 2 3 2" xfId="30357" xr:uid="{6609F19A-797C-4F82-A7FC-FBADADFB0821}"/>
    <cellStyle name="Notas 15 4 4 2 4" xfId="20908" xr:uid="{695DD793-82EE-49C1-81AE-D19772369A3B}"/>
    <cellStyle name="Notas 15 4 4 3" xfId="9545" xr:uid="{6FE8C74A-3ACE-48F3-9DE6-4732E325FE05}"/>
    <cellStyle name="Notas 15 4 4 3 2" xfId="24653" xr:uid="{247A79CD-61EB-4A3D-A711-AD7CB33FBEB0}"/>
    <cellStyle name="Notas 15 4 4 4" xfId="15278" xr:uid="{F8475AA3-398A-4C16-80F7-3FD20A8AE21D}"/>
    <cellStyle name="Notas 15 4 4 4 2" xfId="30386" xr:uid="{A883EAD5-C586-4D5D-B4CC-2257E5A2C45F}"/>
    <cellStyle name="Notas 15 4 4 5" xfId="18271" xr:uid="{DD561547-CB3B-49C6-9F1A-BE3B3796E46F}"/>
    <cellStyle name="Notas 15 4 5" xfId="3489" xr:uid="{0A5F556D-D6CC-44B9-95F9-DD6410E2E0D2}"/>
    <cellStyle name="Notas 15 4 5 2" xfId="6126" xr:uid="{139A56F1-31ED-454C-95B2-DF9552B1B92D}"/>
    <cellStyle name="Notas 15 4 5 2 2" xfId="12437" xr:uid="{FDCDA692-74AE-49BB-B99B-72444E53CB3E}"/>
    <cellStyle name="Notas 15 4 5 2 2 2" xfId="27545" xr:uid="{AC800B35-739E-49E9-BBC1-E028F8725056}"/>
    <cellStyle name="Notas 15 4 5 2 3" xfId="15580" xr:uid="{49A16EF7-25DD-4F1B-BC6C-BC74BE71A657}"/>
    <cellStyle name="Notas 15 4 5 2 3 2" xfId="30688" xr:uid="{723D4748-C971-4CD0-B11B-15767CA38896}"/>
    <cellStyle name="Notas 15 4 5 2 4" xfId="21234" xr:uid="{2EA6A8EA-A479-4057-B2C3-523A409170B3}"/>
    <cellStyle name="Notas 15 4 5 3" xfId="9871" xr:uid="{0DA72970-11D3-485E-A70D-31A7F7773E4B}"/>
    <cellStyle name="Notas 15 4 5 3 2" xfId="24979" xr:uid="{269C7A98-0218-48EB-8C94-AE66BC988402}"/>
    <cellStyle name="Notas 15 4 5 4" xfId="7078" xr:uid="{B88A6138-A279-4738-BBB4-CEFBC6B859D2}"/>
    <cellStyle name="Notas 15 4 5 4 2" xfId="22186" xr:uid="{75D323EE-CA67-4669-9887-024346B4223A}"/>
    <cellStyle name="Notas 15 4 5 5" xfId="18597" xr:uid="{B0615B66-1D35-49A8-B0F2-2E209BD6CFBD}"/>
    <cellStyle name="Notas 15 4 6" xfId="3795" xr:uid="{0D46B544-08ED-4EAD-8A7F-FBFFE4D66AD3}"/>
    <cellStyle name="Notas 15 4 6 2" xfId="6432" xr:uid="{8E6117E9-9E70-4BF6-ACFB-D4E2A1A3E6FA}"/>
    <cellStyle name="Notas 15 4 6 2 2" xfId="12743" xr:uid="{C2579AFC-10F9-4CEA-95D5-CAAC92DECC50}"/>
    <cellStyle name="Notas 15 4 6 2 2 2" xfId="27851" xr:uid="{0B0812E8-AC27-4EE2-A5AE-2B4829DC13CD}"/>
    <cellStyle name="Notas 15 4 6 2 3" xfId="13749" xr:uid="{85F91B96-3389-4922-BEDB-54853A7C734E}"/>
    <cellStyle name="Notas 15 4 6 2 3 2" xfId="28857" xr:uid="{14C54E0D-2CB4-45BD-A925-015A12E59663}"/>
    <cellStyle name="Notas 15 4 6 2 4" xfId="21540" xr:uid="{6018E4DB-D718-4E1D-BEA3-1367BAC34864}"/>
    <cellStyle name="Notas 15 4 6 3" xfId="10177" xr:uid="{D325388E-3B86-4B89-825D-3D8FD4F39AF1}"/>
    <cellStyle name="Notas 15 4 6 3 2" xfId="25285" xr:uid="{1A227A90-5719-4D4B-A60C-11C04C3230EA}"/>
    <cellStyle name="Notas 15 4 6 4" xfId="16465" xr:uid="{86DA370A-D811-4F5C-AAB3-DDEA5BEEEF26}"/>
    <cellStyle name="Notas 15 4 6 4 2" xfId="31573" xr:uid="{05995286-1DB7-42EB-B878-46D66141A476}"/>
    <cellStyle name="Notas 15 4 6 5" xfId="18903" xr:uid="{80B1FA2D-72D5-42C7-8F16-0ABBB1308D5E}"/>
    <cellStyle name="Notas 15 4 7" xfId="4177" xr:uid="{A4AF62FB-806B-48B6-B3EF-B9E552E30009}"/>
    <cellStyle name="Notas 15 4 7 2" xfId="6814" xr:uid="{50EFEA3C-AFD5-44C1-BA2C-429FC7EFF81F}"/>
    <cellStyle name="Notas 15 4 7 2 2" xfId="13125" xr:uid="{D6780E4A-816B-4258-8A52-25F0F56F610A}"/>
    <cellStyle name="Notas 15 4 7 2 2 2" xfId="28233" xr:uid="{0C763351-B83D-4296-AFA9-CA0B62DB7921}"/>
    <cellStyle name="Notas 15 4 7 2 3" xfId="16794" xr:uid="{090FAA25-0C32-4E64-8E2E-999966A8F8C6}"/>
    <cellStyle name="Notas 15 4 7 2 3 2" xfId="31902" xr:uid="{D8491CCE-4543-4A6F-A773-3CF989B63987}"/>
    <cellStyle name="Notas 15 4 7 2 4" xfId="21922" xr:uid="{9C5A6175-3E5D-42A0-BAA9-CCB035EBA629}"/>
    <cellStyle name="Notas 15 4 7 3" xfId="10559" xr:uid="{BF6A6A86-909C-4EAF-9149-92657CFA557F}"/>
    <cellStyle name="Notas 15 4 7 3 2" xfId="25667" xr:uid="{33589BA0-0FBF-4EA7-8C5F-8EEE491B08A6}"/>
    <cellStyle name="Notas 15 4 7 4" xfId="16091" xr:uid="{AD3A36A2-1C60-4903-B235-C3CCF93411B4}"/>
    <cellStyle name="Notas 15 4 7 4 2" xfId="31199" xr:uid="{665F8DB1-7726-4D4E-8BA4-8CA1E1045065}"/>
    <cellStyle name="Notas 15 4 7 5" xfId="19285" xr:uid="{FFA0F0E9-6227-45D1-8C3B-D491481046AC}"/>
    <cellStyle name="Notas 15 4 8" xfId="4384" xr:uid="{6A47EC00-9197-4834-8FFA-6094C9E02079}"/>
    <cellStyle name="Notas 15 4 8 2" xfId="7021" xr:uid="{15D44702-B4C7-471F-9A1A-5A681FF6A875}"/>
    <cellStyle name="Notas 15 4 8 2 2" xfId="13332" xr:uid="{42D07247-3764-4CF1-93A9-AF572EAE1E79}"/>
    <cellStyle name="Notas 15 4 8 2 2 2" xfId="28440" xr:uid="{DD769516-34F8-40D7-A54D-921D540084FE}"/>
    <cellStyle name="Notas 15 4 8 2 3" xfId="16996" xr:uid="{47B64808-DD2E-4518-83AC-1F8B4E71D68A}"/>
    <cellStyle name="Notas 15 4 8 2 3 2" xfId="32104" xr:uid="{D2D28AB1-883E-49D1-A5CD-DE0171CA8DD8}"/>
    <cellStyle name="Notas 15 4 8 2 4" xfId="22129" xr:uid="{7ECE2005-434D-4435-8A68-BC4414FB2696}"/>
    <cellStyle name="Notas 15 4 8 3" xfId="10766" xr:uid="{2CBEC3FE-0524-429A-97C4-D24FDAC54E5A}"/>
    <cellStyle name="Notas 15 4 8 3 2" xfId="25874" xr:uid="{C387BEFC-34FA-403D-A9BD-8DEBCDF5525E}"/>
    <cellStyle name="Notas 15 4 8 4" xfId="15812" xr:uid="{6026B5FC-7DE8-4043-99FD-F09A70FC27A4}"/>
    <cellStyle name="Notas 15 4 8 4 2" xfId="30920" xr:uid="{F89C2B15-9944-4B1A-9E4B-5F508FE3A6EF}"/>
    <cellStyle name="Notas 15 4 8 5" xfId="19492" xr:uid="{153D0AE6-2828-4CE9-B2DE-74B40F42B37D}"/>
    <cellStyle name="Notas 15 4 9" xfId="4742" xr:uid="{FFD46660-D7C3-4294-A232-377774870E58}"/>
    <cellStyle name="Notas 15 4 9 2" xfId="11124" xr:uid="{B457958F-E871-4D01-BDE6-FEB3DB4EE865}"/>
    <cellStyle name="Notas 15 4 9 2 2" xfId="26232" xr:uid="{9152D0F2-E045-4F88-AE5D-B77264579215}"/>
    <cellStyle name="Notas 15 4 9 3" xfId="15317" xr:uid="{7065FE73-DC9F-4568-8DBA-CEF396AB4C3C}"/>
    <cellStyle name="Notas 15 4 9 3 2" xfId="30425" xr:uid="{2A495254-4DD5-41CB-BFB7-5133AEBC80BE}"/>
    <cellStyle name="Notas 15 4 9 4" xfId="19850" xr:uid="{3EE9EB2C-72A8-4600-BFA9-B75BD7F65625}"/>
    <cellStyle name="Notas 15 5" xfId="2019" xr:uid="{4C941824-9660-450A-AFFE-8B4012E94F7B}"/>
    <cellStyle name="Notas 15 5 10" xfId="7304" xr:uid="{A89D6B1E-6CD3-4D97-9FFA-F76D666AC973}"/>
    <cellStyle name="Notas 15 5 10 2" xfId="22412" xr:uid="{F435E024-F3CF-4594-A51F-792F8753D2DF}"/>
    <cellStyle name="Notas 15 5 11" xfId="16283" xr:uid="{B3483BA3-AA14-44D9-BDFA-9576E1AC092A}"/>
    <cellStyle name="Notas 15 5 11 2" xfId="31391" xr:uid="{1B3CC936-AE54-4865-9738-016ECCDD635F}"/>
    <cellStyle name="Notas 15 5 12" xfId="17244" xr:uid="{7CA8ACAC-D563-4799-B7DC-EEF9FF20169F}"/>
    <cellStyle name="Notas 15 5 2" xfId="2781" xr:uid="{0E1A17D5-D695-42FB-A641-13581DEFBC53}"/>
    <cellStyle name="Notas 15 5 2 2" xfId="5418" xr:uid="{B56D19E2-9616-4D82-9B15-CDB68AE1BB7F}"/>
    <cellStyle name="Notas 15 5 2 2 2" xfId="8233" xr:uid="{0F6231ED-2FBA-4CC0-9256-3C531FE5A62D}"/>
    <cellStyle name="Notas 15 5 2 2 2 2" xfId="23341" xr:uid="{DE3B07C9-037D-4BB6-BB75-EBA413A8617D}"/>
    <cellStyle name="Notas 15 5 2 2 3" xfId="20526" xr:uid="{87127A55-BABD-466A-9B04-5165E6085BD0}"/>
    <cellStyle name="Notas 15 5 2 3" xfId="7276" xr:uid="{A9C39067-842D-48E0-9E43-C44080D7936C}"/>
    <cellStyle name="Notas 15 5 2 3 2" xfId="22384" xr:uid="{1DBB93E6-A00A-48AF-B5FB-5CB072CC03A1}"/>
    <cellStyle name="Notas 15 5 2 4" xfId="17889" xr:uid="{5485ADC7-21E3-4858-8685-51BCEA2D6DBC}"/>
    <cellStyle name="Notas 15 5 3" xfId="3084" xr:uid="{97D364CE-FFDB-494A-8F8F-72054E391114}"/>
    <cellStyle name="Notas 15 5 3 2" xfId="5721" xr:uid="{7D93EA14-BD5B-4520-AA16-817F4AA78363}"/>
    <cellStyle name="Notas 15 5 3 2 2" xfId="12032" xr:uid="{8E1EBC25-083F-4D0D-AC96-8B2C317645ED}"/>
    <cellStyle name="Notas 15 5 3 2 2 2" xfId="27140" xr:uid="{58ABDEF8-5B87-4C29-84FC-84D4A78773B6}"/>
    <cellStyle name="Notas 15 5 3 2 3" xfId="7653" xr:uid="{0E0295BE-4226-4290-BBA4-C970CAA5992D}"/>
    <cellStyle name="Notas 15 5 3 2 3 2" xfId="22761" xr:uid="{9E4FBCE4-D820-4256-8521-3DA854050B0B}"/>
    <cellStyle name="Notas 15 5 3 2 4" xfId="20829" xr:uid="{01951B1F-41F2-4450-8270-2153AD7F6E57}"/>
    <cellStyle name="Notas 15 5 3 3" xfId="9466" xr:uid="{2E1D05A7-E5A4-4B42-A94E-8D43C4AFB84E}"/>
    <cellStyle name="Notas 15 5 3 3 2" xfId="24574" xr:uid="{F78D3A9C-EC4E-4E96-913E-F9BC108F8D97}"/>
    <cellStyle name="Notas 15 5 3 4" xfId="14571" xr:uid="{407558DF-A20C-400D-ABF8-85C09B7D1341}"/>
    <cellStyle name="Notas 15 5 3 4 2" xfId="29679" xr:uid="{6214EE99-32B3-4116-8EF2-96839B522C98}"/>
    <cellStyle name="Notas 15 5 3 5" xfId="18192" xr:uid="{B7867B36-1FCB-4178-A9ED-7ACE943DDF7C}"/>
    <cellStyle name="Notas 15 5 4" xfId="3410" xr:uid="{8D82B0E4-1E1B-46A3-836D-BAA470C7F3DC}"/>
    <cellStyle name="Notas 15 5 4 2" xfId="6047" xr:uid="{2BC75C19-04BE-489B-B696-3C4BDC404A18}"/>
    <cellStyle name="Notas 15 5 4 2 2" xfId="12358" xr:uid="{48E06B27-1562-4D5B-A117-92C661C9F421}"/>
    <cellStyle name="Notas 15 5 4 2 2 2" xfId="27466" xr:uid="{23982D25-A866-42F5-A1B2-F301053637F6}"/>
    <cellStyle name="Notas 15 5 4 2 3" xfId="7295" xr:uid="{E0B07014-773F-49F3-9BC5-F1BC1D6BB5B0}"/>
    <cellStyle name="Notas 15 5 4 2 3 2" xfId="22403" xr:uid="{99ABF947-7173-4DCE-9048-565EA4510FC5}"/>
    <cellStyle name="Notas 15 5 4 2 4" xfId="21155" xr:uid="{5089B6A6-A5AE-431E-8537-2C36D43E7694}"/>
    <cellStyle name="Notas 15 5 4 3" xfId="9792" xr:uid="{16C947B8-03BA-4E30-8882-F5E803F5781E}"/>
    <cellStyle name="Notas 15 5 4 3 2" xfId="24900" xr:uid="{0797EC71-3793-4612-9DC9-CD58FD13E68C}"/>
    <cellStyle name="Notas 15 5 4 4" xfId="15293" xr:uid="{1275CDED-F624-458F-A48A-3BDAAE2EC3C6}"/>
    <cellStyle name="Notas 15 5 4 4 2" xfId="30401" xr:uid="{03C89E89-E379-49FA-A1D4-E3C5FEEE09A1}"/>
    <cellStyle name="Notas 15 5 4 5" xfId="18518" xr:uid="{839B5CDF-2290-4B8F-A546-931F60CA0FA5}"/>
    <cellStyle name="Notas 15 5 5" xfId="3716" xr:uid="{3B8E05F8-06AA-4757-A07D-09DC3D62087C}"/>
    <cellStyle name="Notas 15 5 5 2" xfId="6353" xr:uid="{A7D87B5E-7590-4E3F-9469-6ADE976C8ECE}"/>
    <cellStyle name="Notas 15 5 5 2 2" xfId="12664" xr:uid="{F1390E28-4C47-4417-88D7-DFF6DFDE7804}"/>
    <cellStyle name="Notas 15 5 5 2 2 2" xfId="27772" xr:uid="{5625898A-531B-4EA2-99F9-18FDFE8D3258}"/>
    <cellStyle name="Notas 15 5 5 2 3" xfId="16231" xr:uid="{F2C407FC-B692-4336-9629-EAF31BEF38B2}"/>
    <cellStyle name="Notas 15 5 5 2 3 2" xfId="31339" xr:uid="{FB18F979-52B9-4B58-B334-DF6B2FFEF57B}"/>
    <cellStyle name="Notas 15 5 5 2 4" xfId="21461" xr:uid="{D7E5BA5C-8EE9-486D-AAEF-7F0BEB3CFE9A}"/>
    <cellStyle name="Notas 15 5 5 3" xfId="10098" xr:uid="{5E80FA12-AD2F-4500-BE22-823C9F2F1B29}"/>
    <cellStyle name="Notas 15 5 5 3 2" xfId="25206" xr:uid="{C403AA5A-054F-45B4-B4A4-C3471685CD60}"/>
    <cellStyle name="Notas 15 5 5 4" xfId="7270" xr:uid="{C1C8ED3E-A6E3-4973-BE6F-848B916289C0}"/>
    <cellStyle name="Notas 15 5 5 4 2" xfId="22378" xr:uid="{D44C42A6-B0D8-4DC0-A7C3-81A2F8736830}"/>
    <cellStyle name="Notas 15 5 5 5" xfId="18824" xr:uid="{04A5ED00-95BA-4454-A587-7FED8E221AB1}"/>
    <cellStyle name="Notas 15 5 6" xfId="4091" xr:uid="{1B1EEB73-09CA-43D3-A6E8-57F04C842523}"/>
    <cellStyle name="Notas 15 5 6 2" xfId="6728" xr:uid="{061D38BD-87B6-4B42-8B34-9E341E313DDF}"/>
    <cellStyle name="Notas 15 5 6 2 2" xfId="13039" xr:uid="{D1B1C218-1DE8-4F8E-850E-C482D8A00FFB}"/>
    <cellStyle name="Notas 15 5 6 2 2 2" xfId="28147" xr:uid="{DF39FA84-FADB-4A08-955D-A5E2A8AB9BC8}"/>
    <cellStyle name="Notas 15 5 6 2 3" xfId="16715" xr:uid="{848A07D3-98D1-4813-8D09-6DA48FCBA605}"/>
    <cellStyle name="Notas 15 5 6 2 3 2" xfId="31823" xr:uid="{E1AC3AFF-4E76-442F-8989-C4D044950A4D}"/>
    <cellStyle name="Notas 15 5 6 2 4" xfId="21836" xr:uid="{2F48D4DF-6CF0-4311-BBDC-125CD48ED075}"/>
    <cellStyle name="Notas 15 5 6 3" xfId="10473" xr:uid="{F411E2C3-5448-4757-86BB-C9DAADDC85D8}"/>
    <cellStyle name="Notas 15 5 6 3 2" xfId="25581" xr:uid="{431B3400-7655-4099-9C09-223BDCD5D3B0}"/>
    <cellStyle name="Notas 15 5 6 4" xfId="7317" xr:uid="{9A3D57F6-8218-4FCC-8180-4259D78293A1}"/>
    <cellStyle name="Notas 15 5 6 4 2" xfId="22425" xr:uid="{B7B56D29-6761-44CF-9C1C-ECC72EA04F84}"/>
    <cellStyle name="Notas 15 5 6 5" xfId="19199" xr:uid="{9E2236E9-FF8B-45B4-B433-243E6DFC149F}"/>
    <cellStyle name="Notas 15 5 7" xfId="4373" xr:uid="{5C696E64-36B6-4399-95C2-64AA121C9E5D}"/>
    <cellStyle name="Notas 15 5 7 2" xfId="7010" xr:uid="{E490D535-BBD7-4648-9CD5-4DB6570EECEF}"/>
    <cellStyle name="Notas 15 5 7 2 2" xfId="13321" xr:uid="{7ACE1235-9195-4A64-9492-A7CA9EC06C2D}"/>
    <cellStyle name="Notas 15 5 7 2 2 2" xfId="28429" xr:uid="{A3DDE80F-8378-4529-A864-CD39F54F2FB3}"/>
    <cellStyle name="Notas 15 5 7 2 3" xfId="16985" xr:uid="{13AC5EAA-EFB0-4C94-9C4B-417A4E426659}"/>
    <cellStyle name="Notas 15 5 7 2 3 2" xfId="32093" xr:uid="{95C77610-8C46-4CAF-B3FA-60250A1862CE}"/>
    <cellStyle name="Notas 15 5 7 2 4" xfId="22118" xr:uid="{F17B2A30-A59C-4461-A681-BE8673EF3F62}"/>
    <cellStyle name="Notas 15 5 7 3" xfId="10755" xr:uid="{9F6137BE-E322-4490-8B2E-5E73836A8EF0}"/>
    <cellStyle name="Notas 15 5 7 3 2" xfId="25863" xr:uid="{8AA07E3F-A4D2-4114-B0C3-4FF1EE5E030C}"/>
    <cellStyle name="Notas 15 5 7 4" xfId="15310" xr:uid="{F3EBFCF9-BF98-45E2-A78E-8CE466134865}"/>
    <cellStyle name="Notas 15 5 7 4 2" xfId="30418" xr:uid="{7FEB6548-0756-4ED7-AFB7-F7B74D569407}"/>
    <cellStyle name="Notas 15 5 7 5" xfId="19481" xr:uid="{FB3990D9-27EB-49E6-A1DD-6CAF373D2FB1}"/>
    <cellStyle name="Notas 15 5 8" xfId="4656" xr:uid="{AE0DCB7A-7914-4F9C-89EC-BA2B960DFDA7}"/>
    <cellStyle name="Notas 15 5 8 2" xfId="11038" xr:uid="{9EED4CE4-B214-43AD-B5EA-95CB0C7686D2}"/>
    <cellStyle name="Notas 15 5 8 2 2" xfId="26146" xr:uid="{531ACCCF-612D-41AA-8262-A862991BB313}"/>
    <cellStyle name="Notas 15 5 8 3" xfId="7695" xr:uid="{C47FBB14-9DF4-4B2D-A3F6-EFFE29F2B628}"/>
    <cellStyle name="Notas 15 5 8 3 2" xfId="22803" xr:uid="{8EDCA42F-21CB-4EAC-9E4C-F2F6066F53E3}"/>
    <cellStyle name="Notas 15 5 8 4" xfId="19764" xr:uid="{ED8B8B0D-08FF-4889-A576-5B0CD0E914CA}"/>
    <cellStyle name="Notas 15 5 9" xfId="8517" xr:uid="{BD507A10-4A2F-4D8A-90E6-2374AD661D8F}"/>
    <cellStyle name="Notas 15 5 9 2" xfId="23625" xr:uid="{8793B9A8-5664-4F86-9CFA-ACBBD2DEF9C0}"/>
    <cellStyle name="Notas 16" xfId="1454" xr:uid="{00000000-0005-0000-0000-0000B2050000}"/>
    <cellStyle name="Notas 16 2" xfId="1909" xr:uid="{1098660D-0869-4E0F-871F-94F501C76F0B}"/>
    <cellStyle name="Notas 16 2 10" xfId="16098" xr:uid="{7BF1DA0A-8D58-4DB5-B180-41D84B628C49}"/>
    <cellStyle name="Notas 16 2 10 2" xfId="31206" xr:uid="{19A76B23-B166-4FDF-A042-424C3C40EA6C}"/>
    <cellStyle name="Notas 16 2 11" xfId="14907" xr:uid="{8D96D444-874A-4A9F-B015-9196027075E7}"/>
    <cellStyle name="Notas 16 2 11 2" xfId="30015" xr:uid="{444288C1-A6D4-4AAD-8A72-33EE28865001}"/>
    <cellStyle name="Notas 16 2 12" xfId="17134" xr:uid="{48037982-C212-45C7-AEAF-755C11FBFA4A}"/>
    <cellStyle name="Notas 16 2 2" xfId="2469" xr:uid="{0EBD0749-2A3B-4ADC-B3F1-3CF0B8E80B3C}"/>
    <cellStyle name="Notas 16 2 2 2" xfId="5106" xr:uid="{49561804-12D1-4347-AA0B-FFDFE6CCBF55}"/>
    <cellStyle name="Notas 16 2 2 2 2" xfId="11470" xr:uid="{8AE20B36-AE77-45A9-8017-9D0DE7CFB3D6}"/>
    <cellStyle name="Notas 16 2 2 2 2 2" xfId="26578" xr:uid="{5F5CCE75-0955-4D85-B5E1-B221975DF300}"/>
    <cellStyle name="Notas 16 2 2 2 3" xfId="7474" xr:uid="{A7DDFB27-D901-4CDE-84B4-C6A5ACD327AD}"/>
    <cellStyle name="Notas 16 2 2 2 3 2" xfId="22582" xr:uid="{83C68235-8912-4799-9B14-C3ED503EA920}"/>
    <cellStyle name="Notas 16 2 2 2 4" xfId="20214" xr:uid="{C174ADE4-D20D-48BC-B628-F1F2D93BDBB4}"/>
    <cellStyle name="Notas 16 2 2 3" xfId="8936" xr:uid="{4BCB6E43-8028-4E58-946E-D5F9494F5A33}"/>
    <cellStyle name="Notas 16 2 2 3 2" xfId="24044" xr:uid="{70043EB4-F806-4789-8BB6-1F306A181D3C}"/>
    <cellStyle name="Notas 16 2 3" xfId="2685" xr:uid="{D99E8697-A85C-409B-9856-8BC334FE332B}"/>
    <cellStyle name="Notas 16 2 3 2" xfId="5322" xr:uid="{E8391FAB-14A5-4E44-8B5A-F647CCA3B210}"/>
    <cellStyle name="Notas 16 2 3 2 2" xfId="14578" xr:uid="{1B297CF5-1FDD-4EBA-9712-56A120206793}"/>
    <cellStyle name="Notas 16 2 3 2 2 2" xfId="29686" xr:uid="{43164BF0-2DB2-463B-8E75-7EF0EC4BDF8F}"/>
    <cellStyle name="Notas 16 2 3 2 3" xfId="20430" xr:uid="{E540C5AA-8707-41CB-B6EB-519C7F74E91F}"/>
    <cellStyle name="Notas 16 2 3 3" xfId="7131" xr:uid="{D7E28723-0306-4BC8-B9C1-D1F888BC406B}"/>
    <cellStyle name="Notas 16 2 3 3 2" xfId="22239" xr:uid="{6BEEBF0F-A546-499C-8FFE-F1BA4775E76C}"/>
    <cellStyle name="Notas 16 2 3 4" xfId="17793" xr:uid="{E7A69F58-4F13-441A-833F-557111165E03}"/>
    <cellStyle name="Notas 16 2 4" xfId="2988" xr:uid="{B42288AC-C65F-4429-9D80-821A107E0893}"/>
    <cellStyle name="Notas 16 2 4 2" xfId="5625" xr:uid="{BB302B8A-713F-4A5A-9F28-BC2E51E7380D}"/>
    <cellStyle name="Notas 16 2 4 2 2" xfId="11936" xr:uid="{CBBC990E-3BC1-485C-8CA8-4CE4D458E281}"/>
    <cellStyle name="Notas 16 2 4 2 2 2" xfId="27044" xr:uid="{30BD2867-33AD-49F2-9B61-4DDAD9B2E2E6}"/>
    <cellStyle name="Notas 16 2 4 2 3" xfId="15243" xr:uid="{1464C6EB-42F2-48BC-9EB9-5CC3548B5EA4}"/>
    <cellStyle name="Notas 16 2 4 2 3 2" xfId="30351" xr:uid="{FCF23334-7775-4C01-A03A-B9DC598A10DA}"/>
    <cellStyle name="Notas 16 2 4 2 4" xfId="20733" xr:uid="{964DBB03-AF85-4467-A02F-95D711A31EA2}"/>
    <cellStyle name="Notas 16 2 4 3" xfId="9370" xr:uid="{1DD2FC07-421F-4936-BC6C-A45BC87AD18B}"/>
    <cellStyle name="Notas 16 2 4 3 2" xfId="24478" xr:uid="{EECBA4B6-BF49-4260-A8F8-DCDFF0079E4E}"/>
    <cellStyle name="Notas 16 2 4 4" xfId="7301" xr:uid="{A36C6389-B44F-4E67-8885-351F04CB0107}"/>
    <cellStyle name="Notas 16 2 4 4 2" xfId="22409" xr:uid="{6A681783-F6CA-4FAC-A07E-D554B18761EA}"/>
    <cellStyle name="Notas 16 2 4 5" xfId="18096" xr:uid="{E793ACB7-5AF8-477A-8672-DDFB01252477}"/>
    <cellStyle name="Notas 16 2 5" xfId="3314" xr:uid="{39AAFF79-7F1C-4AE4-9686-2D3032303BCA}"/>
    <cellStyle name="Notas 16 2 5 2" xfId="5951" xr:uid="{6234BEE8-C55A-4EF6-8C6F-A94B7B4F3CB6}"/>
    <cellStyle name="Notas 16 2 5 2 2" xfId="12262" xr:uid="{B033421E-308E-42B7-945D-8F12B7A5E497}"/>
    <cellStyle name="Notas 16 2 5 2 2 2" xfId="27370" xr:uid="{62FA8B56-C4FD-4736-B9ED-1A681885B239}"/>
    <cellStyle name="Notas 16 2 5 2 3" xfId="8093" xr:uid="{2C584749-5770-4750-B6DE-98E6AEC49888}"/>
    <cellStyle name="Notas 16 2 5 2 3 2" xfId="23201" xr:uid="{FA432F3E-6512-4932-82AE-DA7B2D824403}"/>
    <cellStyle name="Notas 16 2 5 2 4" xfId="21059" xr:uid="{2491A854-48BF-4A3C-8B26-F3B3F9578749}"/>
    <cellStyle name="Notas 16 2 5 3" xfId="9696" xr:uid="{72FA7424-BF79-44E8-ACE2-34E04BDCE417}"/>
    <cellStyle name="Notas 16 2 5 3 2" xfId="24804" xr:uid="{E6B22FD2-3D8E-45CA-9F74-2C3F898A1013}"/>
    <cellStyle name="Notas 16 2 5 4" xfId="13367" xr:uid="{C64461A7-758C-4176-9B59-C1700BB07BA8}"/>
    <cellStyle name="Notas 16 2 5 4 2" xfId="28475" xr:uid="{ADBCAB3A-08B4-4E8C-B429-8F26EE7BFD3F}"/>
    <cellStyle name="Notas 16 2 5 5" xfId="18422" xr:uid="{3683E2B1-3F3B-465F-AF92-007F48CA3532}"/>
    <cellStyle name="Notas 16 2 6" xfId="3620" xr:uid="{A75E09D1-68F6-414A-9B02-649A397FD46E}"/>
    <cellStyle name="Notas 16 2 6 2" xfId="6257" xr:uid="{3A2C2686-F249-4336-9C89-90CEB0E44C3C}"/>
    <cellStyle name="Notas 16 2 6 2 2" xfId="12568" xr:uid="{7C754A4E-2AEB-4064-8EF4-DBBBD0510E64}"/>
    <cellStyle name="Notas 16 2 6 2 2 2" xfId="27676" xr:uid="{24A7AF67-3412-4C68-9C3A-6F5AEC84E7F4}"/>
    <cellStyle name="Notas 16 2 6 2 3" xfId="11667" xr:uid="{D1DE56D4-84E7-4570-A649-500086EA37D4}"/>
    <cellStyle name="Notas 16 2 6 2 3 2" xfId="26775" xr:uid="{3A7E1CD1-D202-42C5-8572-6C84744D0D27}"/>
    <cellStyle name="Notas 16 2 6 2 4" xfId="21365" xr:uid="{2DD2C590-B19C-47E5-A431-33F92ED41834}"/>
    <cellStyle name="Notas 16 2 6 3" xfId="10002" xr:uid="{4DE8643B-6FAD-455C-92B5-CC3CBDE1F281}"/>
    <cellStyle name="Notas 16 2 6 3 2" xfId="25110" xr:uid="{2AF29E7D-43E4-4E31-828A-D1E6C7EE2E63}"/>
    <cellStyle name="Notas 16 2 6 4" xfId="7194" xr:uid="{4A0B3B6F-4162-4268-BBDF-670A3F717BAA}"/>
    <cellStyle name="Notas 16 2 6 4 2" xfId="22302" xr:uid="{74027CDD-CC93-4755-B7A2-ECC6203AB375}"/>
    <cellStyle name="Notas 16 2 6 5" xfId="18728" xr:uid="{D7319CCC-0758-491C-820F-877EA41542CE}"/>
    <cellStyle name="Notas 16 2 7" xfId="3981" xr:uid="{BA7DC271-966C-450F-9350-05AD841BF2BC}"/>
    <cellStyle name="Notas 16 2 7 2" xfId="6618" xr:uid="{8FC2365D-10E9-4612-B071-CF764568ADB4}"/>
    <cellStyle name="Notas 16 2 7 2 2" xfId="12929" xr:uid="{569AC220-CA94-4C94-8872-EB5A35FEE4FC}"/>
    <cellStyle name="Notas 16 2 7 2 2 2" xfId="28037" xr:uid="{BC051700-6804-4C55-963F-1CD915D435F6}"/>
    <cellStyle name="Notas 16 2 7 2 3" xfId="16619" xr:uid="{B028B671-2F55-426F-A04A-4A98E18F5D4A}"/>
    <cellStyle name="Notas 16 2 7 2 3 2" xfId="31727" xr:uid="{97883048-49A8-421F-BE49-DD8DF66F95F3}"/>
    <cellStyle name="Notas 16 2 7 2 4" xfId="21726" xr:uid="{838B6F7D-D3A4-4054-97BA-B3F9C9E1BA67}"/>
    <cellStyle name="Notas 16 2 7 3" xfId="10363" xr:uid="{6F5A834C-264A-4488-9B43-E2F1C8FE3F29}"/>
    <cellStyle name="Notas 16 2 7 3 2" xfId="25471" xr:uid="{01103A78-8406-489C-8D0A-4E41BB38C31F}"/>
    <cellStyle name="Notas 16 2 7 4" xfId="11230" xr:uid="{1C52B520-90DA-4CFA-AA39-57C1CE30A0AD}"/>
    <cellStyle name="Notas 16 2 7 4 2" xfId="26338" xr:uid="{F8776520-10A3-4BA6-B7FC-933190A37D2D}"/>
    <cellStyle name="Notas 16 2 7 5" xfId="19089" xr:uid="{DE429445-6EA9-4079-9ED1-B5B44E3C53F1}"/>
    <cellStyle name="Notas 16 2 8" xfId="4546" xr:uid="{63ABCDC9-7CD3-4633-9315-1AD21C58C6EE}"/>
    <cellStyle name="Notas 16 2 8 2" xfId="10928" xr:uid="{FDC2D98A-4A9B-4276-A724-39C9974325F4}"/>
    <cellStyle name="Notas 16 2 8 2 2" xfId="26036" xr:uid="{A7749D47-4F90-4AA2-A7C7-29D7D55AEB02}"/>
    <cellStyle name="Notas 16 2 8 3" xfId="13612" xr:uid="{F6298A3D-994C-4DA4-8D08-73F5870810F1}"/>
    <cellStyle name="Notas 16 2 8 3 2" xfId="28720" xr:uid="{A461AE59-0596-4209-8B22-486A0A31AB19}"/>
    <cellStyle name="Notas 16 2 8 4" xfId="19654" xr:uid="{7BDC8049-49B3-43B6-8A24-7B83937EB75D}"/>
    <cellStyle name="Notas 16 2 9" xfId="8410" xr:uid="{A4A60171-A530-445C-BA95-1D62C3CC1638}"/>
    <cellStyle name="Notas 16 2 9 2" xfId="23518" xr:uid="{92AC8FD8-5866-44BA-8C99-026CF0B3D1CD}"/>
    <cellStyle name="Notas 16 3" xfId="1896" xr:uid="{6C1E9C07-A76E-421B-8DF2-00795D7EC2A4}"/>
    <cellStyle name="Notas 16 3 10" xfId="8397" xr:uid="{BFD181E1-C159-4596-B870-1DCDE1B87736}"/>
    <cellStyle name="Notas 16 3 10 2" xfId="23505" xr:uid="{2073C62A-80BD-46D2-9364-031C133085B4}"/>
    <cellStyle name="Notas 16 3 11" xfId="8248" xr:uid="{49F6462E-D1C1-402F-88FE-681BCD8797FD}"/>
    <cellStyle name="Notas 16 3 11 2" xfId="23356" xr:uid="{765E1044-6E79-4FEE-B890-B10BE18785D8}"/>
    <cellStyle name="Notas 16 3 12" xfId="7538" xr:uid="{9DFF7086-E518-4E53-89CB-3F2832CA30EF}"/>
    <cellStyle name="Notas 16 3 12 2" xfId="22646" xr:uid="{279817E3-6C19-4F18-9488-A460943EA726}"/>
    <cellStyle name="Notas 16 3 13" xfId="17121" xr:uid="{2FBEB5E9-3928-4468-930E-80324CC46212}"/>
    <cellStyle name="Notas 16 3 2" xfId="2456" xr:uid="{B23019AF-62A0-41D4-ADE6-4D4ABB6CC96E}"/>
    <cellStyle name="Notas 16 3 2 2" xfId="5093" xr:uid="{A7AF3A00-32CA-4EBE-8ABB-7E03E73BBAD6}"/>
    <cellStyle name="Notas 16 3 2 2 2" xfId="11457" xr:uid="{DEF606BA-C2F3-4B3C-9980-9079A771702B}"/>
    <cellStyle name="Notas 16 3 2 2 2 2" xfId="26565" xr:uid="{6F7C2CE9-F6A3-4DBD-A77D-E056A405FF39}"/>
    <cellStyle name="Notas 16 3 2 2 3" xfId="7549" xr:uid="{26D892F8-C0BA-472C-B804-F492034E67F3}"/>
    <cellStyle name="Notas 16 3 2 2 3 2" xfId="22657" xr:uid="{68799236-88A8-4FE9-B9C7-BFF1CAEB1918}"/>
    <cellStyle name="Notas 16 3 2 2 4" xfId="20201" xr:uid="{3D90771A-F948-4C9D-8F91-89D65BA9A04C}"/>
    <cellStyle name="Notas 16 3 2 3" xfId="8923" xr:uid="{22D76B14-1B53-49D9-B568-714903F45F2F}"/>
    <cellStyle name="Notas 16 3 2 3 2" xfId="24031" xr:uid="{D1A7F8A3-E681-44CF-8F32-2873A4D152D1}"/>
    <cellStyle name="Notas 16 3 2 4" xfId="15510" xr:uid="{69C8C52F-9610-4D0B-BC97-BA67BDD0D4E8}"/>
    <cellStyle name="Notas 16 3 2 4 2" xfId="30618" xr:uid="{C1E8C671-A63A-476D-9FEA-5A1AB35CE456}"/>
    <cellStyle name="Notas 16 3 2 5" xfId="7533" xr:uid="{8A008433-A037-4DA2-BED0-0FF965F46DC6}"/>
    <cellStyle name="Notas 16 3 2 5 2" xfId="22641" xr:uid="{ACD89E28-D53E-4D55-9D41-19DDCAAFF166}"/>
    <cellStyle name="Notas 16 3 2 6" xfId="17630" xr:uid="{54A5D11B-1CBC-4910-8A5D-BADB29CD7669}"/>
    <cellStyle name="Notas 16 3 3" xfId="2672" xr:uid="{AC6C4B97-9595-43E9-80A2-8CC54051E1D1}"/>
    <cellStyle name="Notas 16 3 3 2" xfId="5309" xr:uid="{54DC8BB2-C920-4E39-BEA7-4E6620356E07}"/>
    <cellStyle name="Notas 16 3 3 2 2" xfId="8179" xr:uid="{3CFE1DFD-70C6-4E42-9B39-F2FA40141E22}"/>
    <cellStyle name="Notas 16 3 3 2 2 2" xfId="23287" xr:uid="{16007B7F-A365-4E32-B44A-5A24357A1569}"/>
    <cellStyle name="Notas 16 3 3 2 3" xfId="20417" xr:uid="{596C8829-B235-4753-99C1-595AF9948315}"/>
    <cellStyle name="Notas 16 3 3 3" xfId="15020" xr:uid="{E6C39F97-95F5-40D5-91CE-C3A31FCBF79E}"/>
    <cellStyle name="Notas 16 3 3 3 2" xfId="30128" xr:uid="{1A76E483-4C98-4908-B2B9-3FEA605F1D9C}"/>
    <cellStyle name="Notas 16 3 3 4" xfId="17780" xr:uid="{AE03DD2E-13EF-465F-B45D-4EA16209429A}"/>
    <cellStyle name="Notas 16 3 4" xfId="2975" xr:uid="{900D3267-85F0-4AE8-84AB-E74BF1EF4AD1}"/>
    <cellStyle name="Notas 16 3 4 2" xfId="5612" xr:uid="{E8B1C3C5-6728-4F10-9E53-F77388B2CB2A}"/>
    <cellStyle name="Notas 16 3 4 2 2" xfId="11923" xr:uid="{BA724CBE-3517-4623-8322-F58D51D50A01}"/>
    <cellStyle name="Notas 16 3 4 2 2 2" xfId="27031" xr:uid="{D18738AB-CB7E-45F4-A9DE-1397359540A0}"/>
    <cellStyle name="Notas 16 3 4 2 3" xfId="13493" xr:uid="{B498259A-F27B-4190-B55C-0063843D23F8}"/>
    <cellStyle name="Notas 16 3 4 2 3 2" xfId="28601" xr:uid="{E45CCD87-5D46-44DD-8C94-9E0583C4D0BD}"/>
    <cellStyle name="Notas 16 3 4 2 4" xfId="20720" xr:uid="{294A6191-9798-4B91-B868-5352A504BC80}"/>
    <cellStyle name="Notas 16 3 4 3" xfId="9357" xr:uid="{5D2FAF6F-9C76-41BF-93F8-2FB2A36E7521}"/>
    <cellStyle name="Notas 16 3 4 3 2" xfId="24465" xr:uid="{61CC24E5-BA28-41B7-90C6-2B616D0E854F}"/>
    <cellStyle name="Notas 16 3 4 4" xfId="16345" xr:uid="{977AEC15-EA18-4AED-BEB5-6B007090D789}"/>
    <cellStyle name="Notas 16 3 4 4 2" xfId="31453" xr:uid="{E6AE38FF-DCC7-43D4-8597-BEDC472D7AEB}"/>
    <cellStyle name="Notas 16 3 4 5" xfId="18083" xr:uid="{F3A2BF2A-F7C1-4D1B-B01B-A70E5D30C90A}"/>
    <cellStyle name="Notas 16 3 5" xfId="3301" xr:uid="{4CA94884-038C-49F6-A3EE-484B79E3D113}"/>
    <cellStyle name="Notas 16 3 5 2" xfId="5938" xr:uid="{E2A2F883-D101-4B93-8E08-5E7CAF125E79}"/>
    <cellStyle name="Notas 16 3 5 2 2" xfId="12249" xr:uid="{4EC24B61-B7E1-4349-ABE6-98145D83684C}"/>
    <cellStyle name="Notas 16 3 5 2 2 2" xfId="27357" xr:uid="{8A752D08-55D7-42BE-B89F-5DB3C9CF6D66}"/>
    <cellStyle name="Notas 16 3 5 2 3" xfId="7659" xr:uid="{BE7FFA23-D7B3-4269-9691-6091EC8EAD44}"/>
    <cellStyle name="Notas 16 3 5 2 3 2" xfId="22767" xr:uid="{51A4732C-5948-4E38-B1E8-380713BA8B5D}"/>
    <cellStyle name="Notas 16 3 5 2 4" xfId="21046" xr:uid="{1C9A125E-32AB-4914-9125-E413ADCF6081}"/>
    <cellStyle name="Notas 16 3 5 3" xfId="9683" xr:uid="{FF9FF99D-F2E4-4D47-9349-080DF3BED86A}"/>
    <cellStyle name="Notas 16 3 5 3 2" xfId="24791" xr:uid="{F4CBD38C-410B-4100-8294-D346E4D459FA}"/>
    <cellStyle name="Notas 16 3 5 4" xfId="7373" xr:uid="{53A21480-FE2F-483F-894A-8732C9D05C4A}"/>
    <cellStyle name="Notas 16 3 5 4 2" xfId="22481" xr:uid="{D4AFDB89-A166-4ACC-BEA0-8C9E03079B39}"/>
    <cellStyle name="Notas 16 3 5 5" xfId="18409" xr:uid="{09EAA435-A383-4B67-941A-BEDEE08DEC5B}"/>
    <cellStyle name="Notas 16 3 6" xfId="3607" xr:uid="{FE153480-591F-425A-A53A-D9D25685CA84}"/>
    <cellStyle name="Notas 16 3 6 2" xfId="6244" xr:uid="{F73FA3C9-5717-464F-9826-A58BFF70E8E8}"/>
    <cellStyle name="Notas 16 3 6 2 2" xfId="12555" xr:uid="{61C0C942-D165-4534-8E98-1247E178FC31}"/>
    <cellStyle name="Notas 16 3 6 2 2 2" xfId="27663" xr:uid="{0D59533F-CBEC-4E93-BF21-B487321712B1}"/>
    <cellStyle name="Notas 16 3 6 2 3" xfId="14390" xr:uid="{489F4B7F-2549-4254-B405-34CD5995D963}"/>
    <cellStyle name="Notas 16 3 6 2 3 2" xfId="29498" xr:uid="{1150FE12-537E-43DD-A5E8-7A24A1A55A6B}"/>
    <cellStyle name="Notas 16 3 6 2 4" xfId="21352" xr:uid="{6803B588-17A4-479C-8422-19B3A0AA2308}"/>
    <cellStyle name="Notas 16 3 6 3" xfId="9989" xr:uid="{1E1E4068-4BD7-4669-9FA2-BAC4ED1731EE}"/>
    <cellStyle name="Notas 16 3 6 3 2" xfId="25097" xr:uid="{62AC97F6-14B9-46A8-BE7C-8D3F4EEC8027}"/>
    <cellStyle name="Notas 16 3 6 4" xfId="14294" xr:uid="{96B7C83E-5AC9-495E-8669-5CBD9586F74F}"/>
    <cellStyle name="Notas 16 3 6 4 2" xfId="29402" xr:uid="{034C139B-A60E-4EE5-98E5-5259B7D1A50C}"/>
    <cellStyle name="Notas 16 3 6 5" xfId="18715" xr:uid="{02155970-66FF-4B98-B359-D6C914E71045}"/>
    <cellStyle name="Notas 16 3 7" xfId="3968" xr:uid="{9112BF59-8811-4197-B017-8B770FB26B8C}"/>
    <cellStyle name="Notas 16 3 7 2" xfId="6605" xr:uid="{15819675-DA3D-409C-BC76-A4B89CE27D16}"/>
    <cellStyle name="Notas 16 3 7 2 2" xfId="12916" xr:uid="{0ABC5625-9FE6-4D45-A84A-E2935B3D97EC}"/>
    <cellStyle name="Notas 16 3 7 2 2 2" xfId="28024" xr:uid="{73C65A4A-FE8C-4D17-8B7E-FF61CF840630}"/>
    <cellStyle name="Notas 16 3 7 2 3" xfId="16606" xr:uid="{31672592-BB44-4345-839E-23AEE82E0EF0}"/>
    <cellStyle name="Notas 16 3 7 2 3 2" xfId="31714" xr:uid="{075EBE9C-F284-4925-8008-560C825EAE56}"/>
    <cellStyle name="Notas 16 3 7 2 4" xfId="21713" xr:uid="{012850CD-9355-4E9F-A55D-42672EAE2BDD}"/>
    <cellStyle name="Notas 16 3 7 3" xfId="10350" xr:uid="{983327D8-5ABE-429B-99E8-FB3600FD9976}"/>
    <cellStyle name="Notas 16 3 7 3 2" xfId="25458" xr:uid="{CDBF6BCC-F372-4CDA-9B3F-8BBE2861CE41}"/>
    <cellStyle name="Notas 16 3 7 4" xfId="16162" xr:uid="{E94691CD-CE6B-4AFC-8370-027E08104B9E}"/>
    <cellStyle name="Notas 16 3 7 4 2" xfId="31270" xr:uid="{9D40EC91-199B-4C2F-B66B-A4BD1C2C5BE2}"/>
    <cellStyle name="Notas 16 3 7 5" xfId="19076" xr:uid="{F8AAD270-58FA-464F-9D76-283E28B84071}"/>
    <cellStyle name="Notas 16 3 8" xfId="4300" xr:uid="{8BFF258B-F059-4D8D-A5BE-2EF4EA52DA2D}"/>
    <cellStyle name="Notas 16 3 8 2" xfId="6937" xr:uid="{03C6D485-C064-4E78-AB49-330995DD2B69}"/>
    <cellStyle name="Notas 16 3 8 2 2" xfId="13248" xr:uid="{5E94B37E-FF17-4953-A0E9-703863EB9D78}"/>
    <cellStyle name="Notas 16 3 8 2 2 2" xfId="28356" xr:uid="{FD9EF0BB-FA77-492E-AEEA-AE689527D667}"/>
    <cellStyle name="Notas 16 3 8 2 3" xfId="16912" xr:uid="{9F69689B-992F-4989-A9D5-A32C85CF1922}"/>
    <cellStyle name="Notas 16 3 8 2 3 2" xfId="32020" xr:uid="{E0B3B60A-082E-4DD5-A41A-46917AC1D5D1}"/>
    <cellStyle name="Notas 16 3 8 2 4" xfId="22045" xr:uid="{9D7F0285-B0E7-470A-A27E-4D8F278197D6}"/>
    <cellStyle name="Notas 16 3 8 3" xfId="10682" xr:uid="{CD76AB58-A0B2-46E4-8332-8ADC13D6C25F}"/>
    <cellStyle name="Notas 16 3 8 3 2" xfId="25790" xr:uid="{6070C646-E430-4227-9A83-6E611D15C6A0}"/>
    <cellStyle name="Notas 16 3 8 4" xfId="13423" xr:uid="{C5AE15B5-883A-4D92-80E6-8673E5AFF1F2}"/>
    <cellStyle name="Notas 16 3 8 4 2" xfId="28531" xr:uid="{F6F8EED0-C8AE-4DCA-AEA2-E9997F53067C}"/>
    <cellStyle name="Notas 16 3 8 5" xfId="19408" xr:uid="{EE0A01A1-7BDC-43A2-A068-DD8E2F0BB517}"/>
    <cellStyle name="Notas 16 3 9" xfId="4533" xr:uid="{A867A8EC-42D1-46B2-894C-BA2FA3EA1B25}"/>
    <cellStyle name="Notas 16 3 9 2" xfId="10915" xr:uid="{1579CCC5-8323-4D43-81BB-30EFD3DB8942}"/>
    <cellStyle name="Notas 16 3 9 2 2" xfId="26023" xr:uid="{C83AE228-60C4-4DE9-BDDB-A8FDA02E1287}"/>
    <cellStyle name="Notas 16 3 9 3" xfId="14020" xr:uid="{66AD4D36-852E-40F0-80E5-DFB23DFBD331}"/>
    <cellStyle name="Notas 16 3 9 3 2" xfId="29128" xr:uid="{311C7FB7-3079-42AA-A3E1-184D2332A7F4}"/>
    <cellStyle name="Notas 16 3 9 4" xfId="19641" xr:uid="{301762A9-E0FC-41BA-A7E0-888E786F4377}"/>
    <cellStyle name="Notas 16 4" xfId="2106" xr:uid="{BF88E4AD-5CB6-462E-A15A-CE0404882D08}"/>
    <cellStyle name="Notas 16 4 10" xfId="8604" xr:uid="{8C4EB7EA-FC61-403E-ACD5-20C79FC20B9D}"/>
    <cellStyle name="Notas 16 4 10 2" xfId="23712" xr:uid="{5CBA3723-5F8A-4BF9-8FDA-40E475572F17}"/>
    <cellStyle name="Notas 16 4 11" xfId="15534" xr:uid="{83CC2BF3-05BB-4D79-8E71-612A1E80BB00}"/>
    <cellStyle name="Notas 16 4 11 2" xfId="30642" xr:uid="{B4A4687D-408E-4F98-8F5B-0836F98521BB}"/>
    <cellStyle name="Notas 16 4 12" xfId="14214" xr:uid="{AF9C26E2-BD68-4106-8E67-3C691A3F0DE1}"/>
    <cellStyle name="Notas 16 4 12 2" xfId="29322" xr:uid="{BFAE9119-46EB-4B59-B541-FF53DAB56D42}"/>
    <cellStyle name="Notas 16 4 13" xfId="17331" xr:uid="{A5079974-04E2-4104-B3C7-4B0941B496E5}"/>
    <cellStyle name="Notas 16 4 2" xfId="2596" xr:uid="{248EC42B-08BC-4F3A-AF29-16381E2BA242}"/>
    <cellStyle name="Notas 16 4 2 2" xfId="5233" xr:uid="{2412042F-B54C-40B1-8318-443E86A78192}"/>
    <cellStyle name="Notas 16 4 2 2 2" xfId="11597" xr:uid="{B597134C-6147-41AA-82A1-56A339FBF964}"/>
    <cellStyle name="Notas 16 4 2 2 2 2" xfId="26705" xr:uid="{824ADCA9-9D4B-4F0E-9C97-06036520F6C9}"/>
    <cellStyle name="Notas 16 4 2 2 3" xfId="9156" xr:uid="{9AB5CE51-F628-421C-B995-9F9E84889664}"/>
    <cellStyle name="Notas 16 4 2 2 3 2" xfId="24264" xr:uid="{C2290B94-D884-4496-A107-D271C3A77C26}"/>
    <cellStyle name="Notas 16 4 2 2 4" xfId="20341" xr:uid="{FA4EC2C3-B831-4A10-8D1B-F5B32EA5AFB5}"/>
    <cellStyle name="Notas 16 4 2 3" xfId="9063" xr:uid="{BFA600A8-F9E3-4F80-A567-E8E52B44EB22}"/>
    <cellStyle name="Notas 16 4 2 3 2" xfId="24171" xr:uid="{9A9B5A79-D19C-40EE-A4B6-6B88ABC86772}"/>
    <cellStyle name="Notas 16 4 2 4" xfId="16388" xr:uid="{4E97D168-49CF-44DF-A4EC-ADA93F9F3E10}"/>
    <cellStyle name="Notas 16 4 2 4 2" xfId="31496" xr:uid="{B762D00A-32E3-450B-B7CC-6798E038B122}"/>
    <cellStyle name="Notas 16 4 2 5" xfId="15348" xr:uid="{A4862EC9-5398-4A3A-829F-C06EB889E1BB}"/>
    <cellStyle name="Notas 16 4 2 5 2" xfId="30456" xr:uid="{D38FF3BA-0EAD-4242-A015-49456733AB04}"/>
    <cellStyle name="Notas 16 4 2 6" xfId="17704" xr:uid="{9A0D3488-A166-42BE-B168-D4E871BA792A}"/>
    <cellStyle name="Notas 16 4 3" xfId="2861" xr:uid="{BD78CA82-E08C-40C8-A896-1ADF00CDBB9D}"/>
    <cellStyle name="Notas 16 4 3 2" xfId="5498" xr:uid="{28C99D41-4933-4706-8DE2-A824CC12BA24}"/>
    <cellStyle name="Notas 16 4 3 2 2" xfId="15961" xr:uid="{1107E068-4A2D-45E1-8799-5485EB462FDD}"/>
    <cellStyle name="Notas 16 4 3 2 2 2" xfId="31069" xr:uid="{B8842A86-8566-4633-836D-614563B594AB}"/>
    <cellStyle name="Notas 16 4 3 2 3" xfId="20606" xr:uid="{7EF82C35-D490-49DB-84AF-D22183496795}"/>
    <cellStyle name="Notas 16 4 3 3" xfId="13484" xr:uid="{A1507814-7262-47CC-81C1-935DCC3F1521}"/>
    <cellStyle name="Notas 16 4 3 3 2" xfId="28592" xr:uid="{15896A1E-74A1-47E1-9299-660E706B4A65}"/>
    <cellStyle name="Notas 16 4 3 4" xfId="17969" xr:uid="{E2E76831-0949-4DAD-A2A2-A9EBA5BA2539}"/>
    <cellStyle name="Notas 16 4 4" xfId="3164" xr:uid="{F91553FB-911C-4DA3-9472-BCCF8D7493B8}"/>
    <cellStyle name="Notas 16 4 4 2" xfId="5801" xr:uid="{76348A1E-4590-41E6-B650-041DA5FB52CF}"/>
    <cellStyle name="Notas 16 4 4 2 2" xfId="12112" xr:uid="{1802A49F-C50F-42F4-8AA1-EE933789A870}"/>
    <cellStyle name="Notas 16 4 4 2 2 2" xfId="27220" xr:uid="{BF134F4F-88DE-4BA8-8C49-7D5245F87B92}"/>
    <cellStyle name="Notas 16 4 4 2 3" xfId="7795" xr:uid="{F18FCB6F-CEBC-4377-B38F-9CB1472A35D9}"/>
    <cellStyle name="Notas 16 4 4 2 3 2" xfId="22903" xr:uid="{775697E2-9617-4947-B6A9-DEBEC0DF9816}"/>
    <cellStyle name="Notas 16 4 4 2 4" xfId="20909" xr:uid="{DDAAAACF-6C00-4E8A-9A65-B54C9EB71DCB}"/>
    <cellStyle name="Notas 16 4 4 3" xfId="9546" xr:uid="{D1781A3E-A838-4BB1-8585-26695D1529D7}"/>
    <cellStyle name="Notas 16 4 4 3 2" xfId="24654" xr:uid="{5BC8B210-B2B4-49FA-B504-EA78FB84D917}"/>
    <cellStyle name="Notas 16 4 4 4" xfId="14002" xr:uid="{9F0F30BE-33F9-44AA-968A-EF0D33892065}"/>
    <cellStyle name="Notas 16 4 4 4 2" xfId="29110" xr:uid="{A1C0232B-55A1-4BE2-98F6-6F7D1169FFAF}"/>
    <cellStyle name="Notas 16 4 4 5" xfId="18272" xr:uid="{2BECD826-6A5E-443C-8F7C-C410E7E040E8}"/>
    <cellStyle name="Notas 16 4 5" xfId="3490" xr:uid="{412E2830-34FA-4235-80B9-59448D10819D}"/>
    <cellStyle name="Notas 16 4 5 2" xfId="6127" xr:uid="{7C265BC2-26C9-4F3E-BCE6-32084DC44A0E}"/>
    <cellStyle name="Notas 16 4 5 2 2" xfId="12438" xr:uid="{7B1B39A4-5C9A-4732-A54C-A537C5ADE894}"/>
    <cellStyle name="Notas 16 4 5 2 2 2" xfId="27546" xr:uid="{62480348-C5D7-45FB-AD83-1271B67C2561}"/>
    <cellStyle name="Notas 16 4 5 2 3" xfId="15259" xr:uid="{752A5FD3-FD41-40B4-80B9-D44CE17D861A}"/>
    <cellStyle name="Notas 16 4 5 2 3 2" xfId="30367" xr:uid="{A8B741FA-6986-4B60-BBA9-2873398CA0D5}"/>
    <cellStyle name="Notas 16 4 5 2 4" xfId="21235" xr:uid="{834EE656-CDD1-49F8-85DE-A1C8E78969ED}"/>
    <cellStyle name="Notas 16 4 5 3" xfId="9872" xr:uid="{F92DFAAB-73EE-4089-8ED7-592F0A44720B}"/>
    <cellStyle name="Notas 16 4 5 3 2" xfId="24980" xr:uid="{6E369C72-9340-4B0F-B5F8-D00E85C4B541}"/>
    <cellStyle name="Notas 16 4 5 4" xfId="15138" xr:uid="{E62846E4-07B3-458D-94E9-A5F296CA0E72}"/>
    <cellStyle name="Notas 16 4 5 4 2" xfId="30246" xr:uid="{7C862394-FB80-445D-AC48-30A43C4CCA1B}"/>
    <cellStyle name="Notas 16 4 5 5" xfId="18598" xr:uid="{B8067001-6E97-4D31-8989-B6D13AA4EE8A}"/>
    <cellStyle name="Notas 16 4 6" xfId="3796" xr:uid="{4EEB3FF1-AF2B-42B9-9E61-01108160DC8D}"/>
    <cellStyle name="Notas 16 4 6 2" xfId="6433" xr:uid="{F0DA69AE-83DF-4A5C-9A3A-A9445B8B9AA5}"/>
    <cellStyle name="Notas 16 4 6 2 2" xfId="12744" xr:uid="{A39FED39-C3BA-4555-A51C-AF8AB6320520}"/>
    <cellStyle name="Notas 16 4 6 2 2 2" xfId="27852" xr:uid="{BC57989C-A8D7-40D5-9935-5D0E68EDD3D4}"/>
    <cellStyle name="Notas 16 4 6 2 3" xfId="13371" xr:uid="{CBAD1B88-8BD1-4D47-91AB-DDFA0204AFE9}"/>
    <cellStyle name="Notas 16 4 6 2 3 2" xfId="28479" xr:uid="{7C52CB26-FC4C-4654-AA25-956CE9175F65}"/>
    <cellStyle name="Notas 16 4 6 2 4" xfId="21541" xr:uid="{122897F0-A088-4747-8E92-DF8DCC816434}"/>
    <cellStyle name="Notas 16 4 6 3" xfId="10178" xr:uid="{3F9F471E-189E-4CE3-B6C7-20CD55B551C1}"/>
    <cellStyle name="Notas 16 4 6 3 2" xfId="25286" xr:uid="{468ECAF3-F287-4DF1-B775-4724B4281367}"/>
    <cellStyle name="Notas 16 4 6 4" xfId="8016" xr:uid="{61F9089C-5B5F-4308-9374-C56CB97E0E44}"/>
    <cellStyle name="Notas 16 4 6 4 2" xfId="23124" xr:uid="{7D472513-534E-4E41-A45F-23302DD75D07}"/>
    <cellStyle name="Notas 16 4 6 5" xfId="18904" xr:uid="{48541070-D86B-4620-8D69-8FA4CACC15DB}"/>
    <cellStyle name="Notas 16 4 7" xfId="4178" xr:uid="{E5F80D25-C536-4F08-9CCE-719742E9C271}"/>
    <cellStyle name="Notas 16 4 7 2" xfId="6815" xr:uid="{88D13D26-C2DF-4139-B532-B4A62A12D709}"/>
    <cellStyle name="Notas 16 4 7 2 2" xfId="13126" xr:uid="{E4D34482-1639-4C81-AB48-5F90E1707FAF}"/>
    <cellStyle name="Notas 16 4 7 2 2 2" xfId="28234" xr:uid="{B657F813-F8BD-4A30-81B8-CFCE84A4C0EF}"/>
    <cellStyle name="Notas 16 4 7 2 3" xfId="16795" xr:uid="{2498DF52-893D-473A-9440-56FCB317BAFC}"/>
    <cellStyle name="Notas 16 4 7 2 3 2" xfId="31903" xr:uid="{A8933CE5-EF54-4FE0-A7D5-60E1439CD345}"/>
    <cellStyle name="Notas 16 4 7 2 4" xfId="21923" xr:uid="{989DC5E3-8C97-4E5C-8294-881727B314CC}"/>
    <cellStyle name="Notas 16 4 7 3" xfId="10560" xr:uid="{322DDAE0-7EDD-4454-888A-F167E3EFE604}"/>
    <cellStyle name="Notas 16 4 7 3 2" xfId="25668" xr:uid="{85DEFB4C-AE4C-49F6-A1A3-DBFE832ADA79}"/>
    <cellStyle name="Notas 16 4 7 4" xfId="16082" xr:uid="{AF96905C-57E6-4646-BED5-21721AC61A33}"/>
    <cellStyle name="Notas 16 4 7 4 2" xfId="31190" xr:uid="{F70B18A0-60DE-4A3A-9B19-48829C58FE6A}"/>
    <cellStyle name="Notas 16 4 7 5" xfId="19286" xr:uid="{0C1EE74E-1082-420A-95EB-B5DE2A9CCDF1}"/>
    <cellStyle name="Notas 16 4 8" xfId="4385" xr:uid="{0FC1A135-5760-4F57-BA63-77C39FA14D4A}"/>
    <cellStyle name="Notas 16 4 8 2" xfId="7022" xr:uid="{BEBD0D69-A74A-4808-8CDB-CC25030FC73D}"/>
    <cellStyle name="Notas 16 4 8 2 2" xfId="13333" xr:uid="{522D3213-9FF4-4CAC-B623-855961994A51}"/>
    <cellStyle name="Notas 16 4 8 2 2 2" xfId="28441" xr:uid="{3DC43BEA-6A2A-4590-894A-7F15394AC1AF}"/>
    <cellStyle name="Notas 16 4 8 2 3" xfId="16997" xr:uid="{260EDAFB-6742-4129-9BE8-2E8ED2C18C75}"/>
    <cellStyle name="Notas 16 4 8 2 3 2" xfId="32105" xr:uid="{BB9F7A07-5FE5-4FA4-AD61-E34A70EA3745}"/>
    <cellStyle name="Notas 16 4 8 2 4" xfId="22130" xr:uid="{0F435BEA-E46D-4D26-9004-7C9C4C00A8BE}"/>
    <cellStyle name="Notas 16 4 8 3" xfId="10767" xr:uid="{9E4B9528-7FD9-4549-A4CC-DDA7314F0E2F}"/>
    <cellStyle name="Notas 16 4 8 3 2" xfId="25875" xr:uid="{298E4830-E873-4388-AF8A-5A97A39202D1}"/>
    <cellStyle name="Notas 16 4 8 4" xfId="7451" xr:uid="{664D14FB-4F49-4E0C-A050-B64AACB2B984}"/>
    <cellStyle name="Notas 16 4 8 4 2" xfId="22559" xr:uid="{A7DA342B-97B2-42D2-9441-14E24061FBA4}"/>
    <cellStyle name="Notas 16 4 8 5" xfId="19493" xr:uid="{3F6060E4-B50A-4B05-A05A-50A8080E4EEB}"/>
    <cellStyle name="Notas 16 4 9" xfId="4743" xr:uid="{182F74B9-9779-4FB3-BF74-B0C82CDAF2B4}"/>
    <cellStyle name="Notas 16 4 9 2" xfId="11125" xr:uid="{1B733BCB-8B40-4A90-A54F-B802D17D85B9}"/>
    <cellStyle name="Notas 16 4 9 2 2" xfId="26233" xr:uid="{8BF8E6EC-F893-4EFB-ABDC-98FC11651F44}"/>
    <cellStyle name="Notas 16 4 9 3" xfId="7088" xr:uid="{2B51835C-9E48-4828-93D3-14C5CC8B977E}"/>
    <cellStyle name="Notas 16 4 9 3 2" xfId="22196" xr:uid="{0422C070-439D-41F9-8858-8B1E30319872}"/>
    <cellStyle name="Notas 16 4 9 4" xfId="19851" xr:uid="{B8B0F303-E388-482B-B1F4-7186FC29E705}"/>
    <cellStyle name="Notas 16 5" xfId="2018" xr:uid="{621CC0EA-927F-4AD1-9075-77E1EDF8ABB6}"/>
    <cellStyle name="Notas 16 5 10" xfId="8049" xr:uid="{5F00CCB6-3DE9-4D3E-81F2-92A3FE4E7714}"/>
    <cellStyle name="Notas 16 5 10 2" xfId="23157" xr:uid="{B5814AFB-8D8F-4EB5-86B7-8A8174B7D640}"/>
    <cellStyle name="Notas 16 5 11" xfId="7168" xr:uid="{2D437B91-7DF6-40C9-BB53-96E7375BEFC9}"/>
    <cellStyle name="Notas 16 5 11 2" xfId="22276" xr:uid="{07281E29-336D-49AA-BFEA-2839486C8104}"/>
    <cellStyle name="Notas 16 5 12" xfId="17243" xr:uid="{5D19DE26-6C8A-4368-81F8-4B59E6919D9C}"/>
    <cellStyle name="Notas 16 5 2" xfId="2780" xr:uid="{BE1133FA-E46B-488E-A0AA-CAB6FDB9DC64}"/>
    <cellStyle name="Notas 16 5 2 2" xfId="5417" xr:uid="{31911962-AE3D-4382-BFD3-3EB3954DC479}"/>
    <cellStyle name="Notas 16 5 2 2 2" xfId="7707" xr:uid="{1505B57F-859A-4A1C-B185-71C89671C6D9}"/>
    <cellStyle name="Notas 16 5 2 2 2 2" xfId="22815" xr:uid="{8A1FF4D7-B40A-4350-A00C-58719727D44D}"/>
    <cellStyle name="Notas 16 5 2 2 3" xfId="20525" xr:uid="{206D45B5-2FB2-4360-B641-D7DB9D3E8585}"/>
    <cellStyle name="Notas 16 5 2 3" xfId="13714" xr:uid="{0671914B-55EC-4CD5-B751-DD5B8BD38FAF}"/>
    <cellStyle name="Notas 16 5 2 3 2" xfId="28822" xr:uid="{89163E2B-D730-442A-911B-43B04FFF0DAC}"/>
    <cellStyle name="Notas 16 5 2 4" xfId="17888" xr:uid="{EB93ED10-A55E-40F5-A029-ABA2F33EC215}"/>
    <cellStyle name="Notas 16 5 3" xfId="3083" xr:uid="{72492A6C-FAA0-479A-ADA6-79164711CCA7}"/>
    <cellStyle name="Notas 16 5 3 2" xfId="5720" xr:uid="{84A63DB1-23FF-44A1-A957-355921873913}"/>
    <cellStyle name="Notas 16 5 3 2 2" xfId="12031" xr:uid="{322A2807-2C09-4CEB-9149-A8F8695CEFAA}"/>
    <cellStyle name="Notas 16 5 3 2 2 2" xfId="27139" xr:uid="{9ADC0196-4E36-42AB-A7B3-84723960D99E}"/>
    <cellStyle name="Notas 16 5 3 2 3" xfId="15230" xr:uid="{A904FDAF-84FE-4869-94F7-D52F4729BA8C}"/>
    <cellStyle name="Notas 16 5 3 2 3 2" xfId="30338" xr:uid="{ADCC9D2E-8ABF-4B7E-A5C4-155CDA2E0EF2}"/>
    <cellStyle name="Notas 16 5 3 2 4" xfId="20828" xr:uid="{CBD7406C-1895-4593-BA68-EBEEF1D08EE1}"/>
    <cellStyle name="Notas 16 5 3 3" xfId="9465" xr:uid="{288350D4-7F17-477E-BE25-A8AF17E5C988}"/>
    <cellStyle name="Notas 16 5 3 3 2" xfId="24573" xr:uid="{81F4260D-15D0-4AE9-94FF-084F32338ECA}"/>
    <cellStyle name="Notas 16 5 3 4" xfId="15924" xr:uid="{5AE92E1B-8FC6-4E54-AF2A-263516369D6C}"/>
    <cellStyle name="Notas 16 5 3 4 2" xfId="31032" xr:uid="{8B8DFDB0-8FD8-48BC-B35A-C5A37E075369}"/>
    <cellStyle name="Notas 16 5 3 5" xfId="18191" xr:uid="{67FC59A3-6442-4B8D-97E7-3990EA6806A3}"/>
    <cellStyle name="Notas 16 5 4" xfId="3409" xr:uid="{9B806649-DB20-4415-BE87-D8B128C2D081}"/>
    <cellStyle name="Notas 16 5 4 2" xfId="6046" xr:uid="{AA378954-168F-4834-AE63-75757296D00E}"/>
    <cellStyle name="Notas 16 5 4 2 2" xfId="12357" xr:uid="{8A3F9D4F-E78B-4FED-AD96-70ACF7CBD688}"/>
    <cellStyle name="Notas 16 5 4 2 2 2" xfId="27465" xr:uid="{D5F6DA31-6C22-464E-ABEF-F07F902FBEB9}"/>
    <cellStyle name="Notas 16 5 4 2 3" xfId="14525" xr:uid="{9B76A2D0-BEBC-4746-927C-49447F1D99C9}"/>
    <cellStyle name="Notas 16 5 4 2 3 2" xfId="29633" xr:uid="{D0090DC6-343A-443B-BC60-DBE394F4DA88}"/>
    <cellStyle name="Notas 16 5 4 2 4" xfId="21154" xr:uid="{2A6401C2-45AF-4661-8F0E-C0C764642F68}"/>
    <cellStyle name="Notas 16 5 4 3" xfId="9791" xr:uid="{D5A6B05E-3380-4A50-BFBE-8027B6AF27E4}"/>
    <cellStyle name="Notas 16 5 4 3 2" xfId="24899" xr:uid="{55DE4754-5219-4F25-B5B2-A37602F93132}"/>
    <cellStyle name="Notas 16 5 4 4" xfId="16089" xr:uid="{8C3C458C-932E-43D0-9B68-7F013F17962B}"/>
    <cellStyle name="Notas 16 5 4 4 2" xfId="31197" xr:uid="{BB2E0A9A-491E-4D4C-A00C-137669701235}"/>
    <cellStyle name="Notas 16 5 4 5" xfId="18517" xr:uid="{CBD3F1B3-4E12-479E-95BF-444ADE25D72C}"/>
    <cellStyle name="Notas 16 5 5" xfId="3715" xr:uid="{6DDCD889-504B-40F7-9BF7-64E3FE571999}"/>
    <cellStyle name="Notas 16 5 5 2" xfId="6352" xr:uid="{2ED111B1-E7A1-400D-973C-5D351AC07819}"/>
    <cellStyle name="Notas 16 5 5 2 2" xfId="12663" xr:uid="{676B7B9A-D50E-4D53-80F8-9C096CA6DA70}"/>
    <cellStyle name="Notas 16 5 5 2 2 2" xfId="27771" xr:uid="{C4B6FE26-2590-4A36-84B9-E3442AE75837}"/>
    <cellStyle name="Notas 16 5 5 2 3" xfId="13941" xr:uid="{AC6AFA08-0924-42D4-B2DE-634AEF401E4D}"/>
    <cellStyle name="Notas 16 5 5 2 3 2" xfId="29049" xr:uid="{BEA07E35-A855-440C-AAD3-A5763A633F45}"/>
    <cellStyle name="Notas 16 5 5 2 4" xfId="21460" xr:uid="{DBA991F0-D137-4D8D-A278-6AFFBFAE9412}"/>
    <cellStyle name="Notas 16 5 5 3" xfId="10097" xr:uid="{72621F40-F43E-4C32-8F6F-7E821FA6B999}"/>
    <cellStyle name="Notas 16 5 5 3 2" xfId="25205" xr:uid="{044327A3-9D81-47C8-9221-622472DCF298}"/>
    <cellStyle name="Notas 16 5 5 4" xfId="7829" xr:uid="{4D83F98C-D507-47E0-B723-27E3B66647FA}"/>
    <cellStyle name="Notas 16 5 5 4 2" xfId="22937" xr:uid="{00C04812-BCE6-406F-B756-2206D2E3DF3D}"/>
    <cellStyle name="Notas 16 5 5 5" xfId="18823" xr:uid="{DD35976F-71E4-4A04-882D-27CECE7C6287}"/>
    <cellStyle name="Notas 16 5 6" xfId="4090" xr:uid="{F0905533-8C4E-42E4-AC5B-BD9BBF1D78AF}"/>
    <cellStyle name="Notas 16 5 6 2" xfId="6727" xr:uid="{AF3EA1F7-22D6-4381-8FA4-9F445EB06A4D}"/>
    <cellStyle name="Notas 16 5 6 2 2" xfId="13038" xr:uid="{AB64D3DB-6EBC-42F5-A216-0F1150232B86}"/>
    <cellStyle name="Notas 16 5 6 2 2 2" xfId="28146" xr:uid="{6C30E908-C7E3-4C68-9B76-EBEE703488AA}"/>
    <cellStyle name="Notas 16 5 6 2 3" xfId="16714" xr:uid="{245121E7-F051-4432-8126-6FED9FEA00C1}"/>
    <cellStyle name="Notas 16 5 6 2 3 2" xfId="31822" xr:uid="{C77D113A-B151-4719-AF0F-CC3F8D5ADCDC}"/>
    <cellStyle name="Notas 16 5 6 2 4" xfId="21835" xr:uid="{14985ED1-F63E-4F17-8E99-0FB2B1F184D3}"/>
    <cellStyle name="Notas 16 5 6 3" xfId="10472" xr:uid="{FE9A2D5D-D05B-4989-BCDD-93ECDEE38B33}"/>
    <cellStyle name="Notas 16 5 6 3 2" xfId="25580" xr:uid="{F94E192B-EAE3-43D3-AE57-621E13FF6646}"/>
    <cellStyle name="Notas 16 5 6 4" xfId="14276" xr:uid="{D0425476-77CC-478B-948D-42328EF716C9}"/>
    <cellStyle name="Notas 16 5 6 4 2" xfId="29384" xr:uid="{B62C7CF6-17C1-4FB2-8DA2-C2188FE3BAE3}"/>
    <cellStyle name="Notas 16 5 6 5" xfId="19198" xr:uid="{3ADBBAA8-3D99-454F-9EA4-14BE1952EA9F}"/>
    <cellStyle name="Notas 16 5 7" xfId="4372" xr:uid="{DCFBC2D0-6D95-4371-A4E6-52A6F183BFBE}"/>
    <cellStyle name="Notas 16 5 7 2" xfId="7009" xr:uid="{B448A580-95DD-47EC-ADA5-305C50347A8A}"/>
    <cellStyle name="Notas 16 5 7 2 2" xfId="13320" xr:uid="{2D1E6489-9B6A-4327-BFDA-DAC2B6995063}"/>
    <cellStyle name="Notas 16 5 7 2 2 2" xfId="28428" xr:uid="{4F6012E5-CDD7-487F-B97D-D3909F9D90B4}"/>
    <cellStyle name="Notas 16 5 7 2 3" xfId="16984" xr:uid="{447759D1-82EA-4A26-BE6A-0CE136A687AD}"/>
    <cellStyle name="Notas 16 5 7 2 3 2" xfId="32092" xr:uid="{A6CD0450-CF2B-4236-9B3F-4C32610B85D2}"/>
    <cellStyle name="Notas 16 5 7 2 4" xfId="22117" xr:uid="{C35BC74D-666C-429A-AA6C-42C2465FEACF}"/>
    <cellStyle name="Notas 16 5 7 3" xfId="10754" xr:uid="{F70B089B-358F-4E43-BD14-A61FB83819B6}"/>
    <cellStyle name="Notas 16 5 7 3 2" xfId="25862" xr:uid="{56453AC2-322B-4E0C-85C7-774C5973EA30}"/>
    <cellStyle name="Notas 16 5 7 4" xfId="8725" xr:uid="{075DBECF-4BF9-46A1-9BAB-9C1182CEFE2B}"/>
    <cellStyle name="Notas 16 5 7 4 2" xfId="23833" xr:uid="{AEFA5CBA-71E6-4EB0-85DF-9C0924C3AB1D}"/>
    <cellStyle name="Notas 16 5 7 5" xfId="19480" xr:uid="{7D6AAAAA-F50F-4709-AC7B-967468E937D1}"/>
    <cellStyle name="Notas 16 5 8" xfId="4655" xr:uid="{FA387E6C-7409-4D80-B34E-02E582772E15}"/>
    <cellStyle name="Notas 16 5 8 2" xfId="11037" xr:uid="{63009CBB-2E8C-44D1-88C6-1E048A873891}"/>
    <cellStyle name="Notas 16 5 8 2 2" xfId="26145" xr:uid="{283F9C45-21D0-4360-92F1-C54AF1FFA73F}"/>
    <cellStyle name="Notas 16 5 8 3" xfId="7948" xr:uid="{07C714AF-F438-4871-9F65-27358609C774}"/>
    <cellStyle name="Notas 16 5 8 3 2" xfId="23056" xr:uid="{FEC94F0B-F2BC-44E2-B3CF-CB12F3288D60}"/>
    <cellStyle name="Notas 16 5 8 4" xfId="19763" xr:uid="{7AC42335-F36A-4A85-A1D9-096A95694D03}"/>
    <cellStyle name="Notas 16 5 9" xfId="8516" xr:uid="{E96F32F8-AFC7-43CE-A696-DA0CDC14DB5E}"/>
    <cellStyle name="Notas 16 5 9 2" xfId="23624" xr:uid="{11342035-0049-4631-A4CC-64416324AA0D}"/>
    <cellStyle name="Notas 17" xfId="1455" xr:uid="{00000000-0005-0000-0000-0000B3050000}"/>
    <cellStyle name="Notas 17 2" xfId="1910" xr:uid="{F07729F0-1C59-4722-A5E0-6D28A9E7460E}"/>
    <cellStyle name="Notas 17 2 10" xfId="14816" xr:uid="{60A916DF-2E46-4521-928A-E3F53A8520F8}"/>
    <cellStyle name="Notas 17 2 10 2" xfId="29924" xr:uid="{F1943170-5FF2-4423-9F45-092EFFEC3657}"/>
    <cellStyle name="Notas 17 2 11" xfId="7842" xr:uid="{2C61FF10-338F-42FD-BCF0-2D438F6D6DF8}"/>
    <cellStyle name="Notas 17 2 11 2" xfId="22950" xr:uid="{F37816CF-FD3D-40F5-A4AA-0CD4EF111F81}"/>
    <cellStyle name="Notas 17 2 12" xfId="17135" xr:uid="{764F93B0-E25B-4AAF-8DF5-21681D480DD1}"/>
    <cellStyle name="Notas 17 2 2" xfId="2470" xr:uid="{0CC91F92-D59A-4042-B911-95C46A11A0B2}"/>
    <cellStyle name="Notas 17 2 2 2" xfId="5107" xr:uid="{A9B5DB03-E290-481E-AA0E-E7ED00D64E70}"/>
    <cellStyle name="Notas 17 2 2 2 2" xfId="11471" xr:uid="{A2323A28-8F23-40CB-A220-155AAE0F339E}"/>
    <cellStyle name="Notas 17 2 2 2 2 2" xfId="26579" xr:uid="{141160CE-0F76-4B2A-88C8-EB68069B035B}"/>
    <cellStyle name="Notas 17 2 2 2 3" xfId="13832" xr:uid="{37880B58-07B3-40CC-BB53-24275DCFBE30}"/>
    <cellStyle name="Notas 17 2 2 2 3 2" xfId="28940" xr:uid="{55E66F1A-F637-44DC-8F4D-177B81A54DD8}"/>
    <cellStyle name="Notas 17 2 2 2 4" xfId="20215" xr:uid="{0A5FBBA5-606C-450D-A3EB-B2D7C3676778}"/>
    <cellStyle name="Notas 17 2 2 3" xfId="8937" xr:uid="{59F5693D-047E-4072-9C30-8E1CFC726394}"/>
    <cellStyle name="Notas 17 2 2 3 2" xfId="24045" xr:uid="{D0BA7CDB-B8A6-4CB7-9109-D6E132A0BFC4}"/>
    <cellStyle name="Notas 17 2 3" xfId="2686" xr:uid="{7B33E454-AE4D-44C7-9BA3-425E566BADE7}"/>
    <cellStyle name="Notas 17 2 3 2" xfId="5323" xr:uid="{09098E9A-FFFE-4798-AD02-C7DB9103481D}"/>
    <cellStyle name="Notas 17 2 3 2 2" xfId="13597" xr:uid="{977171AE-0FFB-42FB-8860-388D5896D699}"/>
    <cellStyle name="Notas 17 2 3 2 2 2" xfId="28705" xr:uid="{CA48CAC8-F2D7-49A1-A57D-AB3D61762F16}"/>
    <cellStyle name="Notas 17 2 3 2 3" xfId="20431" xr:uid="{E619BB65-343F-419C-AA16-435E429C7EBC}"/>
    <cellStyle name="Notas 17 2 3 3" xfId="16561" xr:uid="{A3622F76-9552-4F99-BF83-777802EAC117}"/>
    <cellStyle name="Notas 17 2 3 3 2" xfId="31669" xr:uid="{B8CD8314-F9D9-422A-9BD3-CAAA1DF35FFC}"/>
    <cellStyle name="Notas 17 2 3 4" xfId="17794" xr:uid="{0193F5FF-E799-43C0-824C-F0EF77AFC5BC}"/>
    <cellStyle name="Notas 17 2 4" xfId="2989" xr:uid="{23F3242E-B9D4-4E1C-BAB2-E811213A1B91}"/>
    <cellStyle name="Notas 17 2 4 2" xfId="5626" xr:uid="{BDAFC61B-015C-4DAD-B641-C1CEC6B51941}"/>
    <cellStyle name="Notas 17 2 4 2 2" xfId="11937" xr:uid="{AB8C865E-4FB7-4777-A219-22752A7386C3}"/>
    <cellStyle name="Notas 17 2 4 2 2 2" xfId="27045" xr:uid="{6140B5A7-5F60-4361-9B6B-BE53DFB618F9}"/>
    <cellStyle name="Notas 17 2 4 2 3" xfId="13951" xr:uid="{55092E84-F6F2-411F-943F-5CA8E3636100}"/>
    <cellStyle name="Notas 17 2 4 2 3 2" xfId="29059" xr:uid="{9A3CC193-FC23-4BDA-BACD-0DB570182929}"/>
    <cellStyle name="Notas 17 2 4 2 4" xfId="20734" xr:uid="{3AE1342A-362F-436E-BD4C-AD031F80B2B2}"/>
    <cellStyle name="Notas 17 2 4 3" xfId="9371" xr:uid="{47A4D05D-BD60-4116-A05F-1C6344FA7B85}"/>
    <cellStyle name="Notas 17 2 4 3 2" xfId="24479" xr:uid="{A7567F40-4FF8-4060-A5BD-1EB52EC7F889}"/>
    <cellStyle name="Notas 17 2 4 4" xfId="15057" xr:uid="{A66A9EF8-5BE1-4349-B3F0-B18FB6E1F822}"/>
    <cellStyle name="Notas 17 2 4 4 2" xfId="30165" xr:uid="{A17FA5FC-5025-48BC-BDBB-577226597F67}"/>
    <cellStyle name="Notas 17 2 4 5" xfId="18097" xr:uid="{B8BFB0D4-4C72-4381-9ACF-A166E7216B44}"/>
    <cellStyle name="Notas 17 2 5" xfId="3315" xr:uid="{772DF63D-CFC8-474C-B55E-C9B1219E480D}"/>
    <cellStyle name="Notas 17 2 5 2" xfId="5952" xr:uid="{C5B0207C-CFD7-4B3F-8AFA-AC3092F00EB9}"/>
    <cellStyle name="Notas 17 2 5 2 2" xfId="12263" xr:uid="{1974A376-F118-4CD7-BC37-D48FDEF650DF}"/>
    <cellStyle name="Notas 17 2 5 2 2 2" xfId="27371" xr:uid="{A1D5FED3-8502-4111-8E58-23E647669FEA}"/>
    <cellStyle name="Notas 17 2 5 2 3" xfId="8222" xr:uid="{E6970326-B545-4FCF-9E45-06BC864CF9BE}"/>
    <cellStyle name="Notas 17 2 5 2 3 2" xfId="23330" xr:uid="{0F4C222E-0AE0-4D6F-8BFC-BE76EC8E4D31}"/>
    <cellStyle name="Notas 17 2 5 2 4" xfId="21060" xr:uid="{37EB5C74-B2C8-44C0-94A4-CB3FAB49D718}"/>
    <cellStyle name="Notas 17 2 5 3" xfId="9697" xr:uid="{236F4E22-81CE-4B29-B335-FD176B274F4D}"/>
    <cellStyle name="Notas 17 2 5 3 2" xfId="24805" xr:uid="{595C9398-B548-4F59-B9A4-9A90D403842B}"/>
    <cellStyle name="Notas 17 2 5 4" xfId="15733" xr:uid="{238DBC64-E447-4059-90C8-B93597E7E88D}"/>
    <cellStyle name="Notas 17 2 5 4 2" xfId="30841" xr:uid="{5E42CDF5-551F-47E6-939E-488C8BB04CBF}"/>
    <cellStyle name="Notas 17 2 5 5" xfId="18423" xr:uid="{1E1AC2A8-6FEA-407D-A39B-04089E294C59}"/>
    <cellStyle name="Notas 17 2 6" xfId="3621" xr:uid="{6DA13957-B6A7-4278-AE64-53D29D968F4B}"/>
    <cellStyle name="Notas 17 2 6 2" xfId="6258" xr:uid="{1377F887-35AA-4106-B548-C2A871085472}"/>
    <cellStyle name="Notas 17 2 6 2 2" xfId="12569" xr:uid="{3F9CF78F-363B-475A-90DB-F3E500F980D9}"/>
    <cellStyle name="Notas 17 2 6 2 2 2" xfId="27677" xr:uid="{78BA4BEC-3370-4C05-A8CE-D8751B105283}"/>
    <cellStyle name="Notas 17 2 6 2 3" xfId="13971" xr:uid="{1312FE0B-0512-46D0-A360-71E7BAF86CB6}"/>
    <cellStyle name="Notas 17 2 6 2 3 2" xfId="29079" xr:uid="{E09DFF5F-4BC5-48C0-BBE4-FF928BF8FEBC}"/>
    <cellStyle name="Notas 17 2 6 2 4" xfId="21366" xr:uid="{E139B609-0419-4D97-A521-3458B3E4A8CD}"/>
    <cellStyle name="Notas 17 2 6 3" xfId="10003" xr:uid="{26C1BA67-0820-4325-A778-346433907C81}"/>
    <cellStyle name="Notas 17 2 6 3 2" xfId="25111" xr:uid="{4CA75A07-81D7-4A3B-B00B-F1D714E12BD4}"/>
    <cellStyle name="Notas 17 2 6 4" xfId="13955" xr:uid="{14D27BCE-3352-4788-BD6E-6F01478E51A2}"/>
    <cellStyle name="Notas 17 2 6 4 2" xfId="29063" xr:uid="{95FE9523-1D2E-4939-AD84-1C92F35E3CF7}"/>
    <cellStyle name="Notas 17 2 6 5" xfId="18729" xr:uid="{BAEDABE2-B97B-47A7-9A6D-DA053DD3E903}"/>
    <cellStyle name="Notas 17 2 7" xfId="3982" xr:uid="{C9AFC9CF-198B-4ED9-80FE-8BF36A8E2FB4}"/>
    <cellStyle name="Notas 17 2 7 2" xfId="6619" xr:uid="{E871BE2A-C9A2-44E0-B82A-AC1ED55BD0EF}"/>
    <cellStyle name="Notas 17 2 7 2 2" xfId="12930" xr:uid="{463AC166-4338-40C4-92FD-523E0C8F34DE}"/>
    <cellStyle name="Notas 17 2 7 2 2 2" xfId="28038" xr:uid="{C3C989FF-5B51-4D1A-86AB-B226482CF652}"/>
    <cellStyle name="Notas 17 2 7 2 3" xfId="16620" xr:uid="{6BC44409-77C6-47DA-908B-992FDB03DE31}"/>
    <cellStyle name="Notas 17 2 7 2 3 2" xfId="31728" xr:uid="{F5D6BA3E-EEF9-45D9-8E9D-7CA009D3720B}"/>
    <cellStyle name="Notas 17 2 7 2 4" xfId="21727" xr:uid="{CEDE8E74-671D-4CC8-8DB2-C988215DB6BC}"/>
    <cellStyle name="Notas 17 2 7 3" xfId="10364" xr:uid="{153D37C4-66A5-4F2E-A2AF-B2ECE00AAEE2}"/>
    <cellStyle name="Notas 17 2 7 3 2" xfId="25472" xr:uid="{CC584F5F-1773-4710-83D4-14F44958C3DA}"/>
    <cellStyle name="Notas 17 2 7 4" xfId="15559" xr:uid="{769279BE-6935-4705-B601-B01CF150CCC0}"/>
    <cellStyle name="Notas 17 2 7 4 2" xfId="30667" xr:uid="{8038EA80-B66C-4AA3-86E4-2AEB4EFC82C7}"/>
    <cellStyle name="Notas 17 2 7 5" xfId="19090" xr:uid="{DAF93774-3CD9-45F2-8A78-F3369731C222}"/>
    <cellStyle name="Notas 17 2 8" xfId="4547" xr:uid="{06A8B0D5-BE9C-493B-B085-9B7F3D6B5E3A}"/>
    <cellStyle name="Notas 17 2 8 2" xfId="10929" xr:uid="{205BD7EA-BD38-453E-9C92-106658374C13}"/>
    <cellStyle name="Notas 17 2 8 2 2" xfId="26037" xr:uid="{ED3AF779-3BD6-4534-880E-2BCAC1AB98BA}"/>
    <cellStyle name="Notas 17 2 8 3" xfId="7897" xr:uid="{8514B4FA-C43E-4A89-BA58-8DD1D5EE6070}"/>
    <cellStyle name="Notas 17 2 8 3 2" xfId="23005" xr:uid="{DAB13B0E-6BE2-48E7-B28F-8CC0D9772633}"/>
    <cellStyle name="Notas 17 2 8 4" xfId="19655" xr:uid="{BC6E6656-C5FB-4A4A-B6F0-4DF419DE281D}"/>
    <cellStyle name="Notas 17 2 9" xfId="8411" xr:uid="{20A1E370-3C91-4C3E-880D-832002B1D085}"/>
    <cellStyle name="Notas 17 2 9 2" xfId="23519" xr:uid="{24332482-0352-4521-A631-DB1F78FA4A79}"/>
    <cellStyle name="Notas 17 3" xfId="1897" xr:uid="{2E74BE33-F94C-46BF-BE11-E2BEE9E8F3E4}"/>
    <cellStyle name="Notas 17 3 10" xfId="8398" xr:uid="{AE8D8209-72E5-4982-92A6-DF152E32F40E}"/>
    <cellStyle name="Notas 17 3 10 2" xfId="23506" xr:uid="{DBE44BC3-71DE-4A41-B9A5-4BA703E4FCDA}"/>
    <cellStyle name="Notas 17 3 11" xfId="16370" xr:uid="{70B90EEC-ADDC-483A-8C8E-5F3E1A2F45F6}"/>
    <cellStyle name="Notas 17 3 11 2" xfId="31478" xr:uid="{0E2377E1-89BF-4FE9-AD31-5FC4CA5A481D}"/>
    <cellStyle name="Notas 17 3 12" xfId="15848" xr:uid="{7369B631-DA61-4FC3-B9EB-F603923DAE45}"/>
    <cellStyle name="Notas 17 3 12 2" xfId="30956" xr:uid="{88334B73-3808-4522-AE64-A57E9DEBAB16}"/>
    <cellStyle name="Notas 17 3 13" xfId="17122" xr:uid="{5F88B68D-4DDE-4CFF-B460-ECF7EECB0B47}"/>
    <cellStyle name="Notas 17 3 2" xfId="2457" xr:uid="{B285AD25-476A-4678-9922-CD9BE729D757}"/>
    <cellStyle name="Notas 17 3 2 2" xfId="5094" xr:uid="{7F09C17C-91CC-4379-B35F-995FA1392CF4}"/>
    <cellStyle name="Notas 17 3 2 2 2" xfId="11458" xr:uid="{9A9F78AF-1CA1-416D-A718-29FF32EC868F}"/>
    <cellStyle name="Notas 17 3 2 2 2 2" xfId="26566" xr:uid="{DF94179E-A299-4C76-8D5D-846967FF333C}"/>
    <cellStyle name="Notas 17 3 2 2 3" xfId="16008" xr:uid="{C07EAC12-4C17-4ECB-ACA7-CEED3955A3FA}"/>
    <cellStyle name="Notas 17 3 2 2 3 2" xfId="31116" xr:uid="{4A1F960E-8BF0-460D-A140-84537A3F1BDA}"/>
    <cellStyle name="Notas 17 3 2 2 4" xfId="20202" xr:uid="{DEB39B94-516D-4B36-8838-5F211DDB86B2}"/>
    <cellStyle name="Notas 17 3 2 3" xfId="8924" xr:uid="{AAB4BC90-C9B3-471E-8FC4-443196DE48FB}"/>
    <cellStyle name="Notas 17 3 2 3 2" xfId="24032" xr:uid="{734090B5-98D9-456F-8443-4818DD88467B}"/>
    <cellStyle name="Notas 17 3 2 4" xfId="16040" xr:uid="{3FF0B81C-6F07-465A-A7E7-3F0171447903}"/>
    <cellStyle name="Notas 17 3 2 4 2" xfId="31148" xr:uid="{7B2BC7B5-4A3B-4C2E-85A7-E139136AD39F}"/>
    <cellStyle name="Notas 17 3 2 5" xfId="14367" xr:uid="{142ADD1C-2BEF-4A6D-8795-CC3224AF1ED3}"/>
    <cellStyle name="Notas 17 3 2 5 2" xfId="29475" xr:uid="{FA99CFF3-97B6-4E0B-B2F8-4D1C8A2AAD29}"/>
    <cellStyle name="Notas 17 3 2 6" xfId="17631" xr:uid="{CE19667B-1ECD-413E-A5F6-51A0F5E6F800}"/>
    <cellStyle name="Notas 17 3 3" xfId="2673" xr:uid="{4A0256D3-001C-4B11-9E8C-1FD5A257AA58}"/>
    <cellStyle name="Notas 17 3 3 2" xfId="5310" xr:uid="{9E996A7B-4326-4545-8E7D-4700DA049E1A}"/>
    <cellStyle name="Notas 17 3 3 2 2" xfId="16505" xr:uid="{7F07F4AD-5744-4A88-B4AD-DDEB92536D5A}"/>
    <cellStyle name="Notas 17 3 3 2 2 2" xfId="31613" xr:uid="{22751905-6C5E-4011-8B8B-776BE1505D65}"/>
    <cellStyle name="Notas 17 3 3 2 3" xfId="20418" xr:uid="{700457EA-3379-4C33-9038-D62C1199BA87}"/>
    <cellStyle name="Notas 17 3 3 3" xfId="16038" xr:uid="{57D11A82-F769-497D-8338-240D68F61FCB}"/>
    <cellStyle name="Notas 17 3 3 3 2" xfId="31146" xr:uid="{810A2CED-2121-43A3-831A-80090505DF43}"/>
    <cellStyle name="Notas 17 3 3 4" xfId="17781" xr:uid="{E437303B-9DD4-4F24-ACB2-E90B8FAEF264}"/>
    <cellStyle name="Notas 17 3 4" xfId="2976" xr:uid="{EDDA0801-C34A-4B74-8495-EA759419E4FB}"/>
    <cellStyle name="Notas 17 3 4 2" xfId="5613" xr:uid="{7ABB35A5-5EB8-4AF4-B1A1-261560494551}"/>
    <cellStyle name="Notas 17 3 4 2 2" xfId="11924" xr:uid="{B8AD830F-691F-44DA-BED7-612634F1E30C}"/>
    <cellStyle name="Notas 17 3 4 2 2 2" xfId="27032" xr:uid="{91554C1B-3461-4ABE-A8AF-F72EB7B11B13}"/>
    <cellStyle name="Notas 17 3 4 2 3" xfId="7843" xr:uid="{1A55E7C9-843A-4B26-9E7D-2194FD918BEB}"/>
    <cellStyle name="Notas 17 3 4 2 3 2" xfId="22951" xr:uid="{2D6A1468-5C03-4BBE-9F86-C28771DE7929}"/>
    <cellStyle name="Notas 17 3 4 2 4" xfId="20721" xr:uid="{21506088-54F5-432B-80A5-576145CCF700}"/>
    <cellStyle name="Notas 17 3 4 3" xfId="9358" xr:uid="{9A3AE229-41DC-45C8-9AA7-1DA20226E387}"/>
    <cellStyle name="Notas 17 3 4 3 2" xfId="24466" xr:uid="{E3409D9A-44FB-487F-A6C8-8F2F2DDE59C3}"/>
    <cellStyle name="Notas 17 3 4 4" xfId="7901" xr:uid="{5102BBB2-34CB-4B7D-AF9D-F551022F9ACC}"/>
    <cellStyle name="Notas 17 3 4 4 2" xfId="23009" xr:uid="{C848658B-041B-46E9-87A9-CC7EBE6C95AD}"/>
    <cellStyle name="Notas 17 3 4 5" xfId="18084" xr:uid="{8579C7C0-CC1D-469D-AAE1-ADD6C8D83642}"/>
    <cellStyle name="Notas 17 3 5" xfId="3302" xr:uid="{B42015F6-DD85-429B-88B9-95A764D819C0}"/>
    <cellStyle name="Notas 17 3 5 2" xfId="5939" xr:uid="{81943497-599B-4260-A973-B0CC4109A331}"/>
    <cellStyle name="Notas 17 3 5 2 2" xfId="12250" xr:uid="{BC258709-6DD5-4C9E-AB89-69E90651A1DA}"/>
    <cellStyle name="Notas 17 3 5 2 2 2" xfId="27358" xr:uid="{553084F5-DD88-4975-9C25-940855DE3CC7}"/>
    <cellStyle name="Notas 17 3 5 2 3" xfId="16463" xr:uid="{C4A84538-DC7A-4EF9-AC79-3CE75DF94DAF}"/>
    <cellStyle name="Notas 17 3 5 2 3 2" xfId="31571" xr:uid="{FB4890F4-0009-4949-8AAF-0162337AB1FF}"/>
    <cellStyle name="Notas 17 3 5 2 4" xfId="21047" xr:uid="{57F65EBE-5017-4DA2-BD7E-BA6328393561}"/>
    <cellStyle name="Notas 17 3 5 3" xfId="9684" xr:uid="{23971BCD-0B0D-4A66-9FA1-2548601C6E7D}"/>
    <cellStyle name="Notas 17 3 5 3 2" xfId="24792" xr:uid="{7D403095-77A0-41CB-AD62-765975463C4F}"/>
    <cellStyle name="Notas 17 3 5 4" xfId="15800" xr:uid="{E30491BA-5FF0-4585-9075-27F09DDB01D5}"/>
    <cellStyle name="Notas 17 3 5 4 2" xfId="30908" xr:uid="{5B808B7C-EDD1-4EDF-BBAC-A331EE243844}"/>
    <cellStyle name="Notas 17 3 5 5" xfId="18410" xr:uid="{986ACE74-A305-4095-8DB3-6CDAA69A9128}"/>
    <cellStyle name="Notas 17 3 6" xfId="3608" xr:uid="{CAED2E65-8907-45E3-94B6-FD90D224672E}"/>
    <cellStyle name="Notas 17 3 6 2" xfId="6245" xr:uid="{15DBF125-40F6-4AFA-BC30-E1CC193D3346}"/>
    <cellStyle name="Notas 17 3 6 2 2" xfId="12556" xr:uid="{F45485F1-B8F5-4B65-BEF6-9D16C67C8F3D}"/>
    <cellStyle name="Notas 17 3 6 2 2 2" xfId="27664" xr:uid="{819B97A5-5296-40AA-A878-733289729819}"/>
    <cellStyle name="Notas 17 3 6 2 3" xfId="15407" xr:uid="{623F7B31-6AA4-456E-9214-AAAF74EFF160}"/>
    <cellStyle name="Notas 17 3 6 2 3 2" xfId="30515" xr:uid="{26293D3E-1AE9-4F6D-AF17-5CC51F905F88}"/>
    <cellStyle name="Notas 17 3 6 2 4" xfId="21353" xr:uid="{DF3205A7-AF7A-47B7-BF67-F9FA164AB37E}"/>
    <cellStyle name="Notas 17 3 6 3" xfId="9990" xr:uid="{D0D8BA2F-F3A1-426E-B794-95CF64C875FA}"/>
    <cellStyle name="Notas 17 3 6 3 2" xfId="25098" xr:uid="{29D7DD87-FC63-44FF-AC34-A0A18A832E5F}"/>
    <cellStyle name="Notas 17 3 6 4" xfId="11222" xr:uid="{50CBB957-2B5A-47D4-94D8-7C0BB66A2349}"/>
    <cellStyle name="Notas 17 3 6 4 2" xfId="26330" xr:uid="{C3EA1E07-1E1D-482F-B83E-80596D72423B}"/>
    <cellStyle name="Notas 17 3 6 5" xfId="18716" xr:uid="{CE171ACC-6A8F-4753-9849-9ABF47EAFBE2}"/>
    <cellStyle name="Notas 17 3 7" xfId="3969" xr:uid="{A622F231-9CD6-4620-9B76-AE1AD5FB51CE}"/>
    <cellStyle name="Notas 17 3 7 2" xfId="6606" xr:uid="{F1C40555-7036-4DDD-B195-D86C4CFAD074}"/>
    <cellStyle name="Notas 17 3 7 2 2" xfId="12917" xr:uid="{2A4876D0-4055-43D6-8430-AC82A54106EB}"/>
    <cellStyle name="Notas 17 3 7 2 2 2" xfId="28025" xr:uid="{07E903F0-4220-4F7B-9203-66FC17CC0DC0}"/>
    <cellStyle name="Notas 17 3 7 2 3" xfId="16607" xr:uid="{0C06575B-9994-4F40-83FA-BF2EBC969C56}"/>
    <cellStyle name="Notas 17 3 7 2 3 2" xfId="31715" xr:uid="{01028653-6FE1-49A4-88C4-701D7350A9C3}"/>
    <cellStyle name="Notas 17 3 7 2 4" xfId="21714" xr:uid="{412682E9-D148-4A3B-B8A3-180FAF73D33E}"/>
    <cellStyle name="Notas 17 3 7 3" xfId="10351" xr:uid="{6BE75B41-2AE9-4DC8-980F-8D428B5266AB}"/>
    <cellStyle name="Notas 17 3 7 3 2" xfId="25459" xr:uid="{E1F3C901-D666-4736-84A5-2C55D0B4C6BB}"/>
    <cellStyle name="Notas 17 3 7 4" xfId="7115" xr:uid="{F2AF4EB3-CAEA-40D7-99A9-A7C705D54301}"/>
    <cellStyle name="Notas 17 3 7 4 2" xfId="22223" xr:uid="{06B7B693-DF69-4B5F-8C92-1DCF0EA17A28}"/>
    <cellStyle name="Notas 17 3 7 5" xfId="19077" xr:uid="{83C3A967-2D3A-4536-BFC8-19C1AD100402}"/>
    <cellStyle name="Notas 17 3 8" xfId="4301" xr:uid="{D29A3262-77A9-4BDC-9708-69C3EE66D53B}"/>
    <cellStyle name="Notas 17 3 8 2" xfId="6938" xr:uid="{E80C338A-6149-4223-9481-511FCEE134C1}"/>
    <cellStyle name="Notas 17 3 8 2 2" xfId="13249" xr:uid="{33F9C4E2-503F-4E9E-9B23-CE0DC09B24CC}"/>
    <cellStyle name="Notas 17 3 8 2 2 2" xfId="28357" xr:uid="{78AF424A-759A-4C44-8DFF-9909DC8479A0}"/>
    <cellStyle name="Notas 17 3 8 2 3" xfId="16913" xr:uid="{00874A49-ADC2-490A-B366-06728EE44D42}"/>
    <cellStyle name="Notas 17 3 8 2 3 2" xfId="32021" xr:uid="{3246DD4B-DFA8-44BF-8C73-C7F3D7FCCD4F}"/>
    <cellStyle name="Notas 17 3 8 2 4" xfId="22046" xr:uid="{7310DAFA-9ACB-4B8D-B35D-528C069A9773}"/>
    <cellStyle name="Notas 17 3 8 3" xfId="10683" xr:uid="{CF5E1B67-8EBA-48A7-A6F2-BC175B5C868D}"/>
    <cellStyle name="Notas 17 3 8 3 2" xfId="25791" xr:uid="{D53115B3-0469-42D3-91CA-AEC6652F0F3E}"/>
    <cellStyle name="Notas 17 3 8 4" xfId="8716" xr:uid="{A1979E2C-F126-4F7F-8ADB-5CDDB186DF7D}"/>
    <cellStyle name="Notas 17 3 8 4 2" xfId="23824" xr:uid="{55FCC16A-D4BB-4C8C-BCA9-CB5DAECFAB2C}"/>
    <cellStyle name="Notas 17 3 8 5" xfId="19409" xr:uid="{EB8A0132-A219-460D-B231-13D2695377EC}"/>
    <cellStyle name="Notas 17 3 9" xfId="4534" xr:uid="{2D9D1CFB-2AA5-4A0D-837C-32BD38858D27}"/>
    <cellStyle name="Notas 17 3 9 2" xfId="10916" xr:uid="{B39E82BB-8640-4604-AD31-3899EBC74DBA}"/>
    <cellStyle name="Notas 17 3 9 2 2" xfId="26024" xr:uid="{1DE242F2-EA42-4158-B895-91EE326060EA}"/>
    <cellStyle name="Notas 17 3 9 3" xfId="14701" xr:uid="{0BF5FF1A-8A0E-48BA-B093-FCAE12D64E13}"/>
    <cellStyle name="Notas 17 3 9 3 2" xfId="29809" xr:uid="{AE8ABCA8-E35C-46C8-A9BA-76229EF094B4}"/>
    <cellStyle name="Notas 17 3 9 4" xfId="19642" xr:uid="{F05B26EE-3C91-4BA7-A029-DF0249664591}"/>
    <cellStyle name="Notas 17 4" xfId="2107" xr:uid="{01944FC3-9623-4F25-B7E3-2834B3F9C513}"/>
    <cellStyle name="Notas 17 4 10" xfId="8605" xr:uid="{4D403459-103B-47CB-899E-22332ACF99D4}"/>
    <cellStyle name="Notas 17 4 10 2" xfId="23713" xr:uid="{8A17DB26-B1FF-4AD2-B383-D9143765AB3C}"/>
    <cellStyle name="Notas 17 4 11" xfId="8244" xr:uid="{D3A44ADA-E3E6-48D9-8E1B-00B82BFA2567}"/>
    <cellStyle name="Notas 17 4 11 2" xfId="23352" xr:uid="{E351267F-8F17-4A03-A8AE-B441DC4058C0}"/>
    <cellStyle name="Notas 17 4 12" xfId="13419" xr:uid="{76602B18-0F2C-4DA8-A27D-10644D848913}"/>
    <cellStyle name="Notas 17 4 12 2" xfId="28527" xr:uid="{582EFE59-559E-45C7-B7C5-F5C9C7533A1F}"/>
    <cellStyle name="Notas 17 4 13" xfId="17332" xr:uid="{7BAB409C-4693-4B08-8C82-654A1CFFAA40}"/>
    <cellStyle name="Notas 17 4 2" xfId="2597" xr:uid="{613B788E-5561-4FC8-B61F-A54D9C01AAED}"/>
    <cellStyle name="Notas 17 4 2 2" xfId="5234" xr:uid="{9A93FF3D-C11B-497F-9062-8CC8CBD991D8}"/>
    <cellStyle name="Notas 17 4 2 2 2" xfId="11598" xr:uid="{2978C3B2-43D0-4E86-AE52-DA8A9662FE3F}"/>
    <cellStyle name="Notas 17 4 2 2 2 2" xfId="26706" xr:uid="{B3098FD4-C3D9-47A1-9E9D-C609A6973559}"/>
    <cellStyle name="Notas 17 4 2 2 3" xfId="7644" xr:uid="{AEB17723-5671-4816-B96B-46B31A35214C}"/>
    <cellStyle name="Notas 17 4 2 2 3 2" xfId="22752" xr:uid="{895F6B62-6F5F-41AD-BCE3-EEC419931251}"/>
    <cellStyle name="Notas 17 4 2 2 4" xfId="20342" xr:uid="{348CDBDB-ECCC-4232-9B40-90498D885749}"/>
    <cellStyle name="Notas 17 4 2 3" xfId="9064" xr:uid="{8B62BA2F-5761-420A-8059-09846E7F4480}"/>
    <cellStyle name="Notas 17 4 2 3 2" xfId="24172" xr:uid="{71875BF5-3792-4080-AD91-BF4FF8454C7B}"/>
    <cellStyle name="Notas 17 4 2 4" xfId="16535" xr:uid="{D8FD4D33-E592-4041-B65C-DE31D1D1A5C5}"/>
    <cellStyle name="Notas 17 4 2 4 2" xfId="31643" xr:uid="{91B12B98-89AE-41E4-8F41-CFA95F613A3C}"/>
    <cellStyle name="Notas 17 4 2 5" xfId="14973" xr:uid="{E522A5AD-D25E-438A-BD84-B3AD3804EC97}"/>
    <cellStyle name="Notas 17 4 2 5 2" xfId="30081" xr:uid="{1FDE4A45-A9C2-4752-8E5C-46676D73F683}"/>
    <cellStyle name="Notas 17 4 2 6" xfId="17705" xr:uid="{D070008A-BF7F-4B51-95B9-8C40A3C3ACF8}"/>
    <cellStyle name="Notas 17 4 3" xfId="2862" xr:uid="{67836B77-81D4-43BF-AEE8-C672F57F95CC}"/>
    <cellStyle name="Notas 17 4 3 2" xfId="5499" xr:uid="{C7A08CD4-19A2-4173-BC06-C0EB42FB23A1}"/>
    <cellStyle name="Notas 17 4 3 2 2" xfId="14689" xr:uid="{E5286C61-9C5E-4BAF-BB1F-11690429B24E}"/>
    <cellStyle name="Notas 17 4 3 2 2 2" xfId="29797" xr:uid="{855DF200-B185-4603-B509-8161C6B9CC96}"/>
    <cellStyle name="Notas 17 4 3 2 3" xfId="20607" xr:uid="{ABB96129-EB95-4C74-A251-DE7DF892C02B}"/>
    <cellStyle name="Notas 17 4 3 3" xfId="14139" xr:uid="{CDF81A14-68EE-42CE-81C0-723483210774}"/>
    <cellStyle name="Notas 17 4 3 3 2" xfId="29247" xr:uid="{A9DFDC96-22D5-49E9-A582-297090B4DAF6}"/>
    <cellStyle name="Notas 17 4 3 4" xfId="17970" xr:uid="{03D4B0DD-8ECA-4666-9310-099D5EDD5F07}"/>
    <cellStyle name="Notas 17 4 4" xfId="3165" xr:uid="{A3414A28-A635-425B-AF5C-03914DB90C01}"/>
    <cellStyle name="Notas 17 4 4 2" xfId="5802" xr:uid="{A686423D-D8D3-4030-9C7D-96DF8D905301}"/>
    <cellStyle name="Notas 17 4 4 2 2" xfId="12113" xr:uid="{4934C365-0C24-4903-B58F-1B91652D51B5}"/>
    <cellStyle name="Notas 17 4 4 2 2 2" xfId="27221" xr:uid="{E2C20D4A-9075-4D4B-AC14-8646B6D4181A}"/>
    <cellStyle name="Notas 17 4 4 2 3" xfId="15083" xr:uid="{5A9CB0AA-CDAA-4033-AF7C-4A0C0E6BAEE4}"/>
    <cellStyle name="Notas 17 4 4 2 3 2" xfId="30191" xr:uid="{C410BAF1-65EA-4B22-BE5C-72C33DAC0254}"/>
    <cellStyle name="Notas 17 4 4 2 4" xfId="20910" xr:uid="{CA1CA7DF-9FD7-479F-AA2C-81C53264AB0D}"/>
    <cellStyle name="Notas 17 4 4 3" xfId="9547" xr:uid="{4CF6C620-29F5-4FA6-8935-CA50706BE668}"/>
    <cellStyle name="Notas 17 4 4 3 2" xfId="24655" xr:uid="{33156560-91D6-4AD5-BB3C-52AE25A955A4}"/>
    <cellStyle name="Notas 17 4 4 4" xfId="7738" xr:uid="{7F486826-D729-4398-8841-2FF12143BE40}"/>
    <cellStyle name="Notas 17 4 4 4 2" xfId="22846" xr:uid="{1245A132-0EBF-4AAE-9C9C-C25BA49F7BF8}"/>
    <cellStyle name="Notas 17 4 4 5" xfId="18273" xr:uid="{FB8B8BA6-42C2-491F-A43F-4853D63CB456}"/>
    <cellStyle name="Notas 17 4 5" xfId="3491" xr:uid="{A0B6737A-3D01-403A-9740-40C87C290888}"/>
    <cellStyle name="Notas 17 4 5 2" xfId="6128" xr:uid="{5E2BC76B-5C02-4A5B-86D0-2F51CFBFC289}"/>
    <cellStyle name="Notas 17 4 5 2 2" xfId="12439" xr:uid="{3F0C3530-1595-48A5-ACAE-EDBF9CCE499D}"/>
    <cellStyle name="Notas 17 4 5 2 2 2" xfId="27547" xr:uid="{228C5058-9F07-4A93-9363-484A5A93069A}"/>
    <cellStyle name="Notas 17 4 5 2 3" xfId="7293" xr:uid="{525ECBEE-261C-4F57-AD8A-D9208AD7B77E}"/>
    <cellStyle name="Notas 17 4 5 2 3 2" xfId="22401" xr:uid="{E7F40180-19DE-4B5D-AA1A-0570D71EE57A}"/>
    <cellStyle name="Notas 17 4 5 2 4" xfId="21236" xr:uid="{538E9B18-651C-4F19-9CB1-0DF2A795051E}"/>
    <cellStyle name="Notas 17 4 5 3" xfId="9873" xr:uid="{A1BEC435-46ED-4320-955B-E3C6BC430843}"/>
    <cellStyle name="Notas 17 4 5 3 2" xfId="24981" xr:uid="{A78CC169-4072-4CCB-A98E-59482A865B93}"/>
    <cellStyle name="Notas 17 4 5 4" xfId="15551" xr:uid="{BD548C89-2E86-4A08-B2EA-6836F7FA7B7D}"/>
    <cellStyle name="Notas 17 4 5 4 2" xfId="30659" xr:uid="{18ED169B-2630-49FA-90E1-2972194D8B3E}"/>
    <cellStyle name="Notas 17 4 5 5" xfId="18599" xr:uid="{CDF777D6-89BC-411B-B3B4-93E265A20316}"/>
    <cellStyle name="Notas 17 4 6" xfId="3797" xr:uid="{B05DD5AC-4C68-4382-AFA7-0E5F0D652FFD}"/>
    <cellStyle name="Notas 17 4 6 2" xfId="6434" xr:uid="{7913FD8A-1E26-4073-A37C-826AD0FDCDA9}"/>
    <cellStyle name="Notas 17 4 6 2 2" xfId="12745" xr:uid="{B0005D8C-F000-41FC-9C27-1E6B9C40D2B0}"/>
    <cellStyle name="Notas 17 4 6 2 2 2" xfId="27853" xr:uid="{668FB9B5-BD1D-4503-BB3D-88E6764828E1}"/>
    <cellStyle name="Notas 17 4 6 2 3" xfId="7419" xr:uid="{2B0468DA-BB4A-492E-80AF-973464E294F3}"/>
    <cellStyle name="Notas 17 4 6 2 3 2" xfId="22527" xr:uid="{4E0F4A66-4533-4D79-B7F0-C9CB0C376E03}"/>
    <cellStyle name="Notas 17 4 6 2 4" xfId="21542" xr:uid="{22534CA1-C5DE-45EA-82F7-D6EA03784F98}"/>
    <cellStyle name="Notas 17 4 6 3" xfId="10179" xr:uid="{8A6673B4-C628-4CAB-85B6-94863282CF2A}"/>
    <cellStyle name="Notas 17 4 6 3 2" xfId="25287" xr:uid="{4D8C3231-A3CA-444C-B682-1D2F42D524CE}"/>
    <cellStyle name="Notas 17 4 6 4" xfId="13379" xr:uid="{91F7DCDA-ADB0-405D-9E15-12D8CA9E74C6}"/>
    <cellStyle name="Notas 17 4 6 4 2" xfId="28487" xr:uid="{A4CD0FA1-E172-4BD9-AB70-E8B010779B63}"/>
    <cellStyle name="Notas 17 4 6 5" xfId="18905" xr:uid="{98B23D1F-E9C2-4273-9750-1B276480DB9F}"/>
    <cellStyle name="Notas 17 4 7" xfId="4179" xr:uid="{64146305-F281-419D-AA33-6E2825D9CE70}"/>
    <cellStyle name="Notas 17 4 7 2" xfId="6816" xr:uid="{F5D6EBAB-A7FC-4034-8DF5-27DAA5F95EB6}"/>
    <cellStyle name="Notas 17 4 7 2 2" xfId="13127" xr:uid="{9B966480-9A2B-4AC4-A131-C1A0617F0B9E}"/>
    <cellStyle name="Notas 17 4 7 2 2 2" xfId="28235" xr:uid="{FEF682A4-00BC-4B10-B95B-6E7CDB2DEF69}"/>
    <cellStyle name="Notas 17 4 7 2 3" xfId="16796" xr:uid="{84B3E379-E698-4266-8707-CB0AD7055747}"/>
    <cellStyle name="Notas 17 4 7 2 3 2" xfId="31904" xr:uid="{6327C731-CCBC-4499-A5B2-790BAD4B50D2}"/>
    <cellStyle name="Notas 17 4 7 2 4" xfId="21924" xr:uid="{833679EE-306C-4CD9-ACFF-8E2116275CBB}"/>
    <cellStyle name="Notas 17 4 7 3" xfId="10561" xr:uid="{36261420-E9E5-4384-84EF-F162C74343C6}"/>
    <cellStyle name="Notas 17 4 7 3 2" xfId="25669" xr:uid="{316F396B-E5D7-402C-A931-890A6A946D99}"/>
    <cellStyle name="Notas 17 4 7 4" xfId="15218" xr:uid="{00C5D0CF-BD4E-4E7F-8C6D-86FCBAACFBB9}"/>
    <cellStyle name="Notas 17 4 7 4 2" xfId="30326" xr:uid="{483A68BE-AE56-4EC7-AF0E-DD9DF99EDA48}"/>
    <cellStyle name="Notas 17 4 7 5" xfId="19287" xr:uid="{2F870FE0-0AC0-4790-A819-D7FC98DB7DB8}"/>
    <cellStyle name="Notas 17 4 8" xfId="4386" xr:uid="{2E74B52D-E19E-41BD-B915-F17E3DF2E523}"/>
    <cellStyle name="Notas 17 4 8 2" xfId="7023" xr:uid="{5E8AAC2F-2D7B-4F3E-88B5-8CFCCCA95C41}"/>
    <cellStyle name="Notas 17 4 8 2 2" xfId="13334" xr:uid="{3E9719D3-5679-4748-968B-C4FA3E7B6E3C}"/>
    <cellStyle name="Notas 17 4 8 2 2 2" xfId="28442" xr:uid="{1FE6ECA1-87BA-434D-AA38-50EC3384D313}"/>
    <cellStyle name="Notas 17 4 8 2 3" xfId="16998" xr:uid="{71E7E5A2-386A-439A-BD1B-34A665B1B21F}"/>
    <cellStyle name="Notas 17 4 8 2 3 2" xfId="32106" xr:uid="{9151041C-EED5-47E7-BE97-35868657EC74}"/>
    <cellStyle name="Notas 17 4 8 2 4" xfId="22131" xr:uid="{420CC8D5-6528-4844-B810-69D6C48049FD}"/>
    <cellStyle name="Notas 17 4 8 3" xfId="10768" xr:uid="{36B1B66F-7AE1-4601-877A-B5F4BE6E21D1}"/>
    <cellStyle name="Notas 17 4 8 3 2" xfId="25876" xr:uid="{D6F23E13-FCC9-402C-8E67-44154AB02CBE}"/>
    <cellStyle name="Notas 17 4 8 4" xfId="14741" xr:uid="{D1B3DA63-F2BD-45A4-A1E5-8A6B96AB6EC8}"/>
    <cellStyle name="Notas 17 4 8 4 2" xfId="29849" xr:uid="{76BD446F-4FE8-465C-B121-22C825BD29D3}"/>
    <cellStyle name="Notas 17 4 8 5" xfId="19494" xr:uid="{1B31E887-DD51-4A03-B28B-6E92D750F1FF}"/>
    <cellStyle name="Notas 17 4 9" xfId="4744" xr:uid="{C647B176-6EB7-4087-9635-24CA571AEF2C}"/>
    <cellStyle name="Notas 17 4 9 2" xfId="11126" xr:uid="{1958900C-168A-41CC-8397-9C727886B4D7}"/>
    <cellStyle name="Notas 17 4 9 2 2" xfId="26234" xr:uid="{1BBEFDE4-EEAC-49F7-81A4-9EFCB70196D9}"/>
    <cellStyle name="Notas 17 4 9 3" xfId="7141" xr:uid="{018E5931-E4FA-426A-A195-65275DD7BBAE}"/>
    <cellStyle name="Notas 17 4 9 3 2" xfId="22249" xr:uid="{41E709B5-6807-4566-A523-B6D2E9444842}"/>
    <cellStyle name="Notas 17 4 9 4" xfId="19852" xr:uid="{FC6F6A90-3CA5-43CC-ACAA-659189127E3C}"/>
    <cellStyle name="Notas 17 5" xfId="2017" xr:uid="{B1A81C9D-4EF1-4093-9AB7-354FBFABD1BA}"/>
    <cellStyle name="Notas 17 5 10" xfId="13843" xr:uid="{D2E54D82-D3C5-4080-9E33-6747507F25DC}"/>
    <cellStyle name="Notas 17 5 10 2" xfId="28951" xr:uid="{BA8671E1-8236-415D-8116-62850DBD51C9}"/>
    <cellStyle name="Notas 17 5 11" xfId="15226" xr:uid="{5D1A4F44-55F2-4D6A-B942-87F94AFB10C5}"/>
    <cellStyle name="Notas 17 5 11 2" xfId="30334" xr:uid="{CE7DC83D-EDBD-4BF0-8148-61FE8F0B1296}"/>
    <cellStyle name="Notas 17 5 12" xfId="17242" xr:uid="{73AB9448-7794-40BB-898D-06B473A01E14}"/>
    <cellStyle name="Notas 17 5 2" xfId="2779" xr:uid="{49933707-DBBB-495D-BACF-191FF4961A62}"/>
    <cellStyle name="Notas 17 5 2 2" xfId="5416" xr:uid="{1A19D868-6C0F-4438-AABA-86D58C3DE7D3}"/>
    <cellStyle name="Notas 17 5 2 2 2" xfId="8230" xr:uid="{1DDA153F-0884-4818-AB1B-0818D809F1C1}"/>
    <cellStyle name="Notas 17 5 2 2 2 2" xfId="23338" xr:uid="{B3912F15-255E-4F0E-A059-394C2BC5D5F2}"/>
    <cellStyle name="Notas 17 5 2 2 3" xfId="20524" xr:uid="{3017E925-895E-4446-BEB7-C6996AB12DB4}"/>
    <cellStyle name="Notas 17 5 2 3" xfId="16088" xr:uid="{9E909B4F-D6E5-4A3E-B4FF-5D2E610572E6}"/>
    <cellStyle name="Notas 17 5 2 3 2" xfId="31196" xr:uid="{4E67F5A1-845C-464F-8DD5-A2CD6EFB2C75}"/>
    <cellStyle name="Notas 17 5 2 4" xfId="17887" xr:uid="{8D80CDE9-AFC0-46DF-A82E-1D3BB98BC36C}"/>
    <cellStyle name="Notas 17 5 3" xfId="3082" xr:uid="{B3A6C9FC-02EB-4B9D-B3AD-C6A70D713E2A}"/>
    <cellStyle name="Notas 17 5 3 2" xfId="5719" xr:uid="{FCD3768B-6D39-4F3F-86F1-0AE0446AA3CF}"/>
    <cellStyle name="Notas 17 5 3 2 2" xfId="12030" xr:uid="{BA82E27E-4CB1-4174-8CD8-E45CBB1A3BAE}"/>
    <cellStyle name="Notas 17 5 3 2 2 2" xfId="27138" xr:uid="{45FB3581-0552-4B66-B7D7-9782B19988AA}"/>
    <cellStyle name="Notas 17 5 3 2 3" xfId="7166" xr:uid="{40995281-2C46-4171-904F-68AD18E4158D}"/>
    <cellStyle name="Notas 17 5 3 2 3 2" xfId="22274" xr:uid="{5D3C7D97-DD89-49A0-91F8-46C9F70B31DE}"/>
    <cellStyle name="Notas 17 5 3 2 4" xfId="20827" xr:uid="{6AA7A74B-F953-4D96-8DD4-8331A402B624}"/>
    <cellStyle name="Notas 17 5 3 3" xfId="9464" xr:uid="{D53989F0-7135-4F8B-B3AF-C925BFC31A9E}"/>
    <cellStyle name="Notas 17 5 3 3 2" xfId="24572" xr:uid="{B9ACF310-D5E7-4AFF-9F24-27CBBF72C105}"/>
    <cellStyle name="Notas 17 5 3 4" xfId="7496" xr:uid="{5D80065C-5082-4D96-B1E9-C393940BDA19}"/>
    <cellStyle name="Notas 17 5 3 4 2" xfId="22604" xr:uid="{C4E8F90C-1BA7-45B1-9FC9-87B4A5D31438}"/>
    <cellStyle name="Notas 17 5 3 5" xfId="18190" xr:uid="{62F037EA-188A-4365-AFDB-B74C0D9800FB}"/>
    <cellStyle name="Notas 17 5 4" xfId="3408" xr:uid="{2B5A5E3D-A959-4A67-81D7-DBCB5E10A5CF}"/>
    <cellStyle name="Notas 17 5 4 2" xfId="6045" xr:uid="{D7795907-19DD-4B6A-B608-E8B7C6C078F6}"/>
    <cellStyle name="Notas 17 5 4 2 2" xfId="12356" xr:uid="{A214BC89-8B09-4628-B0D4-483340014CA0}"/>
    <cellStyle name="Notas 17 5 4 2 2 2" xfId="27464" xr:uid="{9DE4C1A7-89F8-4EEE-BCF2-FC69901C4467}"/>
    <cellStyle name="Notas 17 5 4 2 3" xfId="16060" xr:uid="{CDCB09DB-6476-4BCC-8EDB-733BE1F10F84}"/>
    <cellStyle name="Notas 17 5 4 2 3 2" xfId="31168" xr:uid="{463326EB-AE44-440D-A06D-906125F77C8F}"/>
    <cellStyle name="Notas 17 5 4 2 4" xfId="21153" xr:uid="{431CF8E8-72CB-4C63-B558-1C6FBB88884A}"/>
    <cellStyle name="Notas 17 5 4 3" xfId="9790" xr:uid="{5440158C-E4F3-4E02-AEE7-4D0C76CB4F3D}"/>
    <cellStyle name="Notas 17 5 4 3 2" xfId="24898" xr:uid="{A01856EC-4B9D-4A3B-8300-9438D85FC72F}"/>
    <cellStyle name="Notas 17 5 4 4" xfId="7263" xr:uid="{CD9182B2-04F8-4E20-B512-FCE6BBD59684}"/>
    <cellStyle name="Notas 17 5 4 4 2" xfId="22371" xr:uid="{98BCEB73-0A32-4ABB-932B-390424BD3864}"/>
    <cellStyle name="Notas 17 5 4 5" xfId="18516" xr:uid="{902AAF44-6BC7-48D8-B554-DF755E76EAE5}"/>
    <cellStyle name="Notas 17 5 5" xfId="3714" xr:uid="{E9231968-213C-4FFC-8936-AF44D9E5F344}"/>
    <cellStyle name="Notas 17 5 5 2" xfId="6351" xr:uid="{1D2808D3-D0F7-41B9-9A35-0F8B1EC57361}"/>
    <cellStyle name="Notas 17 5 5 2 2" xfId="12662" xr:uid="{6731DBA4-25E1-4241-8B20-73E953923D64}"/>
    <cellStyle name="Notas 17 5 5 2 2 2" xfId="27770" xr:uid="{EF90E740-9D5D-48EE-B649-1222C1506A28}"/>
    <cellStyle name="Notas 17 5 5 2 3" xfId="15396" xr:uid="{DE4C819E-B6F7-4D21-BECA-AE179641F87F}"/>
    <cellStyle name="Notas 17 5 5 2 3 2" xfId="30504" xr:uid="{714E463C-AC4A-4932-B7DD-F9C823ABC599}"/>
    <cellStyle name="Notas 17 5 5 2 4" xfId="21459" xr:uid="{661C9C1C-3465-4517-BDB9-9B8BEB40B376}"/>
    <cellStyle name="Notas 17 5 5 3" xfId="10096" xr:uid="{A90B77B4-4037-482D-B82F-DBBF977819CE}"/>
    <cellStyle name="Notas 17 5 5 3 2" xfId="25204" xr:uid="{532C470B-022E-4FDF-B284-7D84E50EFE40}"/>
    <cellStyle name="Notas 17 5 5 4" xfId="16379" xr:uid="{D5D29643-CA87-438F-9D29-35389FA8AC0B}"/>
    <cellStyle name="Notas 17 5 5 4 2" xfId="31487" xr:uid="{899126E7-4B31-4FC9-9C3A-6F1F90B47DB5}"/>
    <cellStyle name="Notas 17 5 5 5" xfId="18822" xr:uid="{6E7718CC-2666-4425-8FB9-0B6DEF72F8B2}"/>
    <cellStyle name="Notas 17 5 6" xfId="4089" xr:uid="{6DA7C656-4EBE-4296-8B64-7C65204F31FD}"/>
    <cellStyle name="Notas 17 5 6 2" xfId="6726" xr:uid="{2CB59045-C9C1-45CB-A568-F5AC887B3655}"/>
    <cellStyle name="Notas 17 5 6 2 2" xfId="13037" xr:uid="{836C43C4-BB7E-4825-9963-84F72023664A}"/>
    <cellStyle name="Notas 17 5 6 2 2 2" xfId="28145" xr:uid="{42096671-EDBE-4A5E-86BB-C8142AF6D40E}"/>
    <cellStyle name="Notas 17 5 6 2 3" xfId="16713" xr:uid="{77ADA1F7-BBA6-4D5A-AF07-AC2E0FF88986}"/>
    <cellStyle name="Notas 17 5 6 2 3 2" xfId="31821" xr:uid="{ABFCDF43-3948-4061-BAD7-B94850C00F19}"/>
    <cellStyle name="Notas 17 5 6 2 4" xfId="21834" xr:uid="{59491377-CD3F-46DE-AA08-08882F31D7A9}"/>
    <cellStyle name="Notas 17 5 6 3" xfId="10471" xr:uid="{45E6AA31-C07E-4542-B2A0-87A98B512942}"/>
    <cellStyle name="Notas 17 5 6 3 2" xfId="25579" xr:uid="{B0A621FD-2771-4487-BD49-889B0F85F750}"/>
    <cellStyle name="Notas 17 5 6 4" xfId="14766" xr:uid="{5AFC8D58-1272-4F69-A0E0-48D4C6A63F11}"/>
    <cellStyle name="Notas 17 5 6 4 2" xfId="29874" xr:uid="{1CE727C8-22D8-45E0-A67F-B1AD889250AF}"/>
    <cellStyle name="Notas 17 5 6 5" xfId="19197" xr:uid="{5E2D2FE5-7FEC-4445-A8FE-D80C52EB2492}"/>
    <cellStyle name="Notas 17 5 7" xfId="4371" xr:uid="{DDF8481C-7CC5-47A3-A727-8162FFA5ADD2}"/>
    <cellStyle name="Notas 17 5 7 2" xfId="7008" xr:uid="{446B5F06-1E80-4165-8BF1-00ECBEF3833E}"/>
    <cellStyle name="Notas 17 5 7 2 2" xfId="13319" xr:uid="{DC971737-0F2C-4CFD-AA51-51EF157F4B62}"/>
    <cellStyle name="Notas 17 5 7 2 2 2" xfId="28427" xr:uid="{D97F22D8-3EA6-46C6-989D-6A48B897F1CE}"/>
    <cellStyle name="Notas 17 5 7 2 3" xfId="16983" xr:uid="{D2EBC1B7-7F48-4B10-B36F-D0AC49A0DF0F}"/>
    <cellStyle name="Notas 17 5 7 2 3 2" xfId="32091" xr:uid="{22F121AE-B6DB-4547-9501-3CEC380ABFD2}"/>
    <cellStyle name="Notas 17 5 7 2 4" xfId="22116" xr:uid="{2D9C24F3-22CE-43B8-BF72-C37D48FF44E8}"/>
    <cellStyle name="Notas 17 5 7 3" xfId="10753" xr:uid="{3E71DF87-2F71-4F95-9ADE-9DBF71814032}"/>
    <cellStyle name="Notas 17 5 7 3 2" xfId="25861" xr:uid="{CAC4355F-317F-4C6A-B122-E8E5047245E4}"/>
    <cellStyle name="Notas 17 5 7 4" xfId="13391" xr:uid="{C1827320-4BA8-487A-A331-F8D2162A61BC}"/>
    <cellStyle name="Notas 17 5 7 4 2" xfId="28499" xr:uid="{42F374E0-0860-4C8A-8E19-8990753354D3}"/>
    <cellStyle name="Notas 17 5 7 5" xfId="19479" xr:uid="{F6540100-E7B2-40E3-8AA1-1451BD006DA7}"/>
    <cellStyle name="Notas 17 5 8" xfId="4654" xr:uid="{1E6DCC32-364E-4F6B-9222-AB276A96175E}"/>
    <cellStyle name="Notas 17 5 8 2" xfId="11036" xr:uid="{9E58E8FF-0689-4B6F-98EC-8C6ADF2BCAD5}"/>
    <cellStyle name="Notas 17 5 8 2 2" xfId="26144" xr:uid="{1AB302AC-3CE7-475D-B287-F1859E506B05}"/>
    <cellStyle name="Notas 17 5 8 3" xfId="13418" xr:uid="{41DC6DD0-B09F-448F-B2C4-9C436C53E8A4}"/>
    <cellStyle name="Notas 17 5 8 3 2" xfId="28526" xr:uid="{03DA4B34-999A-4A3D-A796-A1FC422044E4}"/>
    <cellStyle name="Notas 17 5 8 4" xfId="19762" xr:uid="{B84305E9-E3D3-4866-A89D-34666ED8EA4F}"/>
    <cellStyle name="Notas 17 5 9" xfId="8515" xr:uid="{C88090DB-0075-411A-8DB9-9D9C804E85BF}"/>
    <cellStyle name="Notas 17 5 9 2" xfId="23623" xr:uid="{277A771E-6934-480B-BB8A-F2CC46E3ADD2}"/>
    <cellStyle name="Notas 18" xfId="1456" xr:uid="{00000000-0005-0000-0000-0000B4050000}"/>
    <cellStyle name="Notas 18 2" xfId="1911" xr:uid="{4012F3ED-BA72-4219-A184-34119C82D94A}"/>
    <cellStyle name="Notas 18 2 10" xfId="13845" xr:uid="{34AE9C06-F3F0-4077-A5A3-C06D4A2C0EE7}"/>
    <cellStyle name="Notas 18 2 10 2" xfId="28953" xr:uid="{E27553DC-A35A-4325-B2AF-6E3C3DC40FAB}"/>
    <cellStyle name="Notas 18 2 11" xfId="16090" xr:uid="{A6757D0D-DE1E-4914-98AF-9D7D137E21B2}"/>
    <cellStyle name="Notas 18 2 11 2" xfId="31198" xr:uid="{B1B93BB8-A00D-441C-961E-22DE38F12E09}"/>
    <cellStyle name="Notas 18 2 12" xfId="17136" xr:uid="{F9CCC03D-BA23-4124-B6C5-69888E005F27}"/>
    <cellStyle name="Notas 18 2 2" xfId="2471" xr:uid="{22A0E9B0-D0DF-453F-8179-2B43A116045D}"/>
    <cellStyle name="Notas 18 2 2 2" xfId="5108" xr:uid="{0BAF8121-9F8A-4B52-9443-F6187C75804C}"/>
    <cellStyle name="Notas 18 2 2 2 2" xfId="11472" xr:uid="{B796550E-E922-4566-AC1B-408D4EEF00FE}"/>
    <cellStyle name="Notas 18 2 2 2 2 2" xfId="26580" xr:uid="{D4C90580-B13D-429F-9B99-6B7FCE160E51}"/>
    <cellStyle name="Notas 18 2 2 2 3" xfId="14566" xr:uid="{ABAC7C77-0D2E-42EB-B22F-CB175EC63B44}"/>
    <cellStyle name="Notas 18 2 2 2 3 2" xfId="29674" xr:uid="{D7A6AC99-F67E-47B7-8123-15B0046D88B9}"/>
    <cellStyle name="Notas 18 2 2 2 4" xfId="20216" xr:uid="{99FB9420-B76E-4012-82DA-9FCA1F6E504B}"/>
    <cellStyle name="Notas 18 2 2 3" xfId="8938" xr:uid="{E9A4AF5F-148C-4511-866C-FAFCD23409E7}"/>
    <cellStyle name="Notas 18 2 2 3 2" xfId="24046" xr:uid="{BB02F09E-6B48-4568-808F-E67C71FD5C14}"/>
    <cellStyle name="Notas 18 2 3" xfId="2687" xr:uid="{4C7245F7-BE73-4FCF-881B-2A8378BA5DBC}"/>
    <cellStyle name="Notas 18 2 3 2" xfId="5324" xr:uid="{BFBBFD40-354D-4F3E-B16B-99149A6BDD87}"/>
    <cellStyle name="Notas 18 2 3 2 2" xfId="13542" xr:uid="{38F8323D-30E2-4110-BC4E-532E483E1333}"/>
    <cellStyle name="Notas 18 2 3 2 2 2" xfId="28650" xr:uid="{F0BC1008-F9C5-4E16-8E61-4197B7D3B202}"/>
    <cellStyle name="Notas 18 2 3 2 3" xfId="20432" xr:uid="{B7A50EF7-5C3C-49DA-88FF-E8FD0BC3D479}"/>
    <cellStyle name="Notas 18 2 3 3" xfId="14184" xr:uid="{1B55BBD6-2F96-43A6-B40E-154DD07BA710}"/>
    <cellStyle name="Notas 18 2 3 3 2" xfId="29292" xr:uid="{B5A72F23-7543-4BF4-B189-EC10D98A5B76}"/>
    <cellStyle name="Notas 18 2 3 4" xfId="17795" xr:uid="{49125D39-2505-4953-8F24-1A9F08824975}"/>
    <cellStyle name="Notas 18 2 4" xfId="2990" xr:uid="{0945ED03-FF13-4A0D-936C-A1CF3741CC9F}"/>
    <cellStyle name="Notas 18 2 4 2" xfId="5627" xr:uid="{1FF71F50-C9AF-46D2-B5EE-F7686F4F2D46}"/>
    <cellStyle name="Notas 18 2 4 2 2" xfId="11938" xr:uid="{76D8D09A-31EB-4BEA-869D-0EFEA36D35A5}"/>
    <cellStyle name="Notas 18 2 4 2 2 2" xfId="27046" xr:uid="{4BAC96B6-CD64-4C9A-8C09-8EEA601A1328}"/>
    <cellStyle name="Notas 18 2 4 2 3" xfId="15256" xr:uid="{38BB82EC-14B7-4798-BF06-33FC36BC57ED}"/>
    <cellStyle name="Notas 18 2 4 2 3 2" xfId="30364" xr:uid="{0B8CBD36-FCF8-44BE-8C5E-52822D55D37C}"/>
    <cellStyle name="Notas 18 2 4 2 4" xfId="20735" xr:uid="{D0146781-71CC-422E-BBD1-F8ADE3A03100}"/>
    <cellStyle name="Notas 18 2 4 3" xfId="9372" xr:uid="{0B29E6F7-E778-4FAA-84BD-6FEE5BB827E6}"/>
    <cellStyle name="Notas 18 2 4 3 2" xfId="24480" xr:uid="{091A6848-D528-45C9-9C04-E929D6E7803E}"/>
    <cellStyle name="Notas 18 2 4 4" xfId="14113" xr:uid="{224371DE-71A8-4113-8148-6C4A02F288C0}"/>
    <cellStyle name="Notas 18 2 4 4 2" xfId="29221" xr:uid="{176BE57A-8E6C-4366-80F6-821678A0715A}"/>
    <cellStyle name="Notas 18 2 4 5" xfId="18098" xr:uid="{E490EAD5-1838-4E17-8246-E00CE4A41173}"/>
    <cellStyle name="Notas 18 2 5" xfId="3316" xr:uid="{1D875FF1-EB80-4B82-8F76-F1B53D42F880}"/>
    <cellStyle name="Notas 18 2 5 2" xfId="5953" xr:uid="{456F1A06-5E8C-41C9-B835-EF5230410CC1}"/>
    <cellStyle name="Notas 18 2 5 2 2" xfId="12264" xr:uid="{FAF105DD-6000-4037-BFCC-9FD050F0B590}"/>
    <cellStyle name="Notas 18 2 5 2 2 2" xfId="27372" xr:uid="{220C6F35-38CB-496E-9466-BE7AB52B5078}"/>
    <cellStyle name="Notas 18 2 5 2 3" xfId="9301" xr:uid="{8B766373-9ED4-49DF-BFB2-345A34F97F08}"/>
    <cellStyle name="Notas 18 2 5 2 3 2" xfId="24409" xr:uid="{5246304C-1589-4A60-8E73-09A37CE71EAE}"/>
    <cellStyle name="Notas 18 2 5 2 4" xfId="21061" xr:uid="{B47B979E-F5F2-4927-A233-5F353F737EE8}"/>
    <cellStyle name="Notas 18 2 5 3" xfId="9698" xr:uid="{829CA3B4-B786-4276-801D-B616488DAAE9}"/>
    <cellStyle name="Notas 18 2 5 3 2" xfId="24806" xr:uid="{5D15D8AD-8F13-435F-B7A5-643B2FBB8A98}"/>
    <cellStyle name="Notas 18 2 5 4" xfId="15599" xr:uid="{A9BEB072-4A59-4228-8225-59C04EFD4A80}"/>
    <cellStyle name="Notas 18 2 5 4 2" xfId="30707" xr:uid="{BDCD6581-7CA9-4B8B-9151-D68CBFAAAF1B}"/>
    <cellStyle name="Notas 18 2 5 5" xfId="18424" xr:uid="{7B5F5978-0720-4C7A-802E-105B4AE6EE9C}"/>
    <cellStyle name="Notas 18 2 6" xfId="3622" xr:uid="{0ECB584A-74B2-4BD5-A3D9-7FAC0607EFC8}"/>
    <cellStyle name="Notas 18 2 6 2" xfId="6259" xr:uid="{C21E9344-6391-4F72-8355-5AFF3E16B55B}"/>
    <cellStyle name="Notas 18 2 6 2 2" xfId="12570" xr:uid="{658015AB-8650-4FB7-95EB-9CDF0403290C}"/>
    <cellStyle name="Notas 18 2 6 2 2 2" xfId="27678" xr:uid="{8EDE8887-70C5-4C34-B019-C05F4E4E34BC}"/>
    <cellStyle name="Notas 18 2 6 2 3" xfId="15215" xr:uid="{FC9A5806-39B8-4CCE-A73C-3101D3822C26}"/>
    <cellStyle name="Notas 18 2 6 2 3 2" xfId="30323" xr:uid="{5CBCD85E-4AB1-4343-9CC3-BB781FAC040B}"/>
    <cellStyle name="Notas 18 2 6 2 4" xfId="21367" xr:uid="{8C6A5929-C200-48DE-AAF8-B46BC10F1606}"/>
    <cellStyle name="Notas 18 2 6 3" xfId="10004" xr:uid="{E1DB5A1F-AD84-4956-A286-713292141016}"/>
    <cellStyle name="Notas 18 2 6 3 2" xfId="25112" xr:uid="{8D32B7E5-236F-45DF-92B8-D3EE13EA4995}"/>
    <cellStyle name="Notas 18 2 6 4" xfId="15380" xr:uid="{3EE5262D-826A-49CF-B02A-9F81E74163C6}"/>
    <cellStyle name="Notas 18 2 6 4 2" xfId="30488" xr:uid="{94209D89-A251-47FF-A2A1-8143A2CCEA95}"/>
    <cellStyle name="Notas 18 2 6 5" xfId="18730" xr:uid="{ED8F280D-B276-4012-8AED-B3783A083AA7}"/>
    <cellStyle name="Notas 18 2 7" xfId="3983" xr:uid="{09D8E126-E9C4-45B1-92F5-8BCC2A9F78E2}"/>
    <cellStyle name="Notas 18 2 7 2" xfId="6620" xr:uid="{4D28C15C-AD14-4C12-893F-821AFF93EEEA}"/>
    <cellStyle name="Notas 18 2 7 2 2" xfId="12931" xr:uid="{EE3B40BD-9823-4EF3-9DCA-0FA9A0D3C7AF}"/>
    <cellStyle name="Notas 18 2 7 2 2 2" xfId="28039" xr:uid="{A60FD908-C678-468A-8FCD-640BE69999AD}"/>
    <cellStyle name="Notas 18 2 7 2 3" xfId="16621" xr:uid="{929DEF42-0C6E-456B-B8B8-7673F02ED6BD}"/>
    <cellStyle name="Notas 18 2 7 2 3 2" xfId="31729" xr:uid="{0DDEAE33-9337-4F09-86CF-07BAD7F960BD}"/>
    <cellStyle name="Notas 18 2 7 2 4" xfId="21728" xr:uid="{31C0F4A7-53AA-4DD3-BD8B-DCEF14289547}"/>
    <cellStyle name="Notas 18 2 7 3" xfId="10365" xr:uid="{6037C6B7-55AB-4478-8522-6DEE141B0452}"/>
    <cellStyle name="Notas 18 2 7 3 2" xfId="25473" xr:uid="{70CFE85D-AD32-454D-8BC2-6021A4F4EA0D}"/>
    <cellStyle name="Notas 18 2 7 4" xfId="15925" xr:uid="{3C574120-F420-4429-A036-3B93B8C6F449}"/>
    <cellStyle name="Notas 18 2 7 4 2" xfId="31033" xr:uid="{71501DC0-887F-4DA7-B910-E697F8FBF90F}"/>
    <cellStyle name="Notas 18 2 7 5" xfId="19091" xr:uid="{BA04DBFD-0DE9-427F-BA06-2070BABDD5A8}"/>
    <cellStyle name="Notas 18 2 8" xfId="4548" xr:uid="{8DC37567-1673-4FFD-9D7D-5467DD04A30F}"/>
    <cellStyle name="Notas 18 2 8 2" xfId="10930" xr:uid="{29B6B9BB-AEB5-4478-A01A-FEE6D65F1A9A}"/>
    <cellStyle name="Notas 18 2 8 2 2" xfId="26038" xr:uid="{D2026B69-084D-490D-BB0C-3F5E7F8CC753}"/>
    <cellStyle name="Notas 18 2 8 3" xfId="9207" xr:uid="{D1DC9C86-3A6E-4CA1-A5E6-1F6BEF945042}"/>
    <cellStyle name="Notas 18 2 8 3 2" xfId="24315" xr:uid="{CD5745C2-A061-4D18-A692-09C7BB54760D}"/>
    <cellStyle name="Notas 18 2 8 4" xfId="19656" xr:uid="{D66DEDE9-AE28-49D4-A2E1-370633F213DC}"/>
    <cellStyle name="Notas 18 2 9" xfId="8412" xr:uid="{A875BA7D-0EE1-4090-A41F-1EE77B02314F}"/>
    <cellStyle name="Notas 18 2 9 2" xfId="23520" xr:uid="{F9E7FC72-E0C5-4FD7-8067-EF23A82D5DA0}"/>
    <cellStyle name="Notas 18 3" xfId="1898" xr:uid="{F717FE84-B0EE-4A3D-A98B-FC5079354665}"/>
    <cellStyle name="Notas 18 3 10" xfId="8399" xr:uid="{58E252F8-6C93-484D-B1C9-B0A33EA1367E}"/>
    <cellStyle name="Notas 18 3 10 2" xfId="23507" xr:uid="{FD3C43EB-C7EF-4EB7-B60B-DAC0375B0B9C}"/>
    <cellStyle name="Notas 18 3 11" xfId="14545" xr:uid="{EE3B2EE0-7A8F-4A55-B286-4AE2573486CF}"/>
    <cellStyle name="Notas 18 3 11 2" xfId="29653" xr:uid="{F4EA77CC-EDA8-40F2-A62E-5E46D506E638}"/>
    <cellStyle name="Notas 18 3 12" xfId="13355" xr:uid="{39E676CF-DDE7-4175-B8EB-12D37918969F}"/>
    <cellStyle name="Notas 18 3 12 2" xfId="28463" xr:uid="{62052C85-D765-49FE-9019-987003C54D4D}"/>
    <cellStyle name="Notas 18 3 13" xfId="17123" xr:uid="{981113F0-C9B9-4DE6-A883-29575D6C1FAC}"/>
    <cellStyle name="Notas 18 3 2" xfId="2458" xr:uid="{90B67BA2-98DA-4645-9560-827AB568B1EF}"/>
    <cellStyle name="Notas 18 3 2 2" xfId="5095" xr:uid="{21901557-7629-4BF8-8638-789395DCA1FD}"/>
    <cellStyle name="Notas 18 3 2 2 2" xfId="11459" xr:uid="{094BAE01-AECB-4564-BC01-AF1530760426}"/>
    <cellStyle name="Notas 18 3 2 2 2 2" xfId="26567" xr:uid="{D5501CE3-1425-4BB0-A62A-CEB6DF95BBCB}"/>
    <cellStyle name="Notas 18 3 2 2 3" xfId="8711" xr:uid="{D4DE9A67-9064-4901-9060-9FE14C2AF93C}"/>
    <cellStyle name="Notas 18 3 2 2 3 2" xfId="23819" xr:uid="{A15D147A-9D3C-4119-990F-FDDAB2BF07D4}"/>
    <cellStyle name="Notas 18 3 2 2 4" xfId="20203" xr:uid="{C3E6318C-5B71-450B-B0E5-1F2484E2F18B}"/>
    <cellStyle name="Notas 18 3 2 3" xfId="8925" xr:uid="{11AE96BC-268E-4595-8ECC-9F7AA46B1C7C}"/>
    <cellStyle name="Notas 18 3 2 3 2" xfId="24033" xr:uid="{ADD0D4CF-EFD2-4BEE-8BCD-01629F1BBE93}"/>
    <cellStyle name="Notas 18 3 2 4" xfId="11762" xr:uid="{FB361B6D-92FB-4BF5-80BA-8195BE728225}"/>
    <cellStyle name="Notas 18 3 2 4 2" xfId="26870" xr:uid="{7C3ADCAD-2B0D-4694-BB6E-A1256B6075C1}"/>
    <cellStyle name="Notas 18 3 2 5" xfId="7384" xr:uid="{3207AF91-B942-45EC-A7D3-3B00B8CE7774}"/>
    <cellStyle name="Notas 18 3 2 5 2" xfId="22492" xr:uid="{F4DEE875-AD01-4E25-8EF0-140BD0CE3280}"/>
    <cellStyle name="Notas 18 3 2 6" xfId="17632" xr:uid="{90185677-24EE-46B4-98B4-A35CE492271C}"/>
    <cellStyle name="Notas 18 3 3" xfId="2674" xr:uid="{04292690-52F0-42B5-9201-D966F24386EA}"/>
    <cellStyle name="Notas 18 3 3 2" xfId="5311" xr:uid="{3D94C88F-0A11-4821-9A83-0849A594B564}"/>
    <cellStyle name="Notas 18 3 3 2 2" xfId="8705" xr:uid="{87C5536B-50E8-43C5-91AA-5CBC18EA9526}"/>
    <cellStyle name="Notas 18 3 3 2 2 2" xfId="23813" xr:uid="{B9C1E83E-D694-4126-BEDF-B0687A12FCD2}"/>
    <cellStyle name="Notas 18 3 3 2 3" xfId="20419" xr:uid="{9176940E-096A-4ED9-960F-C61C8F127DA7}"/>
    <cellStyle name="Notas 18 3 3 3" xfId="15859" xr:uid="{41835002-A2F1-48AD-B585-12990C9A0A46}"/>
    <cellStyle name="Notas 18 3 3 3 2" xfId="30967" xr:uid="{75C489D6-DAFB-44B1-A51B-D6E77916259D}"/>
    <cellStyle name="Notas 18 3 3 4" xfId="17782" xr:uid="{71791CA8-5565-41B0-80A3-C9D70C34CD0F}"/>
    <cellStyle name="Notas 18 3 4" xfId="2977" xr:uid="{20BBBA4B-2D58-4769-A8C5-DD5CA340CC94}"/>
    <cellStyle name="Notas 18 3 4 2" xfId="5614" xr:uid="{15592EB7-D9FC-4DA3-B707-0E2CA68225C0}"/>
    <cellStyle name="Notas 18 3 4 2 2" xfId="11925" xr:uid="{DB4C1013-05C8-4F88-8DE2-FD1C4CD7B33A}"/>
    <cellStyle name="Notas 18 3 4 2 2 2" xfId="27033" xr:uid="{BA9EB2AD-09AD-4950-A6CA-CA6D3046380A}"/>
    <cellStyle name="Notas 18 3 4 2 3" xfId="11809" xr:uid="{777FD884-F543-48DA-B850-A7EBC0697134}"/>
    <cellStyle name="Notas 18 3 4 2 3 2" xfId="26917" xr:uid="{33856FE1-20DC-4238-A487-9E8C5910746E}"/>
    <cellStyle name="Notas 18 3 4 2 4" xfId="20722" xr:uid="{46846DBA-6D81-4BDB-84B0-D869A1BCC1D8}"/>
    <cellStyle name="Notas 18 3 4 3" xfId="9359" xr:uid="{A837E0B3-96BF-4E5E-BDE8-F0736041729B}"/>
    <cellStyle name="Notas 18 3 4 3 2" xfId="24467" xr:uid="{1199BA71-4C26-4054-821F-F879E1F48CC3}"/>
    <cellStyle name="Notas 18 3 4 4" xfId="7607" xr:uid="{DFCA77FB-EC6B-4021-AD3A-31A4CB07B473}"/>
    <cellStyle name="Notas 18 3 4 4 2" xfId="22715" xr:uid="{1EA822F7-89D7-49BC-ACFD-9954B22441F8}"/>
    <cellStyle name="Notas 18 3 4 5" xfId="18085" xr:uid="{FFD4EC1C-755C-44DB-ADBF-857C3D385F81}"/>
    <cellStyle name="Notas 18 3 5" xfId="3303" xr:uid="{7A16D37C-1A62-4443-8AED-DFBC79B7064A}"/>
    <cellStyle name="Notas 18 3 5 2" xfId="5940" xr:uid="{D4C1C977-00AF-48BE-A008-D916B1210FC1}"/>
    <cellStyle name="Notas 18 3 5 2 2" xfId="12251" xr:uid="{3528346F-B144-4B69-B365-E12DAA6FF85F}"/>
    <cellStyle name="Notas 18 3 5 2 2 2" xfId="27359" xr:uid="{A22D015C-6C8D-4CA2-B629-069EAE8966F4}"/>
    <cellStyle name="Notas 18 3 5 2 3" xfId="15902" xr:uid="{64E550EC-EBDF-43D4-853F-244439CFDB4C}"/>
    <cellStyle name="Notas 18 3 5 2 3 2" xfId="31010" xr:uid="{8A635CEE-CC78-4531-9E12-9034BDB4E6B6}"/>
    <cellStyle name="Notas 18 3 5 2 4" xfId="21048" xr:uid="{B67C55A0-E406-4D69-B380-942F46132EEC}"/>
    <cellStyle name="Notas 18 3 5 3" xfId="9685" xr:uid="{66F15557-5BE7-4C7E-AE81-1BE8440CCA2B}"/>
    <cellStyle name="Notas 18 3 5 3 2" xfId="24793" xr:uid="{B5615AEF-447B-4F06-9D51-B1839CC3B440}"/>
    <cellStyle name="Notas 18 3 5 4" xfId="8467" xr:uid="{55B7AA79-DE08-4671-8C43-21F8F7055231}"/>
    <cellStyle name="Notas 18 3 5 4 2" xfId="23575" xr:uid="{360D8421-777E-4A37-9EF0-FDAC6D66DF03}"/>
    <cellStyle name="Notas 18 3 5 5" xfId="18411" xr:uid="{D4DB0CEC-BECD-440E-9853-AC3B4398DCBC}"/>
    <cellStyle name="Notas 18 3 6" xfId="3609" xr:uid="{299C9A0B-4252-4D39-B7F4-65C248D7CB5E}"/>
    <cellStyle name="Notas 18 3 6 2" xfId="6246" xr:uid="{0FCFA535-0199-43FC-97CC-265B580D5DA0}"/>
    <cellStyle name="Notas 18 3 6 2 2" xfId="12557" xr:uid="{9FC1AC3A-E689-43C2-859E-AC133BFB7CAB}"/>
    <cellStyle name="Notas 18 3 6 2 2 2" xfId="27665" xr:uid="{A67F3054-5517-4C47-80B2-D29F6EDBAE2B}"/>
    <cellStyle name="Notas 18 3 6 2 3" xfId="7631" xr:uid="{1B9FC121-CA55-4907-9774-E1A570178127}"/>
    <cellStyle name="Notas 18 3 6 2 3 2" xfId="22739" xr:uid="{D04D514E-D043-4AEE-B969-AF0799EC731E}"/>
    <cellStyle name="Notas 18 3 6 2 4" xfId="21354" xr:uid="{AE6DECA8-C45A-4B4D-A60B-00064B1C6F88}"/>
    <cellStyle name="Notas 18 3 6 3" xfId="9991" xr:uid="{7F612B28-42EA-4B8C-9A63-63189EA7AC2B}"/>
    <cellStyle name="Notas 18 3 6 3 2" xfId="25099" xr:uid="{68DD4E44-C14C-4C6F-B900-98F48EDDC9E0}"/>
    <cellStyle name="Notas 18 3 6 4" xfId="7493" xr:uid="{BD65A421-8582-478D-9BF3-74D31D025B7A}"/>
    <cellStyle name="Notas 18 3 6 4 2" xfId="22601" xr:uid="{BA36CD83-728B-4FC0-A745-88F90C267E27}"/>
    <cellStyle name="Notas 18 3 6 5" xfId="18717" xr:uid="{1FB847D4-324D-4B20-BD40-DE24C6E1473D}"/>
    <cellStyle name="Notas 18 3 7" xfId="3970" xr:uid="{24C8A4AC-AEBD-4E49-83C0-81A2D15A1AC2}"/>
    <cellStyle name="Notas 18 3 7 2" xfId="6607" xr:uid="{0BC72763-7B6C-4169-92E6-7939D8EC0406}"/>
    <cellStyle name="Notas 18 3 7 2 2" xfId="12918" xr:uid="{DC59E6A5-6C7B-442C-83CC-27A4AA890C6C}"/>
    <cellStyle name="Notas 18 3 7 2 2 2" xfId="28026" xr:uid="{D0488C7D-A493-4542-9607-D7F1DBECD5DF}"/>
    <cellStyle name="Notas 18 3 7 2 3" xfId="16608" xr:uid="{83C3EB5B-D876-4716-B08C-7EF18CA7C513}"/>
    <cellStyle name="Notas 18 3 7 2 3 2" xfId="31716" xr:uid="{31521CB0-9291-49AA-9826-325C203CF694}"/>
    <cellStyle name="Notas 18 3 7 2 4" xfId="21715" xr:uid="{0FA98429-48A6-4632-BE28-35D74783CBBE}"/>
    <cellStyle name="Notas 18 3 7 3" xfId="10352" xr:uid="{88888A1C-7435-4844-9498-F247ACFB2088}"/>
    <cellStyle name="Notas 18 3 7 3 2" xfId="25460" xr:uid="{47ECD538-2E19-4F9C-82DC-223D444135BB}"/>
    <cellStyle name="Notas 18 3 7 4" xfId="7420" xr:uid="{0C906412-E6DE-413A-BA0A-1C32E3CEF56D}"/>
    <cellStyle name="Notas 18 3 7 4 2" xfId="22528" xr:uid="{DA555AB6-E388-4B3C-8EA4-4C7A6A173F42}"/>
    <cellStyle name="Notas 18 3 7 5" xfId="19078" xr:uid="{D282B16F-1CE9-4372-8355-E5685CB0EFE4}"/>
    <cellStyle name="Notas 18 3 8" xfId="4302" xr:uid="{B99C21CA-CCF5-42D7-B52C-73AA71467381}"/>
    <cellStyle name="Notas 18 3 8 2" xfId="6939" xr:uid="{CD6387E4-9C1C-439C-8794-C1606A4FB9B1}"/>
    <cellStyle name="Notas 18 3 8 2 2" xfId="13250" xr:uid="{BFD93C5C-36F4-4B81-95BA-7EF846539721}"/>
    <cellStyle name="Notas 18 3 8 2 2 2" xfId="28358" xr:uid="{0F8B8BFE-9C85-43B2-91FD-EB9C382D7CB5}"/>
    <cellStyle name="Notas 18 3 8 2 3" xfId="16914" xr:uid="{C89C8CB0-7EA3-4FA5-941F-81419008F922}"/>
    <cellStyle name="Notas 18 3 8 2 3 2" xfId="32022" xr:uid="{21297E0D-E8E4-4EE6-8B56-EB0F766A5A28}"/>
    <cellStyle name="Notas 18 3 8 2 4" xfId="22047" xr:uid="{B411F159-0520-42BA-8E5E-D5DC9B13CC8B}"/>
    <cellStyle name="Notas 18 3 8 3" xfId="10684" xr:uid="{463939C2-F01F-4587-B53A-5338811A2857}"/>
    <cellStyle name="Notas 18 3 8 3 2" xfId="25792" xr:uid="{DD750228-81B4-4FCF-AF27-48AADE99C89D}"/>
    <cellStyle name="Notas 18 3 8 4" xfId="14112" xr:uid="{18E7ACA1-82D2-4FB3-A34A-6F3D2770188C}"/>
    <cellStyle name="Notas 18 3 8 4 2" xfId="29220" xr:uid="{C8F957EC-CA42-41F4-A05E-2AC27CCFDD1E}"/>
    <cellStyle name="Notas 18 3 8 5" xfId="19410" xr:uid="{19EC7459-A520-4AC8-90E3-AE0267EA9566}"/>
    <cellStyle name="Notas 18 3 9" xfId="4535" xr:uid="{B7EBF91E-34F2-429D-BA3B-D740C5786448}"/>
    <cellStyle name="Notas 18 3 9 2" xfId="10917" xr:uid="{2464A277-1C4B-4117-9488-87A4FEE3A36E}"/>
    <cellStyle name="Notas 18 3 9 2 2" xfId="26025" xr:uid="{005DFE60-9308-4183-B441-059CBF4C3EEF}"/>
    <cellStyle name="Notas 18 3 9 3" xfId="7554" xr:uid="{EB73B2EB-0A60-4ECB-B27E-5C04BEC1E5D3}"/>
    <cellStyle name="Notas 18 3 9 3 2" xfId="22662" xr:uid="{85718656-97FA-4720-A535-BD7564962696}"/>
    <cellStyle name="Notas 18 3 9 4" xfId="19643" xr:uid="{2D709EA6-5A86-4C4F-BA11-3B0961830B21}"/>
    <cellStyle name="Notas 18 4" xfId="2108" xr:uid="{9934D8AD-8ECD-4FBD-AFF8-0BFC69F590A6}"/>
    <cellStyle name="Notas 18 4 10" xfId="8606" xr:uid="{7F1219AC-C32E-46E0-B10E-C13ADCFE1685}"/>
    <cellStyle name="Notas 18 4 10 2" xfId="23714" xr:uid="{ACA5FE30-003C-4297-A18F-8F1651C7C966}"/>
    <cellStyle name="Notas 18 4 11" xfId="7326" xr:uid="{4018340B-C71B-49F1-A7E6-2C653C2F03C8}"/>
    <cellStyle name="Notas 18 4 11 2" xfId="22434" xr:uid="{90BC65B8-88D5-4554-BC93-89840099A3E3}"/>
    <cellStyle name="Notas 18 4 12" xfId="7621" xr:uid="{D733ED51-4176-425E-9B8A-61A5CCD08499}"/>
    <cellStyle name="Notas 18 4 12 2" xfId="22729" xr:uid="{7D3EBBA8-121B-4A39-8F33-1BA6E4DA9446}"/>
    <cellStyle name="Notas 18 4 13" xfId="17333" xr:uid="{2E3BF2D1-1C9E-4A66-938F-021E2BA0FD57}"/>
    <cellStyle name="Notas 18 4 2" xfId="2598" xr:uid="{E4386EE7-3C92-4B31-A144-3A7D668489CC}"/>
    <cellStyle name="Notas 18 4 2 2" xfId="5235" xr:uid="{93EA62A1-AC23-4BC1-956A-56076057B0B5}"/>
    <cellStyle name="Notas 18 4 2 2 2" xfId="11599" xr:uid="{27F8994A-859C-4CDF-9349-FC1696D8D740}"/>
    <cellStyle name="Notas 18 4 2 2 2 2" xfId="26707" xr:uid="{D093FA8A-1D00-4BDE-9B31-61352195BB8C}"/>
    <cellStyle name="Notas 18 4 2 2 3" xfId="8058" xr:uid="{041685AD-CB18-4A9D-8B8E-C617CD16BED1}"/>
    <cellStyle name="Notas 18 4 2 2 3 2" xfId="23166" xr:uid="{1D3E0D3B-7768-4EE9-97E3-5101BE225A76}"/>
    <cellStyle name="Notas 18 4 2 2 4" xfId="20343" xr:uid="{7FE28083-0268-40AC-8390-266768477E53}"/>
    <cellStyle name="Notas 18 4 2 3" xfId="9065" xr:uid="{8052A38B-5299-4808-BEDE-76300DD8D21E}"/>
    <cellStyle name="Notas 18 4 2 3 2" xfId="24173" xr:uid="{E6383511-C290-4767-B00C-36805E078068}"/>
    <cellStyle name="Notas 18 4 2 4" xfId="15723" xr:uid="{FC356F00-622E-4F0A-A8C7-465371E22FB5}"/>
    <cellStyle name="Notas 18 4 2 4 2" xfId="30831" xr:uid="{97AF94AA-5374-4532-A00A-F3870ABDBFBC}"/>
    <cellStyle name="Notas 18 4 2 5" xfId="11756" xr:uid="{4FB70ED2-B981-4E37-8D84-0ACA8BDAAEF0}"/>
    <cellStyle name="Notas 18 4 2 5 2" xfId="26864" xr:uid="{941CDB88-D699-41C9-B11A-00DCBAD535CE}"/>
    <cellStyle name="Notas 18 4 2 6" xfId="17706" xr:uid="{179594D9-55A1-4097-9823-B5034AC29E73}"/>
    <cellStyle name="Notas 18 4 3" xfId="2863" xr:uid="{FAEAF976-F5D9-49EE-9A4F-DB3B6C6196CB}"/>
    <cellStyle name="Notas 18 4 3 2" xfId="5500" xr:uid="{537D3A7E-7FF3-4BA6-BAA5-FF66CFE8D725}"/>
    <cellStyle name="Notas 18 4 3 2 2" xfId="14206" xr:uid="{09704D14-C2F7-4975-BA16-C248EC2F6DBA}"/>
    <cellStyle name="Notas 18 4 3 2 2 2" xfId="29314" xr:uid="{215199E2-7755-4906-8574-60891A68332D}"/>
    <cellStyle name="Notas 18 4 3 2 3" xfId="20608" xr:uid="{0E761CA7-BA25-45C1-8B24-4D1E0F257117}"/>
    <cellStyle name="Notas 18 4 3 3" xfId="9211" xr:uid="{FA6525C6-FA4D-430C-BE27-4F230AD8F56B}"/>
    <cellStyle name="Notas 18 4 3 3 2" xfId="24319" xr:uid="{256FBCA6-C180-4269-A5C9-84E226FB7C17}"/>
    <cellStyle name="Notas 18 4 3 4" xfId="17971" xr:uid="{CE849503-B241-494F-AE61-61B0BE9F4770}"/>
    <cellStyle name="Notas 18 4 4" xfId="3166" xr:uid="{1DB6295E-0929-4E09-AA47-2323E0AE2788}"/>
    <cellStyle name="Notas 18 4 4 2" xfId="5803" xr:uid="{44EBF41B-159D-41F4-A399-055388DEEA65}"/>
    <cellStyle name="Notas 18 4 4 2 2" xfId="12114" xr:uid="{9D89D7B9-BFB2-4B26-AAFD-08EB269721E6}"/>
    <cellStyle name="Notas 18 4 4 2 2 2" xfId="27222" xr:uid="{AC9AECC2-49AD-4829-988B-203FAA50E77F}"/>
    <cellStyle name="Notas 18 4 4 2 3" xfId="15569" xr:uid="{91FC8A4A-20B3-482F-8C3D-9C10467E3FA2}"/>
    <cellStyle name="Notas 18 4 4 2 3 2" xfId="30677" xr:uid="{23CBAA3B-68C8-48A0-894D-5A95E2013783}"/>
    <cellStyle name="Notas 18 4 4 2 4" xfId="20911" xr:uid="{5DEA0C71-8C2E-4DCB-BED5-9E052E276F6C}"/>
    <cellStyle name="Notas 18 4 4 3" xfId="9548" xr:uid="{ACDCA8EF-4539-4477-98CE-62DB432AD500}"/>
    <cellStyle name="Notas 18 4 4 3 2" xfId="24656" xr:uid="{FF9A65BE-A49A-4F0A-B257-1573DA737F92}"/>
    <cellStyle name="Notas 18 4 4 4" xfId="13988" xr:uid="{502C598D-6911-4023-8E6A-290DF0FF4ECF}"/>
    <cellStyle name="Notas 18 4 4 4 2" xfId="29096" xr:uid="{5BC11566-19AF-4A3A-899A-FD323F2A7E44}"/>
    <cellStyle name="Notas 18 4 4 5" xfId="18274" xr:uid="{62E0C5E2-87EC-42CC-9C6E-D516F1906222}"/>
    <cellStyle name="Notas 18 4 5" xfId="3492" xr:uid="{A273E4AB-EE10-4808-AC4A-68F6D93420D2}"/>
    <cellStyle name="Notas 18 4 5 2" xfId="6129" xr:uid="{F5C0B92D-C13C-4992-AB02-D6789756DC5C}"/>
    <cellStyle name="Notas 18 4 5 2 2" xfId="12440" xr:uid="{E59D29DF-DB4A-41DB-A55F-9BECCF82EBF2}"/>
    <cellStyle name="Notas 18 4 5 2 2 2" xfId="27548" xr:uid="{F7D96D88-0527-43B6-A982-26559809700F}"/>
    <cellStyle name="Notas 18 4 5 2 3" xfId="7725" xr:uid="{70931E94-C0B0-4895-A4E6-EAA225E2FDD3}"/>
    <cellStyle name="Notas 18 4 5 2 3 2" xfId="22833" xr:uid="{D6DEBC81-D3E2-4089-9DD1-935552D59CC9}"/>
    <cellStyle name="Notas 18 4 5 2 4" xfId="21237" xr:uid="{66DCA856-93A8-4F99-88F8-33A86F01675A}"/>
    <cellStyle name="Notas 18 4 5 3" xfId="9874" xr:uid="{65C3DF66-0A82-4B25-913C-7E95204B6725}"/>
    <cellStyle name="Notas 18 4 5 3 2" xfId="24982" xr:uid="{921C28D0-CA8F-41E7-8CF7-6121F07A896A}"/>
    <cellStyle name="Notas 18 4 5 4" xfId="7874" xr:uid="{82B56169-5C6C-4257-B405-A53A5C7EAB21}"/>
    <cellStyle name="Notas 18 4 5 4 2" xfId="22982" xr:uid="{75DF54B2-78E5-4041-A176-96FDF830A95D}"/>
    <cellStyle name="Notas 18 4 5 5" xfId="18600" xr:uid="{68933DDF-9156-479F-AA63-DF5281B44088}"/>
    <cellStyle name="Notas 18 4 6" xfId="3798" xr:uid="{F9FB529A-5F10-426D-B4B8-98B1F2888604}"/>
    <cellStyle name="Notas 18 4 6 2" xfId="6435" xr:uid="{58483A2E-A366-4A67-B9FF-E1E081F24769}"/>
    <cellStyle name="Notas 18 4 6 2 2" xfId="12746" xr:uid="{A4FCDDA5-41B2-4A4C-8785-DF369DE83EB7}"/>
    <cellStyle name="Notas 18 4 6 2 2 2" xfId="27854" xr:uid="{F0118798-3E86-4EEF-967F-8B834333372F}"/>
    <cellStyle name="Notas 18 4 6 2 3" xfId="14225" xr:uid="{F0156F86-3B62-4EB1-B56D-E65352A85F1A}"/>
    <cellStyle name="Notas 18 4 6 2 3 2" xfId="29333" xr:uid="{9D9E641E-0CF1-4D08-9144-03FF967C03C5}"/>
    <cellStyle name="Notas 18 4 6 2 4" xfId="21543" xr:uid="{6698C680-2B73-4BF8-B6E4-AD7257648546}"/>
    <cellStyle name="Notas 18 4 6 3" xfId="10180" xr:uid="{3195B492-62CE-4D84-81E6-53B7574E8782}"/>
    <cellStyle name="Notas 18 4 6 3 2" xfId="25288" xr:uid="{0C93A31A-0504-42C2-A4B0-A84311E68B53}"/>
    <cellStyle name="Notas 18 4 6 4" xfId="13579" xr:uid="{B34ED01E-D837-4CF5-8301-BF22DCDDB024}"/>
    <cellStyle name="Notas 18 4 6 4 2" xfId="28687" xr:uid="{71EEE1B5-3B2E-4F32-A077-B74E41A1A872}"/>
    <cellStyle name="Notas 18 4 6 5" xfId="18906" xr:uid="{9D5C8DD6-83E3-4A79-B065-13732BF5B8DC}"/>
    <cellStyle name="Notas 18 4 7" xfId="4180" xr:uid="{6BC9B311-9A1B-4E6D-98A3-E297F313B75B}"/>
    <cellStyle name="Notas 18 4 7 2" xfId="6817" xr:uid="{22147990-7F6B-4E0D-A78D-06FA0ED02966}"/>
    <cellStyle name="Notas 18 4 7 2 2" xfId="13128" xr:uid="{3786E1E9-DD45-4D43-A939-A58B3EE65E1A}"/>
    <cellStyle name="Notas 18 4 7 2 2 2" xfId="28236" xr:uid="{299D3C9A-5C6C-440E-ABF7-B93080FB6E94}"/>
    <cellStyle name="Notas 18 4 7 2 3" xfId="16797" xr:uid="{B80277D2-55D0-430F-96AC-9D6F4C8C9021}"/>
    <cellStyle name="Notas 18 4 7 2 3 2" xfId="31905" xr:uid="{6FE4328F-DC53-4568-86C0-C47934043B22}"/>
    <cellStyle name="Notas 18 4 7 2 4" xfId="21925" xr:uid="{B83F472B-B9C2-4AB4-B866-1CE5DDF564ED}"/>
    <cellStyle name="Notas 18 4 7 3" xfId="10562" xr:uid="{D892EB9A-91BB-4B7E-8DBB-B7F7A1460797}"/>
    <cellStyle name="Notas 18 4 7 3 2" xfId="25670" xr:uid="{1071C183-3826-4EC2-A6DD-648D9BC1B5AA}"/>
    <cellStyle name="Notas 18 4 7 4" xfId="7337" xr:uid="{0D2CCB87-9D89-4CB9-8112-20BDA0E3BAA7}"/>
    <cellStyle name="Notas 18 4 7 4 2" xfId="22445" xr:uid="{CB8CC915-A0C2-473A-9D6E-EEB585265118}"/>
    <cellStyle name="Notas 18 4 7 5" xfId="19288" xr:uid="{299DDF39-B927-44DB-8E87-D08796BD6D06}"/>
    <cellStyle name="Notas 18 4 8" xfId="4387" xr:uid="{A750AE1E-74F5-4C17-A5E7-14828CD68CB4}"/>
    <cellStyle name="Notas 18 4 8 2" xfId="7024" xr:uid="{3ABCCFAC-3994-4BEE-AB97-52356B98ADD7}"/>
    <cellStyle name="Notas 18 4 8 2 2" xfId="13335" xr:uid="{93E0F178-BFAD-4797-8FB7-BA649FC29D28}"/>
    <cellStyle name="Notas 18 4 8 2 2 2" xfId="28443" xr:uid="{8E71098F-0FB9-4CF7-824C-25E1F97FF460}"/>
    <cellStyle name="Notas 18 4 8 2 3" xfId="16999" xr:uid="{C854079A-7227-47ED-B35C-759548AA3ECF}"/>
    <cellStyle name="Notas 18 4 8 2 3 2" xfId="32107" xr:uid="{43527F7B-9D99-47FD-A08E-2DFE50FB155A}"/>
    <cellStyle name="Notas 18 4 8 2 4" xfId="22132" xr:uid="{B9BB8C0B-9BC1-4E21-8B9D-FC067B43EC81}"/>
    <cellStyle name="Notas 18 4 8 3" xfId="10769" xr:uid="{3237C195-9CAA-4651-98FC-5E03B673C567}"/>
    <cellStyle name="Notas 18 4 8 3 2" xfId="25877" xr:uid="{9BE18417-45B9-48DE-899C-B7A4FEC43EE5}"/>
    <cellStyle name="Notas 18 4 8 4" xfId="7833" xr:uid="{7DE9E951-2B9A-4739-A634-2A236344E5E4}"/>
    <cellStyle name="Notas 18 4 8 4 2" xfId="22941" xr:uid="{FFDBB111-6657-4602-9A93-20C64C361C96}"/>
    <cellStyle name="Notas 18 4 8 5" xfId="19495" xr:uid="{E47FAA49-C448-4CCC-B3EB-26AFF285B6F2}"/>
    <cellStyle name="Notas 18 4 9" xfId="4745" xr:uid="{DD6F96FE-BABF-400A-B592-BA8B36E6898F}"/>
    <cellStyle name="Notas 18 4 9 2" xfId="11127" xr:uid="{7E9F1524-21DA-4526-9949-85D34FB7273C}"/>
    <cellStyle name="Notas 18 4 9 2 2" xfId="26235" xr:uid="{863DE33B-A346-41F3-B2F4-9B17D9624A8C}"/>
    <cellStyle name="Notas 18 4 9 3" xfId="7103" xr:uid="{0D75976B-9D7A-46FD-9906-087FDDAB9AC3}"/>
    <cellStyle name="Notas 18 4 9 3 2" xfId="22211" xr:uid="{47382DA4-7AB4-46BC-8383-EF1D724E52A6}"/>
    <cellStyle name="Notas 18 4 9 4" xfId="19853" xr:uid="{27208177-9AF2-4C41-AF93-8FF4C34E3C7B}"/>
    <cellStyle name="Notas 18 5" xfId="2016" xr:uid="{E8EF2EF9-4087-407B-8A5D-E7C215B06015}"/>
    <cellStyle name="Notas 18 5 10" xfId="7261" xr:uid="{701AB901-A2F5-4CDB-BFE6-558480C46C79}"/>
    <cellStyle name="Notas 18 5 10 2" xfId="22369" xr:uid="{02410C57-9341-4AFC-8D16-BE3C5BF99613}"/>
    <cellStyle name="Notas 18 5 11" xfId="13833" xr:uid="{70BABF17-B381-4EBC-A33A-2C3777763D2E}"/>
    <cellStyle name="Notas 18 5 11 2" xfId="28941" xr:uid="{775DA1C4-BA59-4C1E-8069-4D97A285804A}"/>
    <cellStyle name="Notas 18 5 12" xfId="17241" xr:uid="{4508B29A-DE63-4F4A-BF1F-511DA8880F7F}"/>
    <cellStyle name="Notas 18 5 2" xfId="2778" xr:uid="{769771CC-954C-43AE-8004-9B8CD2F45280}"/>
    <cellStyle name="Notas 18 5 2 2" xfId="5415" xr:uid="{4C899BA3-3357-4C83-A074-67E6CC2DCB43}"/>
    <cellStyle name="Notas 18 5 2 2 2" xfId="7445" xr:uid="{3818DE7E-C068-4E3C-A6C1-3471E75EB276}"/>
    <cellStyle name="Notas 18 5 2 2 2 2" xfId="22553" xr:uid="{5A0B86D6-F25C-4C60-A85A-5273F90E2E56}"/>
    <cellStyle name="Notas 18 5 2 2 3" xfId="20523" xr:uid="{DDC15193-295E-4F45-A058-2FCE0FDD6956}"/>
    <cellStyle name="Notas 18 5 2 3" xfId="14561" xr:uid="{573B7397-2148-440F-AB76-843247ED3F71}"/>
    <cellStyle name="Notas 18 5 2 3 2" xfId="29669" xr:uid="{3CF72F0D-4B44-420E-AA1F-6141A52EC6C2}"/>
    <cellStyle name="Notas 18 5 2 4" xfId="17886" xr:uid="{9046D5B3-CF1C-4F1B-B0D5-DC2A31A43705}"/>
    <cellStyle name="Notas 18 5 3" xfId="3081" xr:uid="{0A0B20F7-D3F1-4527-B070-6094C4C8BA9D}"/>
    <cellStyle name="Notas 18 5 3 2" xfId="5718" xr:uid="{625679AD-EE6D-4321-99E7-7932F8A2C086}"/>
    <cellStyle name="Notas 18 5 3 2 2" xfId="12029" xr:uid="{FDFD52DB-70FC-4CEE-AE4C-64BAFC7A9524}"/>
    <cellStyle name="Notas 18 5 3 2 2 2" xfId="27137" xr:uid="{E27C5986-7833-48AF-AC43-F2C2C936FA72}"/>
    <cellStyle name="Notas 18 5 3 2 3" xfId="14219" xr:uid="{618B8129-1354-4D37-B533-2BFC0097AB3A}"/>
    <cellStyle name="Notas 18 5 3 2 3 2" xfId="29327" xr:uid="{D4638F12-DF3E-4743-9DDD-A107A7299F2C}"/>
    <cellStyle name="Notas 18 5 3 2 4" xfId="20826" xr:uid="{61F84445-5D4D-44CF-990E-4E197EE0D701}"/>
    <cellStyle name="Notas 18 5 3 3" xfId="9463" xr:uid="{9E2D889F-81A0-4299-8045-A30512A100AA}"/>
    <cellStyle name="Notas 18 5 3 3 2" xfId="24571" xr:uid="{95920880-9F8C-4BAA-A30E-1605A9D1159F}"/>
    <cellStyle name="Notas 18 5 3 4" xfId="13432" xr:uid="{C7A70EB9-4C11-4C66-8C8E-0672EBABD603}"/>
    <cellStyle name="Notas 18 5 3 4 2" xfId="28540" xr:uid="{194E941D-6404-4D84-ACBE-38E8026F35DE}"/>
    <cellStyle name="Notas 18 5 3 5" xfId="18189" xr:uid="{FD6818DB-9B73-4151-8A67-17EFBF916127}"/>
    <cellStyle name="Notas 18 5 4" xfId="3407" xr:uid="{227B01A2-65D8-4F4D-B059-4F336DC39129}"/>
    <cellStyle name="Notas 18 5 4 2" xfId="6044" xr:uid="{40F6FC41-5637-4962-8C65-E9B436A30C78}"/>
    <cellStyle name="Notas 18 5 4 2 2" xfId="12355" xr:uid="{7637BD8A-4841-440B-AD16-139BF824BF22}"/>
    <cellStyle name="Notas 18 5 4 2 2 2" xfId="27463" xr:uid="{90D31144-40B8-405F-8068-4DC73EBD55B9}"/>
    <cellStyle name="Notas 18 5 4 2 3" xfId="15422" xr:uid="{D6255D87-EBA3-4E87-BD3C-5A718EC25040}"/>
    <cellStyle name="Notas 18 5 4 2 3 2" xfId="30530" xr:uid="{2764A7A4-A194-4261-AE26-D1817DBD9B9B}"/>
    <cellStyle name="Notas 18 5 4 2 4" xfId="21152" xr:uid="{A128ED9E-D7CD-4638-A453-6AA80CB07272}"/>
    <cellStyle name="Notas 18 5 4 3" xfId="9789" xr:uid="{306E419D-ABCA-4050-8F3D-D14ED7155FF2}"/>
    <cellStyle name="Notas 18 5 4 3 2" xfId="24897" xr:uid="{EB62A90D-B97E-42E7-8E3F-8C948F380BF1}"/>
    <cellStyle name="Notas 18 5 4 4" xfId="13381" xr:uid="{AE51E27A-5ED3-478C-8F17-BD36DEDDD816}"/>
    <cellStyle name="Notas 18 5 4 4 2" xfId="28489" xr:uid="{FFC54442-D751-42E5-8993-41864DF91202}"/>
    <cellStyle name="Notas 18 5 4 5" xfId="18515" xr:uid="{57366EE7-1ACC-447F-AD23-081C6ABE1AC9}"/>
    <cellStyle name="Notas 18 5 5" xfId="3713" xr:uid="{F77C15C2-9590-4039-BFDB-E417032EDB60}"/>
    <cellStyle name="Notas 18 5 5 2" xfId="6350" xr:uid="{C7CCF88C-43D3-4410-A9CE-548DDE5D042C}"/>
    <cellStyle name="Notas 18 5 5 2 2" xfId="12661" xr:uid="{BD859D2D-FBC1-4068-9048-819C9486C697}"/>
    <cellStyle name="Notas 18 5 5 2 2 2" xfId="27769" xr:uid="{A1C2EE75-9390-4D89-86E0-EB194E5AB8C9}"/>
    <cellStyle name="Notas 18 5 5 2 3" xfId="7686" xr:uid="{3C574BCA-AA0D-48A2-A0C0-93018D88276A}"/>
    <cellStyle name="Notas 18 5 5 2 3 2" xfId="22794" xr:uid="{D4422430-9C97-42EF-9EFF-38866B7C1F40}"/>
    <cellStyle name="Notas 18 5 5 2 4" xfId="21458" xr:uid="{B8044380-4970-4EAA-B211-88335DEB2DDB}"/>
    <cellStyle name="Notas 18 5 5 3" xfId="10095" xr:uid="{56DD7B1C-A85A-48F8-A0EB-D035D76EA7E2}"/>
    <cellStyle name="Notas 18 5 5 3 2" xfId="25203" xr:uid="{21AB7EAE-B9A2-45FF-A0FE-B1087E74845C}"/>
    <cellStyle name="Notas 18 5 5 4" xfId="13547" xr:uid="{54171CAB-8E01-4100-8B7D-6B0A5A0BF45D}"/>
    <cellStyle name="Notas 18 5 5 4 2" xfId="28655" xr:uid="{257AFABA-123E-46F8-8D2E-FC5B2154FD5B}"/>
    <cellStyle name="Notas 18 5 5 5" xfId="18821" xr:uid="{9A003B0A-59A1-4A05-A856-347A4803A82B}"/>
    <cellStyle name="Notas 18 5 6" xfId="4088" xr:uid="{7C395369-A616-4959-80C4-C0FD45923B6D}"/>
    <cellStyle name="Notas 18 5 6 2" xfId="6725" xr:uid="{52C1495E-9BFD-4527-A6D5-BA341A9416D2}"/>
    <cellStyle name="Notas 18 5 6 2 2" xfId="13036" xr:uid="{66BFABFD-5458-41A6-ABD5-593C73AD972C}"/>
    <cellStyle name="Notas 18 5 6 2 2 2" xfId="28144" xr:uid="{DCDFB705-3BD5-4058-9E75-2669E2CC8349}"/>
    <cellStyle name="Notas 18 5 6 2 3" xfId="16712" xr:uid="{C584C27D-07DB-49C0-96EB-B5DA2ABA0307}"/>
    <cellStyle name="Notas 18 5 6 2 3 2" xfId="31820" xr:uid="{1DF3EBA5-BF6D-4D92-ADF0-7FB7E9DF5269}"/>
    <cellStyle name="Notas 18 5 6 2 4" xfId="21833" xr:uid="{E29A9EE1-FFAD-4B49-B1EB-F7146A1463EC}"/>
    <cellStyle name="Notas 18 5 6 3" xfId="10470" xr:uid="{E989EE42-90EF-4F37-8875-91D49FC4B35E}"/>
    <cellStyle name="Notas 18 5 6 3 2" xfId="25578" xr:uid="{5117873D-1ACA-407D-879D-C16B7CCEBC8E}"/>
    <cellStyle name="Notas 18 5 6 4" xfId="14394" xr:uid="{7DFC5B93-28E1-4890-B6BE-B98F5A64FA73}"/>
    <cellStyle name="Notas 18 5 6 4 2" xfId="29502" xr:uid="{AF694163-4011-4367-ADC7-735787297CB6}"/>
    <cellStyle name="Notas 18 5 6 5" xfId="19196" xr:uid="{3C1F7634-D754-4C76-A825-25F819412962}"/>
    <cellStyle name="Notas 18 5 7" xfId="4370" xr:uid="{207AAB05-53D8-47DC-AC63-824F63EB27B7}"/>
    <cellStyle name="Notas 18 5 7 2" xfId="7007" xr:uid="{F6404EB4-0A36-4EF1-9B7F-7DF5D5B1907F}"/>
    <cellStyle name="Notas 18 5 7 2 2" xfId="13318" xr:uid="{588714F3-1492-4ABD-BAA4-576704B14C15}"/>
    <cellStyle name="Notas 18 5 7 2 2 2" xfId="28426" xr:uid="{AB10941B-F9A7-4B06-851D-986AB6AA9676}"/>
    <cellStyle name="Notas 18 5 7 2 3" xfId="16982" xr:uid="{E9896701-8BDF-4DF9-935B-16C6015CF01B}"/>
    <cellStyle name="Notas 18 5 7 2 3 2" xfId="32090" xr:uid="{82E0E463-CAC2-45F5-985F-B0ABE75B2B9A}"/>
    <cellStyle name="Notas 18 5 7 2 4" xfId="22115" xr:uid="{6E2203CF-DEB5-498A-82FF-ED317FE8AAC0}"/>
    <cellStyle name="Notas 18 5 7 3" xfId="10752" xr:uid="{A66DEB0A-6F14-4715-A762-74FE6194542B}"/>
    <cellStyle name="Notas 18 5 7 3 2" xfId="25860" xr:uid="{CB339FBD-061A-4F5C-BE15-D32ACF86D16F}"/>
    <cellStyle name="Notas 18 5 7 4" xfId="15768" xr:uid="{81477CC2-0DBF-4652-B76D-BE335E3F0F7E}"/>
    <cellStyle name="Notas 18 5 7 4 2" xfId="30876" xr:uid="{098C902B-1704-415D-831B-64DD9B9460D4}"/>
    <cellStyle name="Notas 18 5 7 5" xfId="19478" xr:uid="{F15DFD34-24D1-4EE1-B7D1-47350EF2F69D}"/>
    <cellStyle name="Notas 18 5 8" xfId="4653" xr:uid="{46E843E2-03BF-49A9-807B-09E11A67DC29}"/>
    <cellStyle name="Notas 18 5 8 2" xfId="11035" xr:uid="{628BB40B-D576-4143-9422-D098EBB8B13A}"/>
    <cellStyle name="Notas 18 5 8 2 2" xfId="26143" xr:uid="{8A5BC652-E131-4352-B12E-895E9BE3923B}"/>
    <cellStyle name="Notas 18 5 8 3" xfId="9163" xr:uid="{CE1C1758-8A1F-4A42-B2A2-42711287C46A}"/>
    <cellStyle name="Notas 18 5 8 3 2" xfId="24271" xr:uid="{43B1A2CC-51A3-412D-8A5F-C6E4E974E34C}"/>
    <cellStyle name="Notas 18 5 8 4" xfId="19761" xr:uid="{4A14F54C-8472-4AFE-8A45-B60C0EAB0A86}"/>
    <cellStyle name="Notas 18 5 9" xfId="8514" xr:uid="{B6B8C58E-1E59-4D65-97C1-9226A89936B0}"/>
    <cellStyle name="Notas 18 5 9 2" xfId="23622" xr:uid="{71F2E8E6-EF42-4998-A544-AE5544FAC3B9}"/>
    <cellStyle name="Notas 19" xfId="1457" xr:uid="{00000000-0005-0000-0000-0000B5050000}"/>
    <cellStyle name="Notas 2" xfId="1458" xr:uid="{00000000-0005-0000-0000-0000B6050000}"/>
    <cellStyle name="Notas 2 2" xfId="1459" xr:uid="{00000000-0005-0000-0000-0000B7050000}"/>
    <cellStyle name="Notas 2 2 2" xfId="1914" xr:uid="{0B02C180-0B9C-44D7-95C1-0AD5FFFF0365}"/>
    <cellStyle name="Notas 2 2 2 10" xfId="14292" xr:uid="{6D67FB62-98CB-430D-A28A-3593A9C74DA7}"/>
    <cellStyle name="Notas 2 2 2 10 2" xfId="29400" xr:uid="{FD61AB96-542F-4777-9919-AA41763863B0}"/>
    <cellStyle name="Notas 2 2 2 11" xfId="14630" xr:uid="{45CC7AFB-B3AF-44C8-BC04-51F0D3D0B82A}"/>
    <cellStyle name="Notas 2 2 2 11 2" xfId="29738" xr:uid="{51DBAE01-87B1-4D5E-9B26-C2089CE7B143}"/>
    <cellStyle name="Notas 2 2 2 12" xfId="17139" xr:uid="{693B8E5E-3B04-4EC7-B86A-E928BE20F39F}"/>
    <cellStyle name="Notas 2 2 2 2" xfId="2474" xr:uid="{455461A8-B3EC-4950-8ABC-7E87D61665DF}"/>
    <cellStyle name="Notas 2 2 2 2 2" xfId="5111" xr:uid="{CC14A3C2-935F-4A68-B496-E88CF104F3A5}"/>
    <cellStyle name="Notas 2 2 2 2 2 2" xfId="11475" xr:uid="{104B2856-37DC-4935-861F-25BE4A3E35BB}"/>
    <cellStyle name="Notas 2 2 2 2 2 2 2" xfId="26583" xr:uid="{13303136-3BB2-49C4-9645-ABE9AFF66915}"/>
    <cellStyle name="Notas 2 2 2 2 2 3" xfId="16037" xr:uid="{F1897A4A-47A2-4D62-B02D-48436B416B02}"/>
    <cellStyle name="Notas 2 2 2 2 2 3 2" xfId="31145" xr:uid="{23D61A91-41A1-44CC-99DF-06F5248CCE5F}"/>
    <cellStyle name="Notas 2 2 2 2 2 4" xfId="20219" xr:uid="{C3677F47-AC37-4B74-9857-4F46CAEF534A}"/>
    <cellStyle name="Notas 2 2 2 2 3" xfId="8941" xr:uid="{A6AA8276-51E8-4489-A53A-ABAD9601063B}"/>
    <cellStyle name="Notas 2 2 2 2 3 2" xfId="24049" xr:uid="{6A086E7B-A8F8-4E7D-927B-77A862332054}"/>
    <cellStyle name="Notas 2 2 2 3" xfId="2690" xr:uid="{66A2B787-BA8F-4AB4-8137-A4B88BD87CC2}"/>
    <cellStyle name="Notas 2 2 2 3 2" xfId="5327" xr:uid="{5E09BCFC-2CE1-414D-829F-0F41B1A1C46D}"/>
    <cellStyle name="Notas 2 2 2 3 2 2" xfId="7152" xr:uid="{32221579-61EA-48CC-A7A7-359B43D5F937}"/>
    <cellStyle name="Notas 2 2 2 3 2 2 2" xfId="22260" xr:uid="{59109E2F-9F4E-472F-A6D5-ACAFB7FC139A}"/>
    <cellStyle name="Notas 2 2 2 3 2 3" xfId="20435" xr:uid="{7678CA5B-737D-4A4F-8998-0D05E17A76DC}"/>
    <cellStyle name="Notas 2 2 2 3 3" xfId="15838" xr:uid="{7E77E202-61D8-4B4B-8725-FBEBD5788A5D}"/>
    <cellStyle name="Notas 2 2 2 3 3 2" xfId="30946" xr:uid="{354292E4-2F83-4103-891C-0306F0381B4E}"/>
    <cellStyle name="Notas 2 2 2 3 4" xfId="17798" xr:uid="{370F98F0-6296-4DC4-8D80-F55F4A865414}"/>
    <cellStyle name="Notas 2 2 2 4" xfId="2993" xr:uid="{AC01ABC4-E0B7-468C-9A3C-F4707E7FE99E}"/>
    <cellStyle name="Notas 2 2 2 4 2" xfId="5630" xr:uid="{0E5A5A49-6335-4F36-B107-2C54381BCBE3}"/>
    <cellStyle name="Notas 2 2 2 4 2 2" xfId="11941" xr:uid="{2D4630C7-6CF6-4D25-BA8A-8918650B0557}"/>
    <cellStyle name="Notas 2 2 2 4 2 2 2" xfId="27049" xr:uid="{C5016635-6B8C-4948-96DE-92E34AD9D095}"/>
    <cellStyle name="Notas 2 2 2 4 2 3" xfId="14411" xr:uid="{13CA3D36-3385-4FE7-90B9-E4210DEBB81A}"/>
    <cellStyle name="Notas 2 2 2 4 2 3 2" xfId="29519" xr:uid="{2AC11B9E-F044-44D1-A7DA-3D125DBF8A81}"/>
    <cellStyle name="Notas 2 2 2 4 2 4" xfId="20738" xr:uid="{204A6015-22C5-48F8-877C-1ED3E58E92C3}"/>
    <cellStyle name="Notas 2 2 2 4 3" xfId="9375" xr:uid="{27A4F782-3FAB-4403-88EC-DAB18D1AF611}"/>
    <cellStyle name="Notas 2 2 2 4 3 2" xfId="24483" xr:uid="{F23B3257-E460-4F92-830F-74F3347CC16F}"/>
    <cellStyle name="Notas 2 2 2 4 4" xfId="7322" xr:uid="{03720705-5A56-491E-81D9-2CB803A71BB4}"/>
    <cellStyle name="Notas 2 2 2 4 4 2" xfId="22430" xr:uid="{92ACD0C5-861C-4723-9785-A69F29BE9FEB}"/>
    <cellStyle name="Notas 2 2 2 4 5" xfId="18101" xr:uid="{355B5915-A3C1-40D9-8D9F-050F869B6DF9}"/>
    <cellStyle name="Notas 2 2 2 5" xfId="3319" xr:uid="{ADC868EF-3B07-48F3-B04A-52C2C0697761}"/>
    <cellStyle name="Notas 2 2 2 5 2" xfId="5956" xr:uid="{9D64275A-7226-40DB-AF90-790B97199EF1}"/>
    <cellStyle name="Notas 2 2 2 5 2 2" xfId="12267" xr:uid="{37FD25CB-2DD8-4429-975B-33EFC54B4DCA}"/>
    <cellStyle name="Notas 2 2 2 5 2 2 2" xfId="27375" xr:uid="{99E5E2CA-9565-410B-BCF4-6D89FBEFD1AA}"/>
    <cellStyle name="Notas 2 2 2 5 2 3" xfId="11760" xr:uid="{B9597738-90E4-4899-838C-545C1CBCD17B}"/>
    <cellStyle name="Notas 2 2 2 5 2 3 2" xfId="26868" xr:uid="{213C02D4-66F6-42C6-BC56-B79C9E5BEBF1}"/>
    <cellStyle name="Notas 2 2 2 5 2 4" xfId="21064" xr:uid="{614ECE5B-B758-4C84-857E-05436FB22C8E}"/>
    <cellStyle name="Notas 2 2 2 5 3" xfId="9701" xr:uid="{D92C24CB-D34A-47E6-885B-726EEFA905E4}"/>
    <cellStyle name="Notas 2 2 2 5 3 2" xfId="24809" xr:uid="{F644A398-744E-4394-8029-D56B474E0146}"/>
    <cellStyle name="Notas 2 2 2 5 4" xfId="15713" xr:uid="{582E3BE0-5590-4400-BE4C-A88E422E7746}"/>
    <cellStyle name="Notas 2 2 2 5 4 2" xfId="30821" xr:uid="{CA6A8C30-EA7F-4BBC-BFD8-5A06F1C3AB87}"/>
    <cellStyle name="Notas 2 2 2 5 5" xfId="18427" xr:uid="{F655B1DD-E207-450F-9BB1-ED00C297C9F3}"/>
    <cellStyle name="Notas 2 2 2 6" xfId="3625" xr:uid="{353D92D0-5960-420D-B252-E97189E8E5E7}"/>
    <cellStyle name="Notas 2 2 2 6 2" xfId="6262" xr:uid="{F9C82661-9C40-4547-92C9-6411C2230DDB}"/>
    <cellStyle name="Notas 2 2 2 6 2 2" xfId="12573" xr:uid="{98D3EE48-165D-4662-953C-DC81ED95A225}"/>
    <cellStyle name="Notas 2 2 2 6 2 2 2" xfId="27681" xr:uid="{3D2E6D38-82EC-4306-AC95-B978939FD9B0}"/>
    <cellStyle name="Notas 2 2 2 6 2 3" xfId="14618" xr:uid="{8D2088B1-F2E9-4A63-8A8E-0B6329100419}"/>
    <cellStyle name="Notas 2 2 2 6 2 3 2" xfId="29726" xr:uid="{505E71E3-03CD-461D-A946-7BD463949508}"/>
    <cellStyle name="Notas 2 2 2 6 2 4" xfId="21370" xr:uid="{BC17C834-0433-49D4-B660-B21D957CD21C}"/>
    <cellStyle name="Notas 2 2 2 6 3" xfId="10007" xr:uid="{0E89B776-C18C-4237-89EE-DA6A916941D4}"/>
    <cellStyle name="Notas 2 2 2 6 3 2" xfId="25115" xr:uid="{B4F7E271-015C-4ADB-827D-A71D14A12AEE}"/>
    <cellStyle name="Notas 2 2 2 6 4" xfId="8722" xr:uid="{76911A0A-5D60-4D05-81DE-68CA314337D2}"/>
    <cellStyle name="Notas 2 2 2 6 4 2" xfId="23830" xr:uid="{A3F1BE5B-5997-44EE-B662-2E40BBE59148}"/>
    <cellStyle name="Notas 2 2 2 6 5" xfId="18733" xr:uid="{AA339A77-06DE-454F-A774-FD2B6F1A4787}"/>
    <cellStyle name="Notas 2 2 2 7" xfId="3986" xr:uid="{51A0C95D-971A-4A86-BEEA-C1E49BFC9F08}"/>
    <cellStyle name="Notas 2 2 2 7 2" xfId="6623" xr:uid="{0168A7A9-37D3-4667-B23C-E46A38BDB8B9}"/>
    <cellStyle name="Notas 2 2 2 7 2 2" xfId="12934" xr:uid="{CABCDE86-D987-4F7B-81C2-0927D9C88852}"/>
    <cellStyle name="Notas 2 2 2 7 2 2 2" xfId="28042" xr:uid="{967EDA96-4F55-4D11-8BB1-8AA16E204311}"/>
    <cellStyle name="Notas 2 2 2 7 2 3" xfId="16624" xr:uid="{3622C55A-99CC-49C9-888E-A2983878AB4B}"/>
    <cellStyle name="Notas 2 2 2 7 2 3 2" xfId="31732" xr:uid="{2ACDA26B-1A97-4397-82DB-875EB990FEA1}"/>
    <cellStyle name="Notas 2 2 2 7 2 4" xfId="21731" xr:uid="{0AEE3E97-E5B2-42B8-B600-821762E69539}"/>
    <cellStyle name="Notas 2 2 2 7 3" xfId="10368" xr:uid="{3C405287-202D-41F5-9A53-A4DD68E4B6D4}"/>
    <cellStyle name="Notas 2 2 2 7 3 2" xfId="25476" xr:uid="{1BB22366-05B6-456A-A325-307BF5CAA440}"/>
    <cellStyle name="Notas 2 2 2 7 4" xfId="16498" xr:uid="{A7CC9EC0-0273-43AC-91EF-E84DFE0C334E}"/>
    <cellStyle name="Notas 2 2 2 7 4 2" xfId="31606" xr:uid="{EFF4E287-51BC-423E-88FF-D3FC1D7772C1}"/>
    <cellStyle name="Notas 2 2 2 7 5" xfId="19094" xr:uid="{1DF794B4-8C11-48A4-87BD-BF60C6637698}"/>
    <cellStyle name="Notas 2 2 2 8" xfId="4551" xr:uid="{86BEE0C2-2BBD-48BA-A37F-C0B3461F4B22}"/>
    <cellStyle name="Notas 2 2 2 8 2" xfId="10933" xr:uid="{2BD46D2B-1564-4C84-A03E-9CC5849AE84D}"/>
    <cellStyle name="Notas 2 2 2 8 2 2" xfId="26041" xr:uid="{75273F76-4F74-479A-9418-2C0A91BDE5B0}"/>
    <cellStyle name="Notas 2 2 2 8 3" xfId="15465" xr:uid="{8684E315-8064-45DB-A8FC-1A6885E303C3}"/>
    <cellStyle name="Notas 2 2 2 8 3 2" xfId="30573" xr:uid="{96ED4A6A-4A41-4A18-935B-783048703910}"/>
    <cellStyle name="Notas 2 2 2 8 4" xfId="19659" xr:uid="{2AC80F62-DBB0-4265-816A-1B2D120E3AAF}"/>
    <cellStyle name="Notas 2 2 2 9" xfId="8415" xr:uid="{4329C32A-DC44-49AA-86BF-75A50AB19685}"/>
    <cellStyle name="Notas 2 2 2 9 2" xfId="23523" xr:uid="{49D57DD6-769A-4747-B0C6-BD6B2D7A867B}"/>
    <cellStyle name="Notas 2 2 3" xfId="1899" xr:uid="{8C6D2891-DB49-47FF-8C21-C109958264D4}"/>
    <cellStyle name="Notas 2 2 3 10" xfId="8400" xr:uid="{F73054E4-44A4-47C9-BB75-C3591A64CE88}"/>
    <cellStyle name="Notas 2 2 3 10 2" xfId="23508" xr:uid="{C7677F87-999C-4042-93D6-202B5DCE363F}"/>
    <cellStyle name="Notas 2 2 3 11" xfId="13636" xr:uid="{AE33D92F-AF25-4E10-9ECA-F02C751C9A4E}"/>
    <cellStyle name="Notas 2 2 3 11 2" xfId="28744" xr:uid="{229A009E-F0E5-491E-960C-CD95706BEC45}"/>
    <cellStyle name="Notas 2 2 3 12" xfId="7224" xr:uid="{E912F490-FE22-408F-8516-9D1154050F77}"/>
    <cellStyle name="Notas 2 2 3 12 2" xfId="22332" xr:uid="{3F651689-54D5-4013-9E33-4591E9CBEBE6}"/>
    <cellStyle name="Notas 2 2 3 13" xfId="17124" xr:uid="{CF303B6E-79D7-4E37-B396-0567200B01FB}"/>
    <cellStyle name="Notas 2 2 3 2" xfId="2459" xr:uid="{75E781E4-3095-4D53-894A-9271FF43F846}"/>
    <cellStyle name="Notas 2 2 3 2 2" xfId="5096" xr:uid="{A90A298F-B144-413F-A852-721161A99DC3}"/>
    <cellStyle name="Notas 2 2 3 2 2 2" xfId="11460" xr:uid="{6734BB7A-DF6E-41E2-A2D4-6C0A93310DCF}"/>
    <cellStyle name="Notas 2 2 3 2 2 2 2" xfId="26568" xr:uid="{E83B02BE-58D4-4270-A063-4A3833A42BB8}"/>
    <cellStyle name="Notas 2 2 3 2 2 3" xfId="14315" xr:uid="{CD1F0364-AF98-46AA-958F-441A21921776}"/>
    <cellStyle name="Notas 2 2 3 2 2 3 2" xfId="29423" xr:uid="{5774EDA3-004E-4C34-B743-69BC7B62DA89}"/>
    <cellStyle name="Notas 2 2 3 2 2 4" xfId="20204" xr:uid="{17179B77-8DA3-47D6-9244-F4CB48D699A1}"/>
    <cellStyle name="Notas 2 2 3 2 3" xfId="8926" xr:uid="{0FF40BB9-F873-47FE-A9A0-638C63FBA9B9}"/>
    <cellStyle name="Notas 2 2 3 2 3 2" xfId="24034" xr:uid="{63135E48-CD5B-4B58-9E85-968A9A40BDA2}"/>
    <cellStyle name="Notas 2 2 3 2 4" xfId="15479" xr:uid="{9D9538F2-689C-4460-852E-DE72F92DC0A6}"/>
    <cellStyle name="Notas 2 2 3 2 4 2" xfId="30587" xr:uid="{6D02AD61-BDC0-47AE-8202-E083F1F1CE72}"/>
    <cellStyle name="Notas 2 2 3 2 5" xfId="15372" xr:uid="{0440C412-8A66-4C3D-8864-E17E4BFB9A12}"/>
    <cellStyle name="Notas 2 2 3 2 5 2" xfId="30480" xr:uid="{625E0502-C10E-419B-BBBD-E51909971AB1}"/>
    <cellStyle name="Notas 2 2 3 2 6" xfId="17633" xr:uid="{0B9C42E7-16E4-4249-8684-7F6D66CADCDB}"/>
    <cellStyle name="Notas 2 2 3 3" xfId="2675" xr:uid="{AB0C4BAC-EEE7-49E2-9C0B-A67FC0AA2CF4}"/>
    <cellStyle name="Notas 2 2 3 3 2" xfId="5312" xr:uid="{8F1E8BA3-353C-4E47-9369-69D8673E90FC}"/>
    <cellStyle name="Notas 2 2 3 3 2 2" xfId="15212" xr:uid="{3CB08D75-A247-422C-AFB9-F3120777A009}"/>
    <cellStyle name="Notas 2 2 3 3 2 2 2" xfId="30320" xr:uid="{B9164FB8-47C6-4D7D-B999-26D383118075}"/>
    <cellStyle name="Notas 2 2 3 3 2 3" xfId="20420" xr:uid="{906116C6-6943-4BFD-91B8-13BC66678DDF}"/>
    <cellStyle name="Notas 2 2 3 3 3" xfId="13861" xr:uid="{00FB9265-B6D3-42FD-8054-90E32D6150DC}"/>
    <cellStyle name="Notas 2 2 3 3 3 2" xfId="28969" xr:uid="{360A73F0-054A-4C7F-9958-652569F141ED}"/>
    <cellStyle name="Notas 2 2 3 3 4" xfId="17783" xr:uid="{A45EF5B9-ADD7-41E5-BD82-D602EEBECFDE}"/>
    <cellStyle name="Notas 2 2 3 4" xfId="2978" xr:uid="{0073B07C-7DDD-4D6E-B360-CBB41F832EBA}"/>
    <cellStyle name="Notas 2 2 3 4 2" xfId="5615" xr:uid="{1966FA0B-E57D-4549-A3B8-8B34CA1EA72A}"/>
    <cellStyle name="Notas 2 2 3 4 2 2" xfId="11926" xr:uid="{33518E35-AF12-4EAA-A928-F916FFCAC62A}"/>
    <cellStyle name="Notas 2 2 3 4 2 2 2" xfId="27034" xr:uid="{F6439541-7A2F-4E15-955F-B221DEB70267}"/>
    <cellStyle name="Notas 2 2 3 4 2 3" xfId="13901" xr:uid="{C7864A73-0E82-4001-A1E0-837F0F836C82}"/>
    <cellStyle name="Notas 2 2 3 4 2 3 2" xfId="29009" xr:uid="{28EA2C65-FD92-4BC8-8104-2B4422C1FDD9}"/>
    <cellStyle name="Notas 2 2 3 4 2 4" xfId="20723" xr:uid="{594CB5DD-748C-4180-A4B9-CF89060B8015}"/>
    <cellStyle name="Notas 2 2 3 4 3" xfId="9360" xr:uid="{F1CFC843-7482-4B4C-B926-D4B067C5F3AE}"/>
    <cellStyle name="Notas 2 2 3 4 3 2" xfId="24468" xr:uid="{DB7BD3D9-8D2D-431A-A7FB-452DBBD2C7B0}"/>
    <cellStyle name="Notas 2 2 3 4 4" xfId="16159" xr:uid="{45FE8D19-5FAA-4934-A3B1-1EB6407CE916}"/>
    <cellStyle name="Notas 2 2 3 4 4 2" xfId="31267" xr:uid="{BD41B18B-31BC-46E1-8C11-17FB9B8F7402}"/>
    <cellStyle name="Notas 2 2 3 4 5" xfId="18086" xr:uid="{CA2B3DFA-4D5E-4943-9926-AFE7E238E632}"/>
    <cellStyle name="Notas 2 2 3 5" xfId="3304" xr:uid="{FF362854-49DA-47BE-A07B-22C208B1B328}"/>
    <cellStyle name="Notas 2 2 3 5 2" xfId="5941" xr:uid="{CF80BB38-2A9F-4EF9-9574-28781B5E1AFB}"/>
    <cellStyle name="Notas 2 2 3 5 2 2" xfId="12252" xr:uid="{A5159815-266A-456F-AD70-907CD7E92C0D}"/>
    <cellStyle name="Notas 2 2 3 5 2 2 2" xfId="27360" xr:uid="{E60F3F2F-19A8-4655-B4BD-0565540671A7}"/>
    <cellStyle name="Notas 2 2 3 5 2 3" xfId="14918" xr:uid="{DF929613-3253-4415-BFDA-A001D4180036}"/>
    <cellStyle name="Notas 2 2 3 5 2 3 2" xfId="30026" xr:uid="{362AEBB7-A8C7-40E5-9892-B1A4E82D084F}"/>
    <cellStyle name="Notas 2 2 3 5 2 4" xfId="21049" xr:uid="{26F50732-2083-4FF9-84C4-F5E6AD033735}"/>
    <cellStyle name="Notas 2 2 3 5 3" xfId="9686" xr:uid="{3D7E09ED-F58E-453D-A433-5285177BDF08}"/>
    <cellStyle name="Notas 2 2 3 5 3 2" xfId="24794" xr:uid="{AEB41FB6-012B-48FB-96AE-2509FEF323CF}"/>
    <cellStyle name="Notas 2 2 3 5 4" xfId="9136" xr:uid="{404B98B3-21C9-4160-8C0A-71DA93BB600D}"/>
    <cellStyle name="Notas 2 2 3 5 4 2" xfId="24244" xr:uid="{0E08D8F3-7E2F-421C-A6F9-14F50BFA5545}"/>
    <cellStyle name="Notas 2 2 3 5 5" xfId="18412" xr:uid="{E79AACE5-EF62-4D21-B93E-33F389018FED}"/>
    <cellStyle name="Notas 2 2 3 6" xfId="3610" xr:uid="{772D5564-E260-4E71-BAE0-01592AEB1285}"/>
    <cellStyle name="Notas 2 2 3 6 2" xfId="6247" xr:uid="{DC690AAC-F64C-49B7-8BF1-85D0E16CB13C}"/>
    <cellStyle name="Notas 2 2 3 6 2 2" xfId="12558" xr:uid="{E43BB7F4-1FAF-497D-8488-42D604E58727}"/>
    <cellStyle name="Notas 2 2 3 6 2 2 2" xfId="27666" xr:uid="{0BCA6333-C594-40FB-ADC9-5E266AFCB95C}"/>
    <cellStyle name="Notas 2 2 3 6 2 3" xfId="14895" xr:uid="{CC2BEEB6-9097-499A-91FF-99DE1AA74CDC}"/>
    <cellStyle name="Notas 2 2 3 6 2 3 2" xfId="30003" xr:uid="{26744F21-E1E6-4BBA-9D36-AB3AC4376E14}"/>
    <cellStyle name="Notas 2 2 3 6 2 4" xfId="21355" xr:uid="{972EF290-3545-4F72-A4DA-DE370E7F937E}"/>
    <cellStyle name="Notas 2 2 3 6 3" xfId="9992" xr:uid="{CF4985D3-CF68-475C-8ADB-E11EAFC8B26F}"/>
    <cellStyle name="Notas 2 2 3 6 3 2" xfId="25100" xr:uid="{7CFC0BAE-889D-4A1D-8ED5-118227667CE5}"/>
    <cellStyle name="Notas 2 2 3 6 4" xfId="7256" xr:uid="{1A3E2A58-8B85-472F-9280-7474689B2077}"/>
    <cellStyle name="Notas 2 2 3 6 4 2" xfId="22364" xr:uid="{418916B4-337B-42EC-849E-9062F90F37B2}"/>
    <cellStyle name="Notas 2 2 3 6 5" xfId="18718" xr:uid="{AEFC873A-97F3-43BB-8BA9-4A2F2E66136B}"/>
    <cellStyle name="Notas 2 2 3 7" xfId="3971" xr:uid="{BFB91C30-AA36-4724-BE0E-79C126BBD450}"/>
    <cellStyle name="Notas 2 2 3 7 2" xfId="6608" xr:uid="{3AFAEC20-7015-48D6-8293-EFC20B8D626D}"/>
    <cellStyle name="Notas 2 2 3 7 2 2" xfId="12919" xr:uid="{CCA4A5E4-4852-49EC-A34C-66F206001AFA}"/>
    <cellStyle name="Notas 2 2 3 7 2 2 2" xfId="28027" xr:uid="{BBE4EEB2-3737-4E6A-AC4F-E847FDDC9F14}"/>
    <cellStyle name="Notas 2 2 3 7 2 3" xfId="16609" xr:uid="{9356829F-B88C-4E24-9755-8AF7D654F560}"/>
    <cellStyle name="Notas 2 2 3 7 2 3 2" xfId="31717" xr:uid="{973FC93D-103B-41E8-BA77-C263FC1CCA6A}"/>
    <cellStyle name="Notas 2 2 3 7 2 4" xfId="21716" xr:uid="{170B0B66-D78B-4050-AB33-A0ADFD663D56}"/>
    <cellStyle name="Notas 2 2 3 7 3" xfId="10353" xr:uid="{5A09D0D4-449C-4144-92FE-35FD5FDE3A3C}"/>
    <cellStyle name="Notas 2 2 3 7 3 2" xfId="25461" xr:uid="{86A6F64B-342C-45EC-B64B-7D6D91FF32A7}"/>
    <cellStyle name="Notas 2 2 3 7 4" xfId="7169" xr:uid="{A386898A-E536-4CFE-9392-A2EA2D529832}"/>
    <cellStyle name="Notas 2 2 3 7 4 2" xfId="22277" xr:uid="{7CCAB073-4A2E-4ABE-8498-DEDF162EB1A6}"/>
    <cellStyle name="Notas 2 2 3 7 5" xfId="19079" xr:uid="{E88F942C-DAE9-43AD-AC73-258F964E40F4}"/>
    <cellStyle name="Notas 2 2 3 8" xfId="4303" xr:uid="{01EE783E-95F5-4B00-9302-63BDB3E408DF}"/>
    <cellStyle name="Notas 2 2 3 8 2" xfId="6940" xr:uid="{E668F5BD-097B-4FAE-B790-7B4A3CBE4A84}"/>
    <cellStyle name="Notas 2 2 3 8 2 2" xfId="13251" xr:uid="{313263E4-F786-424D-A84C-CEB58FEC6E0E}"/>
    <cellStyle name="Notas 2 2 3 8 2 2 2" xfId="28359" xr:uid="{BF18E7FD-B4D5-4BDB-A06C-EC15F2E6A28C}"/>
    <cellStyle name="Notas 2 2 3 8 2 3" xfId="16915" xr:uid="{0AA7D339-B17E-43B1-A753-A77BA67BCD47}"/>
    <cellStyle name="Notas 2 2 3 8 2 3 2" xfId="32023" xr:uid="{6CF39177-0218-44E6-895F-1F586EAB813F}"/>
    <cellStyle name="Notas 2 2 3 8 2 4" xfId="22048" xr:uid="{B712FD07-9D9D-4B00-8E6F-10EB09874CAD}"/>
    <cellStyle name="Notas 2 2 3 8 3" xfId="10685" xr:uid="{EE71CFCD-8A9A-4D6D-BACA-07005FC4CFA2}"/>
    <cellStyle name="Notas 2 2 3 8 3 2" xfId="25793" xr:uid="{039FBE6C-1378-4315-9B5B-D4E96C2A715D}"/>
    <cellStyle name="Notas 2 2 3 8 4" xfId="7648" xr:uid="{DC720747-C792-4231-885F-FF31779FF0CB}"/>
    <cellStyle name="Notas 2 2 3 8 4 2" xfId="22756" xr:uid="{EBDEE00D-2ACF-420E-80E4-5393AA4B7E59}"/>
    <cellStyle name="Notas 2 2 3 8 5" xfId="19411" xr:uid="{C4A376E3-0E17-4EEF-9902-69AC0185DBBD}"/>
    <cellStyle name="Notas 2 2 3 9" xfId="4536" xr:uid="{2B5D09C3-6B95-474E-BF2D-60142AD644EB}"/>
    <cellStyle name="Notas 2 2 3 9 2" xfId="10918" xr:uid="{650A4D31-422A-4D0D-AD13-BC6470FAAD3E}"/>
    <cellStyle name="Notas 2 2 3 9 2 2" xfId="26026" xr:uid="{75CF74BD-3B34-4F78-B1A2-22BDF15ECC34}"/>
    <cellStyle name="Notas 2 2 3 9 3" xfId="15888" xr:uid="{EA7BB208-89CD-4004-AB11-B9F3ADACE371}"/>
    <cellStyle name="Notas 2 2 3 9 3 2" xfId="30996" xr:uid="{680FF05F-7519-4057-A991-38CF24039EDB}"/>
    <cellStyle name="Notas 2 2 3 9 4" xfId="19644" xr:uid="{CD429414-EF48-4CD0-B4C7-07C7FF03D9C6}"/>
    <cellStyle name="Notas 2 2 4" xfId="2109" xr:uid="{7E49BF01-B681-41AA-8469-533C9CF0DD93}"/>
    <cellStyle name="Notas 2 2 4 10" xfId="8607" xr:uid="{97E32366-B7BB-4FDA-BCF9-0AA3F02D9B87}"/>
    <cellStyle name="Notas 2 2 4 10 2" xfId="23715" xr:uid="{8E71DAFE-C73D-409F-BF49-42A5E59FB3AB}"/>
    <cellStyle name="Notas 2 2 4 11" xfId="7406" xr:uid="{C833D3F7-688D-4BFE-8029-ADD81D8231DA}"/>
    <cellStyle name="Notas 2 2 4 11 2" xfId="22514" xr:uid="{5656D40A-7D45-4CC1-B0EE-0CFEC3CE4D60}"/>
    <cellStyle name="Notas 2 2 4 12" xfId="15384" xr:uid="{61EEF355-E6AD-4FF7-B95E-A0725D8D193F}"/>
    <cellStyle name="Notas 2 2 4 12 2" xfId="30492" xr:uid="{469246DB-7715-4A1B-AA2C-6B9CB832690F}"/>
    <cellStyle name="Notas 2 2 4 13" xfId="17334" xr:uid="{D1B3ECA9-7237-4FFE-8118-60ED3870C200}"/>
    <cellStyle name="Notas 2 2 4 2" xfId="2599" xr:uid="{E99CC53C-885D-4AB0-AAF8-BD33D73E1EAC}"/>
    <cellStyle name="Notas 2 2 4 2 2" xfId="5236" xr:uid="{63D28703-1B7E-42E1-9702-D3E91C6A7470}"/>
    <cellStyle name="Notas 2 2 4 2 2 2" xfId="11600" xr:uid="{158A7FA2-CBEE-4CD0-B53A-E08059BD8D67}"/>
    <cellStyle name="Notas 2 2 4 2 2 2 2" xfId="26708" xr:uid="{2F039547-D91E-483B-9EDB-65A17D2FC36D}"/>
    <cellStyle name="Notas 2 2 4 2 2 3" xfId="14006" xr:uid="{285069C9-58A0-4F1B-8D0E-9E6CEA5B2546}"/>
    <cellStyle name="Notas 2 2 4 2 2 3 2" xfId="29114" xr:uid="{47511194-8186-4EAC-B57E-FBBDBCA2766F}"/>
    <cellStyle name="Notas 2 2 4 2 2 4" xfId="20344" xr:uid="{9EF18799-FE5F-4E02-A2FF-636119B711FC}"/>
    <cellStyle name="Notas 2 2 4 2 3" xfId="9066" xr:uid="{2735C746-0590-4B87-ABD9-9BB618234C79}"/>
    <cellStyle name="Notas 2 2 4 2 3 2" xfId="24174" xr:uid="{BBF3B4B2-3392-4A58-A557-F648AD88535D}"/>
    <cellStyle name="Notas 2 2 4 2 4" xfId="14256" xr:uid="{AFF58DF6-DA45-4C61-A4C0-E448EE225FD1}"/>
    <cellStyle name="Notas 2 2 4 2 4 2" xfId="29364" xr:uid="{323733F8-57D3-444D-863E-ECF48955007A}"/>
    <cellStyle name="Notas 2 2 4 2 5" xfId="15350" xr:uid="{316EB598-7756-403C-A30D-CC9EB04CC8C5}"/>
    <cellStyle name="Notas 2 2 4 2 5 2" xfId="30458" xr:uid="{DF33E683-7806-4DA9-8862-958D3FA215B0}"/>
    <cellStyle name="Notas 2 2 4 2 6" xfId="17707" xr:uid="{F345C3A2-67B2-4818-B7EC-41AC2EB97845}"/>
    <cellStyle name="Notas 2 2 4 3" xfId="2864" xr:uid="{765EFEA7-F390-466A-9C11-819901FD7384}"/>
    <cellStyle name="Notas 2 2 4 3 2" xfId="5501" xr:uid="{05A33514-5DF6-42BF-A986-E12AC7B1C9E8}"/>
    <cellStyle name="Notas 2 2 4 3 2 2" xfId="8028" xr:uid="{AA74C2B2-739C-4716-83A5-6BC4FB7791B7}"/>
    <cellStyle name="Notas 2 2 4 3 2 2 2" xfId="23136" xr:uid="{6A4FE42C-D750-4AF3-BA61-71697D5FBEA1}"/>
    <cellStyle name="Notas 2 2 4 3 2 3" xfId="20609" xr:uid="{B3E96BD3-6183-4798-8851-321FD947AC18}"/>
    <cellStyle name="Notas 2 2 4 3 3" xfId="14343" xr:uid="{DBE30140-9F65-474B-833D-A018C9A42299}"/>
    <cellStyle name="Notas 2 2 4 3 3 2" xfId="29451" xr:uid="{94C46108-8BAA-4A8D-AF6C-5835B22418E8}"/>
    <cellStyle name="Notas 2 2 4 3 4" xfId="17972" xr:uid="{51FBAC4E-53A7-44CD-839D-34929417403A}"/>
    <cellStyle name="Notas 2 2 4 4" xfId="3167" xr:uid="{D6DC6AA4-C42D-47BF-A360-142181674B08}"/>
    <cellStyle name="Notas 2 2 4 4 2" xfId="5804" xr:uid="{9BC57B9C-F37D-427F-9182-0AC015E3E3E4}"/>
    <cellStyle name="Notas 2 2 4 4 2 2" xfId="12115" xr:uid="{7CE7A213-7AED-4F23-8BAE-5DE42ACEAC51}"/>
    <cellStyle name="Notas 2 2 4 4 2 2 2" xfId="27223" xr:uid="{F9423DE3-EB62-4975-B0B2-14234606A1E6}"/>
    <cellStyle name="Notas 2 2 4 4 2 3" xfId="8128" xr:uid="{43E24E77-6F56-4ECF-803B-6C3D50B90CB4}"/>
    <cellStyle name="Notas 2 2 4 4 2 3 2" xfId="23236" xr:uid="{ECBC0F06-33A5-4ABA-BDDE-67F92B19BE8D}"/>
    <cellStyle name="Notas 2 2 4 4 2 4" xfId="20912" xr:uid="{F28B0719-4BB4-44C0-8B1E-C8BC83A6F3C2}"/>
    <cellStyle name="Notas 2 2 4 4 3" xfId="9549" xr:uid="{FFCC39B3-5ABB-4183-B6D7-C5C5C10BD05E}"/>
    <cellStyle name="Notas 2 2 4 4 3 2" xfId="24657" xr:uid="{738BF340-C877-40FF-A96E-7F9C09512F59}"/>
    <cellStyle name="Notas 2 2 4 4 4" xfId="15009" xr:uid="{3A0BD034-F24E-4E16-BCE1-44EFB80CA5EE}"/>
    <cellStyle name="Notas 2 2 4 4 4 2" xfId="30117" xr:uid="{595B288C-59CD-4FB5-B67B-ED1821C663F9}"/>
    <cellStyle name="Notas 2 2 4 4 5" xfId="18275" xr:uid="{C783FFCE-7753-4B77-A436-24C560A29D3F}"/>
    <cellStyle name="Notas 2 2 4 5" xfId="3493" xr:uid="{5E860539-031A-4297-981B-4C8D4582A1C5}"/>
    <cellStyle name="Notas 2 2 4 5 2" xfId="6130" xr:uid="{27382AAF-FE89-4258-9530-EB670CD0BB45}"/>
    <cellStyle name="Notas 2 2 4 5 2 2" xfId="12441" xr:uid="{B65B50FD-758F-43B4-BD40-298FF3279CB1}"/>
    <cellStyle name="Notas 2 2 4 5 2 2 2" xfId="27549" xr:uid="{6B1838FA-CA6D-4A52-B365-D1EA4734F2CE}"/>
    <cellStyle name="Notas 2 2 4 5 2 3" xfId="14978" xr:uid="{F02711EB-6404-48E1-B119-9EA6106A7520}"/>
    <cellStyle name="Notas 2 2 4 5 2 3 2" xfId="30086" xr:uid="{FAC46A17-F176-4837-86BA-CEBC09CFC9CB}"/>
    <cellStyle name="Notas 2 2 4 5 2 4" xfId="21238" xr:uid="{C113E17A-EFAA-402D-895B-28851FCA229C}"/>
    <cellStyle name="Notas 2 2 4 5 3" xfId="9875" xr:uid="{3AAC1482-16FD-4014-88BA-26A5E0FA9191}"/>
    <cellStyle name="Notas 2 2 4 5 3 2" xfId="24983" xr:uid="{10190BD7-95F7-4628-A194-99EDBB897042}"/>
    <cellStyle name="Notas 2 2 4 5 4" xfId="14423" xr:uid="{E62EC4F4-4369-4FB2-9396-BECA48FC775D}"/>
    <cellStyle name="Notas 2 2 4 5 4 2" xfId="29531" xr:uid="{73D639AA-D376-4DF5-9FB9-4992B59DE9B2}"/>
    <cellStyle name="Notas 2 2 4 5 5" xfId="18601" xr:uid="{7D58B3C8-ECD7-45F6-B8AC-248FFEEF5C07}"/>
    <cellStyle name="Notas 2 2 4 6" xfId="3799" xr:uid="{2CD71743-A159-405A-8A63-49AE9B473ACA}"/>
    <cellStyle name="Notas 2 2 4 6 2" xfId="6436" xr:uid="{48240549-E18E-4FCA-A708-39A834AB069E}"/>
    <cellStyle name="Notas 2 2 4 6 2 2" xfId="12747" xr:uid="{AC719301-6EDA-4425-A2DA-5CE662B7AE17}"/>
    <cellStyle name="Notas 2 2 4 6 2 2 2" xfId="27855" xr:uid="{8B497D1E-6600-4EF4-9590-4160880D48D3}"/>
    <cellStyle name="Notas 2 2 4 6 2 3" xfId="15180" xr:uid="{ADE90AC8-47DA-4C6A-BD7D-E3D4A349CCDC}"/>
    <cellStyle name="Notas 2 2 4 6 2 3 2" xfId="30288" xr:uid="{70E45B60-E0B2-4CEB-8444-A7521EDA7934}"/>
    <cellStyle name="Notas 2 2 4 6 2 4" xfId="21544" xr:uid="{56AF0F68-1A1E-442E-8445-F358DD5565AA}"/>
    <cellStyle name="Notas 2 2 4 6 3" xfId="10181" xr:uid="{B0F39D22-2873-4D1B-A93D-D0814D838AA5}"/>
    <cellStyle name="Notas 2 2 4 6 3 2" xfId="25289" xr:uid="{510B13E8-4DF6-4DFB-A76A-AE9966A5656E}"/>
    <cellStyle name="Notas 2 2 4 6 4" xfId="13917" xr:uid="{7F686D09-4DC6-4564-8001-1C068124085C}"/>
    <cellStyle name="Notas 2 2 4 6 4 2" xfId="29025" xr:uid="{BEFD85C5-D486-419E-9DDA-A6E424C1C49E}"/>
    <cellStyle name="Notas 2 2 4 6 5" xfId="18907" xr:uid="{23B40486-9E34-4DC2-B241-C5863DAA2CDE}"/>
    <cellStyle name="Notas 2 2 4 7" xfId="4181" xr:uid="{B99B8A5C-CB73-4F79-AEA4-2F0D758BB1DC}"/>
    <cellStyle name="Notas 2 2 4 7 2" xfId="6818" xr:uid="{F5E75E59-C164-40CB-9CDA-75C5FCC35A67}"/>
    <cellStyle name="Notas 2 2 4 7 2 2" xfId="13129" xr:uid="{85F36E2A-5A51-425C-8189-5550C1BCD305}"/>
    <cellStyle name="Notas 2 2 4 7 2 2 2" xfId="28237" xr:uid="{73BDBB5E-9E08-4E8F-A697-3FEEF119D4C6}"/>
    <cellStyle name="Notas 2 2 4 7 2 3" xfId="16798" xr:uid="{5973FC5F-D343-4808-A446-BF7604D58C79}"/>
    <cellStyle name="Notas 2 2 4 7 2 3 2" xfId="31906" xr:uid="{9AF13FD5-50A0-4839-9FF6-085A2C84E231}"/>
    <cellStyle name="Notas 2 2 4 7 2 4" xfId="21926" xr:uid="{B74064E6-2B4C-48C8-8EE6-84FC978A4599}"/>
    <cellStyle name="Notas 2 2 4 7 3" xfId="10563" xr:uid="{C6C2469C-2EA3-4672-A791-F14845438E52}"/>
    <cellStyle name="Notas 2 2 4 7 3 2" xfId="25671" xr:uid="{4AB82622-1AC4-4686-9698-6F184E2D3E20}"/>
    <cellStyle name="Notas 2 2 4 7 4" xfId="15262" xr:uid="{1FB19194-3880-437F-869E-5BFDC3B193A3}"/>
    <cellStyle name="Notas 2 2 4 7 4 2" xfId="30370" xr:uid="{153874EF-79C7-4E7D-8878-8895CA2369BF}"/>
    <cellStyle name="Notas 2 2 4 7 5" xfId="19289" xr:uid="{13195590-01A3-4FFE-988D-787D1F9D3341}"/>
    <cellStyle name="Notas 2 2 4 8" xfId="4388" xr:uid="{B3A14431-880C-47FB-B854-54CDB33DFD20}"/>
    <cellStyle name="Notas 2 2 4 8 2" xfId="7025" xr:uid="{DDAB5288-A226-4BF6-B125-C6CF30C6D021}"/>
    <cellStyle name="Notas 2 2 4 8 2 2" xfId="13336" xr:uid="{FF2CF252-EE80-4C31-9727-D0EDB4E1319F}"/>
    <cellStyle name="Notas 2 2 4 8 2 2 2" xfId="28444" xr:uid="{ADE5A641-611B-4D47-98CE-5793AB1A44F0}"/>
    <cellStyle name="Notas 2 2 4 8 2 3" xfId="17000" xr:uid="{DED19057-3938-4034-B1B2-F161EB24D399}"/>
    <cellStyle name="Notas 2 2 4 8 2 3 2" xfId="32108" xr:uid="{A75BEC5B-8E27-4555-A3A6-7511134B56A7}"/>
    <cellStyle name="Notas 2 2 4 8 2 4" xfId="22133" xr:uid="{699B807A-2AF4-4B1F-AE7C-5DA0D34C01A2}"/>
    <cellStyle name="Notas 2 2 4 8 3" xfId="10770" xr:uid="{8D4D6D7E-B609-4C55-8E25-14A69A90762C}"/>
    <cellStyle name="Notas 2 2 4 8 3 2" xfId="25878" xr:uid="{878E2B54-0A00-4583-A7C7-1505D36F9403}"/>
    <cellStyle name="Notas 2 2 4 8 4" xfId="14937" xr:uid="{453A7AFD-F3B5-4964-8C9A-83EAD5642489}"/>
    <cellStyle name="Notas 2 2 4 8 4 2" xfId="30045" xr:uid="{F064802B-CB54-4109-A6D0-8B835EEE8A2E}"/>
    <cellStyle name="Notas 2 2 4 8 5" xfId="19496" xr:uid="{8EBA1840-7C72-42BA-A9A6-1DC6FFF74E86}"/>
    <cellStyle name="Notas 2 2 4 9" xfId="4746" xr:uid="{3E188298-3987-46F2-8A47-C3C96B73234E}"/>
    <cellStyle name="Notas 2 2 4 9 2" xfId="11128" xr:uid="{F2E2A06A-98B7-435C-BA83-A01715109DAE}"/>
    <cellStyle name="Notas 2 2 4 9 2 2" xfId="26236" xr:uid="{C9F5FC2A-BD34-4C29-BBBA-4A3FEFECBFAA}"/>
    <cellStyle name="Notas 2 2 4 9 3" xfId="13799" xr:uid="{1128B419-30FD-4452-8D78-A423E538B47E}"/>
    <cellStyle name="Notas 2 2 4 9 3 2" xfId="28907" xr:uid="{80FEEEED-EF12-43A1-AAB3-024A0B3A2BA9}"/>
    <cellStyle name="Notas 2 2 4 9 4" xfId="19854" xr:uid="{98760BB7-E5F9-4213-B970-A9E0F8634A71}"/>
    <cellStyle name="Notas 2 2 5" xfId="2015" xr:uid="{1FFDA705-E1AA-4F9F-A727-514B2B5152A6}"/>
    <cellStyle name="Notas 2 2 5 10" xfId="13594" xr:uid="{A7FA8CC4-6EFC-41EC-8F9E-073AD3636A43}"/>
    <cellStyle name="Notas 2 2 5 10 2" xfId="28702" xr:uid="{C93D8F9D-0E2A-4464-89E5-A430BEF8D62C}"/>
    <cellStyle name="Notas 2 2 5 11" xfId="13616" xr:uid="{EDC4CB9A-71AB-4A55-A16D-58DA79EF59B1}"/>
    <cellStyle name="Notas 2 2 5 11 2" xfId="28724" xr:uid="{69052564-7BC4-4878-B102-09ADA735E421}"/>
    <cellStyle name="Notas 2 2 5 12" xfId="17240" xr:uid="{6470232E-73B4-4C5E-B341-7DD655F5A23B}"/>
    <cellStyle name="Notas 2 2 5 2" xfId="2777" xr:uid="{7CA7E36A-B9C8-4BC4-BF7A-B4494EF05721}"/>
    <cellStyle name="Notas 2 2 5 2 2" xfId="5414" xr:uid="{166646A8-4314-4216-BF43-95E3B3D5558B}"/>
    <cellStyle name="Notas 2 2 5 2 2 2" xfId="7145" xr:uid="{1062573C-BACD-4B64-BB5D-224A7503B460}"/>
    <cellStyle name="Notas 2 2 5 2 2 2 2" xfId="22253" xr:uid="{92995554-10BB-4227-9114-AB64BE07F94C}"/>
    <cellStyle name="Notas 2 2 5 2 2 3" xfId="20522" xr:uid="{9381931C-ABFE-46AA-AC82-7E68B77528E9}"/>
    <cellStyle name="Notas 2 2 5 2 3" xfId="15879" xr:uid="{517D641E-A2C1-495D-AAF5-8A8F6BAEA075}"/>
    <cellStyle name="Notas 2 2 5 2 3 2" xfId="30987" xr:uid="{6BD747E2-E76E-43BB-9B99-0D1488A12D02}"/>
    <cellStyle name="Notas 2 2 5 2 4" xfId="17885" xr:uid="{E9E31E19-C6F9-4697-9A93-CFE396603A4B}"/>
    <cellStyle name="Notas 2 2 5 3" xfId="3080" xr:uid="{2C4126D9-82F5-4ABB-8EA1-AC30CBF4B966}"/>
    <cellStyle name="Notas 2 2 5 3 2" xfId="5717" xr:uid="{C989A010-D217-495C-9C57-28B36BBA21A5}"/>
    <cellStyle name="Notas 2 2 5 3 2 2" xfId="12028" xr:uid="{4E5002F9-B2BC-4519-B704-7A5B623A5D96}"/>
    <cellStyle name="Notas 2 2 5 3 2 2 2" xfId="27136" xr:uid="{57E1EAC9-244A-40E3-8398-93CA2ABAEAC7}"/>
    <cellStyle name="Notas 2 2 5 3 2 3" xfId="15786" xr:uid="{4F284E46-2484-4D10-9FED-E5C48A39E28E}"/>
    <cellStyle name="Notas 2 2 5 3 2 3 2" xfId="30894" xr:uid="{53D00A79-903A-4872-ABDA-04C0053FD1CC}"/>
    <cellStyle name="Notas 2 2 5 3 2 4" xfId="20825" xr:uid="{BA347383-F623-43AF-9A55-A7DC38B90691}"/>
    <cellStyle name="Notas 2 2 5 3 3" xfId="9462" xr:uid="{D585B961-EADE-40D6-932A-29F1721451AA}"/>
    <cellStyle name="Notas 2 2 5 3 3 2" xfId="24570" xr:uid="{80E5C2C3-751E-43E7-98BC-A794C885D25F}"/>
    <cellStyle name="Notas 2 2 5 3 4" xfId="15560" xr:uid="{5D547FD4-3FAD-4340-A2FA-B64906810141}"/>
    <cellStyle name="Notas 2 2 5 3 4 2" xfId="30668" xr:uid="{F7D2E4AD-E03E-46BC-9531-296EB20D67D4}"/>
    <cellStyle name="Notas 2 2 5 3 5" xfId="18188" xr:uid="{FCADBF2D-8972-4AFF-B7CC-A4F9A27724C7}"/>
    <cellStyle name="Notas 2 2 5 4" xfId="3406" xr:uid="{ACA33A7F-67A0-4AA8-88BF-53A3EE0B6122}"/>
    <cellStyle name="Notas 2 2 5 4 2" xfId="6043" xr:uid="{85D3D978-A7D7-4DE3-AAAF-C3D2CD8EF412}"/>
    <cellStyle name="Notas 2 2 5 4 2 2" xfId="12354" xr:uid="{27D4BF4A-034E-48D0-8407-F869A35772D0}"/>
    <cellStyle name="Notas 2 2 5 4 2 2 2" xfId="27462" xr:uid="{16DBEB3D-7098-442E-8C30-0019282435F8}"/>
    <cellStyle name="Notas 2 2 5 4 2 3" xfId="14607" xr:uid="{A189619F-8A19-40D4-8B4C-3665FCBACD42}"/>
    <cellStyle name="Notas 2 2 5 4 2 3 2" xfId="29715" xr:uid="{C1263EC7-DB26-4BD5-BBBD-723A086E0795}"/>
    <cellStyle name="Notas 2 2 5 4 2 4" xfId="21151" xr:uid="{CE91F534-F82E-4741-B6C4-1CE207AB1370}"/>
    <cellStyle name="Notas 2 2 5 4 3" xfId="9788" xr:uid="{9D94E89E-9256-421E-897C-1D6C6C425856}"/>
    <cellStyle name="Notas 2 2 5 4 3 2" xfId="24896" xr:uid="{01E284F6-4876-4598-82EB-FA69ED1BB530}"/>
    <cellStyle name="Notas 2 2 5 4 4" xfId="13673" xr:uid="{0076CFA8-65BB-4CA3-A4AD-5106E598F845}"/>
    <cellStyle name="Notas 2 2 5 4 4 2" xfId="28781" xr:uid="{B7FD73FA-410E-451C-90C7-51002035606B}"/>
    <cellStyle name="Notas 2 2 5 4 5" xfId="18514" xr:uid="{2E73FDF2-9BB6-4811-AD08-F339318120E5}"/>
    <cellStyle name="Notas 2 2 5 5" xfId="3712" xr:uid="{3F4A62EA-7F7E-43CE-AC79-6006D655FD0C}"/>
    <cellStyle name="Notas 2 2 5 5 2" xfId="6349" xr:uid="{AD5DCF64-EC06-4C00-A97E-CD3E82115CF2}"/>
    <cellStyle name="Notas 2 2 5 5 2 2" xfId="12660" xr:uid="{B19EEAD1-A197-46BD-92CC-3500AD3047B4}"/>
    <cellStyle name="Notas 2 2 5 5 2 2 2" xfId="27768" xr:uid="{C425754D-E5EE-492B-B218-64813FD76E2F}"/>
    <cellStyle name="Notas 2 2 5 5 2 3" xfId="13758" xr:uid="{6453DB22-86F1-430A-B46A-79A8C95D4DD2}"/>
    <cellStyle name="Notas 2 2 5 5 2 3 2" xfId="28866" xr:uid="{933958AB-3391-4AEB-ACF9-1CCD5D9C8183}"/>
    <cellStyle name="Notas 2 2 5 5 2 4" xfId="21457" xr:uid="{DBBFBFBE-96E2-4E50-8B6C-AFB7F031A79E}"/>
    <cellStyle name="Notas 2 2 5 5 3" xfId="10094" xr:uid="{694A33FA-9B3A-4357-86DE-0F9BE7446EA6}"/>
    <cellStyle name="Notas 2 2 5 5 3 2" xfId="25202" xr:uid="{367BF51F-0852-4851-88F2-B23786ACEAA9}"/>
    <cellStyle name="Notas 2 2 5 5 4" xfId="11679" xr:uid="{D3556F5C-77CF-4927-B08D-26BE751D0B39}"/>
    <cellStyle name="Notas 2 2 5 5 4 2" xfId="26787" xr:uid="{C52D9E08-F4D6-4B19-85E1-269B0C830A70}"/>
    <cellStyle name="Notas 2 2 5 5 5" xfId="18820" xr:uid="{576A0355-26E3-49D7-B96C-3FB8254EE522}"/>
    <cellStyle name="Notas 2 2 5 6" xfId="4087" xr:uid="{A0251873-E8D6-4BB0-A50E-4A7BF997DBA4}"/>
    <cellStyle name="Notas 2 2 5 6 2" xfId="6724" xr:uid="{C74763EC-9207-4872-8E0C-DD99FF11D67D}"/>
    <cellStyle name="Notas 2 2 5 6 2 2" xfId="13035" xr:uid="{C3D8CE5D-AF6F-4434-9270-72A8A123F172}"/>
    <cellStyle name="Notas 2 2 5 6 2 2 2" xfId="28143" xr:uid="{4C7F98AD-287A-4C51-89CD-ACDC00D8D3D0}"/>
    <cellStyle name="Notas 2 2 5 6 2 3" xfId="16711" xr:uid="{B39DCC63-E4D6-4002-A5A5-90AD429C44F0}"/>
    <cellStyle name="Notas 2 2 5 6 2 3 2" xfId="31819" xr:uid="{50D31358-94E9-4B40-B85A-462C6D8029BB}"/>
    <cellStyle name="Notas 2 2 5 6 2 4" xfId="21832" xr:uid="{BEC4624A-AD54-415F-9E86-4213E82B9E4B}"/>
    <cellStyle name="Notas 2 2 5 6 3" xfId="10469" xr:uid="{83587C8E-7208-4880-8267-DC1AEA655118}"/>
    <cellStyle name="Notas 2 2 5 6 3 2" xfId="25577" xr:uid="{7B5B7345-FF58-4F7A-8CCD-F2865F071465}"/>
    <cellStyle name="Notas 2 2 5 6 4" xfId="14280" xr:uid="{705B81B3-6245-4880-9A86-6B178DFE66D7}"/>
    <cellStyle name="Notas 2 2 5 6 4 2" xfId="29388" xr:uid="{DC9E7C00-1438-4494-877F-23A18559FC72}"/>
    <cellStyle name="Notas 2 2 5 6 5" xfId="19195" xr:uid="{8538266A-A6C4-4BD3-A67A-CF4398D993D8}"/>
    <cellStyle name="Notas 2 2 5 7" xfId="4369" xr:uid="{33B2EDE0-979A-42A3-A93B-1DA9A82C57E5}"/>
    <cellStyle name="Notas 2 2 5 7 2" xfId="7006" xr:uid="{76D11BC6-D375-4749-841E-5D46273B374A}"/>
    <cellStyle name="Notas 2 2 5 7 2 2" xfId="13317" xr:uid="{FDED8D41-62BD-44B7-ADA9-2A9D88DB94A4}"/>
    <cellStyle name="Notas 2 2 5 7 2 2 2" xfId="28425" xr:uid="{A85020F4-1379-428E-8899-3B21FAAAA6C8}"/>
    <cellStyle name="Notas 2 2 5 7 2 3" xfId="16981" xr:uid="{0B646B23-5962-4396-84D3-C2DC3B7C7B48}"/>
    <cellStyle name="Notas 2 2 5 7 2 3 2" xfId="32089" xr:uid="{709B9DB1-88A0-494D-A96F-109C70F22914}"/>
    <cellStyle name="Notas 2 2 5 7 2 4" xfId="22114" xr:uid="{7582DD81-FA8F-4FCB-ADE1-AC4D456DFE09}"/>
    <cellStyle name="Notas 2 2 5 7 3" xfId="10751" xr:uid="{B191F275-B9F5-4D18-A904-C4F6398EA8F7}"/>
    <cellStyle name="Notas 2 2 5 7 3 2" xfId="25859" xr:uid="{0978B4B5-CE53-4D6C-B6F1-103793D79DF8}"/>
    <cellStyle name="Notas 2 2 5 7 4" xfId="16165" xr:uid="{1FF27CE2-9DE1-461D-BAFC-AA0151F264F5}"/>
    <cellStyle name="Notas 2 2 5 7 4 2" xfId="31273" xr:uid="{B2790981-F5BB-42D2-845D-247144CA7173}"/>
    <cellStyle name="Notas 2 2 5 7 5" xfId="19477" xr:uid="{1CE2EFF2-B34F-4998-BD87-B7303CA69B0E}"/>
    <cellStyle name="Notas 2 2 5 8" xfId="4652" xr:uid="{796088C2-01CA-47A5-8466-1E9876698D11}"/>
    <cellStyle name="Notas 2 2 5 8 2" xfId="11034" xr:uid="{8AFA7D06-CDA9-4F53-BF22-B1E983144179}"/>
    <cellStyle name="Notas 2 2 5 8 2 2" xfId="26142" xr:uid="{8AB261AE-0CBB-4DF2-8214-607897D473DB}"/>
    <cellStyle name="Notas 2 2 5 8 3" xfId="7244" xr:uid="{DC04D772-1C07-4FD7-936C-64E409A90788}"/>
    <cellStyle name="Notas 2 2 5 8 3 2" xfId="22352" xr:uid="{A7DD6BFC-3B22-41D3-A709-A855A1ADD3A0}"/>
    <cellStyle name="Notas 2 2 5 8 4" xfId="19760" xr:uid="{B8F604CB-9D7A-4D73-8745-673FF1D08C94}"/>
    <cellStyle name="Notas 2 2 5 9" xfId="8513" xr:uid="{7D19F14A-B398-48ED-8952-5E80FB7ACEEB}"/>
    <cellStyle name="Notas 2 2 5 9 2" xfId="23621" xr:uid="{8457443F-3625-4221-A0C4-F771F86C4801}"/>
    <cellStyle name="Notas 2 3" xfId="1460" xr:uid="{00000000-0005-0000-0000-0000B8050000}"/>
    <cellStyle name="Notas 2 3 2" xfId="1915" xr:uid="{EE828041-1F61-41C6-8B1C-848053A1DC27}"/>
    <cellStyle name="Notas 2 3 2 10" xfId="16288" xr:uid="{6CA21BDA-7ED9-41D4-933E-DA8B9D733C40}"/>
    <cellStyle name="Notas 2 3 2 10 2" xfId="31396" xr:uid="{A6BE35DB-A003-4E84-BF7A-DCBF121DA879}"/>
    <cellStyle name="Notas 2 3 2 11" xfId="7612" xr:uid="{01EAC9E0-7BDC-4053-BAF2-8ED65EA3958E}"/>
    <cellStyle name="Notas 2 3 2 11 2" xfId="22720" xr:uid="{8CCC4C33-B9CF-41F6-A683-E8B7BFBD21EE}"/>
    <cellStyle name="Notas 2 3 2 12" xfId="17140" xr:uid="{6F9FED27-253B-4A62-B4C6-6DE25153586A}"/>
    <cellStyle name="Notas 2 3 2 2" xfId="2475" xr:uid="{E6B68415-38AA-4643-A63C-9CEF20C221A2}"/>
    <cellStyle name="Notas 2 3 2 2 2" xfId="5112" xr:uid="{6FE30089-34E1-4DBC-BD9A-4B2E744A6F4F}"/>
    <cellStyle name="Notas 2 3 2 2 2 2" xfId="11476" xr:uid="{172429DE-5A8A-4D23-ACF5-9C435A6EA3E7}"/>
    <cellStyle name="Notas 2 3 2 2 2 2 2" xfId="26584" xr:uid="{CE287D21-CF35-4CC6-83F7-60C8B0839986}"/>
    <cellStyle name="Notas 2 3 2 2 2 3" xfId="15655" xr:uid="{20DD0982-09C4-42CD-A3F4-2B86553D7A4F}"/>
    <cellStyle name="Notas 2 3 2 2 2 3 2" xfId="30763" xr:uid="{FFF4E440-D05D-48DB-9184-2C3FBCC1F1E6}"/>
    <cellStyle name="Notas 2 3 2 2 2 4" xfId="20220" xr:uid="{589A7B69-3E2B-4CAD-98AA-8FCDF50B6458}"/>
    <cellStyle name="Notas 2 3 2 2 3" xfId="8942" xr:uid="{FD567978-CD95-4B61-A36B-AFF0DFD68F34}"/>
    <cellStyle name="Notas 2 3 2 2 3 2" xfId="24050" xr:uid="{2DEDC517-4B47-4882-AC54-FE401E1B4E64}"/>
    <cellStyle name="Notas 2 3 2 3" xfId="2691" xr:uid="{607467A5-1CD8-4FEE-91D1-0C01581334A8}"/>
    <cellStyle name="Notas 2 3 2 3 2" xfId="5328" xr:uid="{81DA6FE7-0073-4AC6-845D-598FD1A4C869}"/>
    <cellStyle name="Notas 2 3 2 3 2 2" xfId="13745" xr:uid="{1D935D89-7816-49B4-88C1-DEB10C23CA45}"/>
    <cellStyle name="Notas 2 3 2 3 2 2 2" xfId="28853" xr:uid="{359C86F3-6B8D-4F9A-81E9-2580E439046A}"/>
    <cellStyle name="Notas 2 3 2 3 2 3" xfId="20436" xr:uid="{83AADC57-95A3-4A9D-A630-261FD548F3F0}"/>
    <cellStyle name="Notas 2 3 2 3 3" xfId="14606" xr:uid="{DCF3A364-9E28-4460-AE17-3AE69024344C}"/>
    <cellStyle name="Notas 2 3 2 3 3 2" xfId="29714" xr:uid="{A16493DD-56B4-46E3-A1DD-101356416AB9}"/>
    <cellStyle name="Notas 2 3 2 3 4" xfId="17799" xr:uid="{AA1378CD-65A6-4672-83E7-5C2F6E5285C1}"/>
    <cellStyle name="Notas 2 3 2 4" xfId="2994" xr:uid="{C4DC645B-1982-4269-BDAE-408CB03021C1}"/>
    <cellStyle name="Notas 2 3 2 4 2" xfId="5631" xr:uid="{404C2ACA-D7EE-4966-B4B3-FCFEC9003BF4}"/>
    <cellStyle name="Notas 2 3 2 4 2 2" xfId="11942" xr:uid="{8DD706C0-161A-4D32-8BE6-660B4EA3C6CC}"/>
    <cellStyle name="Notas 2 3 2 4 2 2 2" xfId="27050" xr:uid="{36A5A8C8-CD73-44F4-A0DE-3D944FDEE6D2}"/>
    <cellStyle name="Notas 2 3 2 4 2 3" xfId="13822" xr:uid="{D79D3A9C-BD32-4F1A-BD40-C45E870D9C40}"/>
    <cellStyle name="Notas 2 3 2 4 2 3 2" xfId="28930" xr:uid="{FFF2F004-5771-4F60-8E0B-D8587960F61E}"/>
    <cellStyle name="Notas 2 3 2 4 2 4" xfId="20739" xr:uid="{95BBEB02-6633-4169-9F3B-60C265ED9B61}"/>
    <cellStyle name="Notas 2 3 2 4 3" xfId="9376" xr:uid="{E21CA49C-B215-4992-8F4E-446A7935CC26}"/>
    <cellStyle name="Notas 2 3 2 4 3 2" xfId="24484" xr:uid="{371DF192-E35B-4081-B4B1-7F0F6BD16283}"/>
    <cellStyle name="Notas 2 3 2 4 4" xfId="7248" xr:uid="{8A51CBF6-5595-4B3E-8C01-D9F7DF667146}"/>
    <cellStyle name="Notas 2 3 2 4 4 2" xfId="22356" xr:uid="{53728E9B-AC3D-4322-8F6B-53018B752FA4}"/>
    <cellStyle name="Notas 2 3 2 4 5" xfId="18102" xr:uid="{C0A41A19-5B14-48BD-8C7A-41BCC4503B7F}"/>
    <cellStyle name="Notas 2 3 2 5" xfId="3320" xr:uid="{A2E10BB4-9F76-423D-B04A-62A547E0E488}"/>
    <cellStyle name="Notas 2 3 2 5 2" xfId="5957" xr:uid="{FFFFA61F-1CDB-4C2E-8A61-69933C39D57B}"/>
    <cellStyle name="Notas 2 3 2 5 2 2" xfId="12268" xr:uid="{DADAB1A3-FEA8-4F09-8A99-85790EEA5222}"/>
    <cellStyle name="Notas 2 3 2 5 2 2 2" xfId="27376" xr:uid="{2C084BCE-E4E4-42DB-9EAD-A3BE31A900CE}"/>
    <cellStyle name="Notas 2 3 2 5 2 3" xfId="13593" xr:uid="{56829997-58D9-4F1D-9975-DDD0EA3D8A51}"/>
    <cellStyle name="Notas 2 3 2 5 2 3 2" xfId="28701" xr:uid="{FE01E746-3AC4-4C5E-9F6E-5BE5EF59F37D}"/>
    <cellStyle name="Notas 2 3 2 5 2 4" xfId="21065" xr:uid="{63646F64-8DD3-4BBA-99C3-80633D03AD9D}"/>
    <cellStyle name="Notas 2 3 2 5 3" xfId="9702" xr:uid="{62D895B5-3F33-4DD2-A318-FEA805510481}"/>
    <cellStyle name="Notas 2 3 2 5 3 2" xfId="24810" xr:uid="{FF8B2973-04FF-480F-8E21-4CED1C4B0EF5}"/>
    <cellStyle name="Notas 2 3 2 5 4" xfId="7218" xr:uid="{72292A9E-964D-42A7-824D-D170C61EDC8A}"/>
    <cellStyle name="Notas 2 3 2 5 4 2" xfId="22326" xr:uid="{4EBAFF32-C5D1-4CA8-A089-17D846C7ED3B}"/>
    <cellStyle name="Notas 2 3 2 5 5" xfId="18428" xr:uid="{5CAB1AD6-212F-4E4A-8FC6-18FD1EAD0933}"/>
    <cellStyle name="Notas 2 3 2 6" xfId="3626" xr:uid="{17B09447-D8EE-458F-98B8-07208A735AF5}"/>
    <cellStyle name="Notas 2 3 2 6 2" xfId="6263" xr:uid="{2C816C96-2951-4839-904F-3B4AFD6EB775}"/>
    <cellStyle name="Notas 2 3 2 6 2 2" xfId="12574" xr:uid="{A98AF0FA-29D1-4BA5-B823-AAB63624ED57}"/>
    <cellStyle name="Notas 2 3 2 6 2 2 2" xfId="27682" xr:uid="{CEFFA070-A1D1-4A75-A157-EE2F55965AB8}"/>
    <cellStyle name="Notas 2 3 2 6 2 3" xfId="7674" xr:uid="{B0172E33-9E72-432F-8AC5-7E45175767ED}"/>
    <cellStyle name="Notas 2 3 2 6 2 3 2" xfId="22782" xr:uid="{E295612A-7F1D-4027-B017-F1D44EE47842}"/>
    <cellStyle name="Notas 2 3 2 6 2 4" xfId="21371" xr:uid="{0164D06F-3A0D-4320-BF2D-8D48B0540697}"/>
    <cellStyle name="Notas 2 3 2 6 3" xfId="10008" xr:uid="{730F8862-602F-4916-B5A2-53BA2FDAD812}"/>
    <cellStyle name="Notas 2 3 2 6 3 2" xfId="25116" xr:uid="{8FE2990D-74D4-40B8-9648-367CB186F0BD}"/>
    <cellStyle name="Notas 2 3 2 6 4" xfId="16229" xr:uid="{44B4D4E8-5171-45B4-AE3D-F64FF7D14407}"/>
    <cellStyle name="Notas 2 3 2 6 4 2" xfId="31337" xr:uid="{23CF0DE8-434C-4225-A0D9-72133F117FE2}"/>
    <cellStyle name="Notas 2 3 2 6 5" xfId="18734" xr:uid="{CE5C5206-C1C1-4D8D-AEFC-C67326C44750}"/>
    <cellStyle name="Notas 2 3 2 7" xfId="3987" xr:uid="{FE8122D7-F781-4069-9E56-73942B78C1BF}"/>
    <cellStyle name="Notas 2 3 2 7 2" xfId="6624" xr:uid="{718BE7FF-FE50-430E-BCA6-A1CC9BD163C0}"/>
    <cellStyle name="Notas 2 3 2 7 2 2" xfId="12935" xr:uid="{F93406E4-1071-4C23-812A-1F21F42C6F18}"/>
    <cellStyle name="Notas 2 3 2 7 2 2 2" xfId="28043" xr:uid="{C118C9FA-17E1-462B-AD81-920B9AB18FEA}"/>
    <cellStyle name="Notas 2 3 2 7 2 3" xfId="16625" xr:uid="{D4EE803D-E8F3-4C29-A033-3BF57DCD50BE}"/>
    <cellStyle name="Notas 2 3 2 7 2 3 2" xfId="31733" xr:uid="{5C9BD248-7299-4E8B-AEED-A460B1C3AD44}"/>
    <cellStyle name="Notas 2 3 2 7 2 4" xfId="21732" xr:uid="{E07C862F-964C-4EF6-85DD-F127A7C6292E}"/>
    <cellStyle name="Notas 2 3 2 7 3" xfId="10369" xr:uid="{4FB6E29F-0B83-4EDB-B615-78A1B987BB69}"/>
    <cellStyle name="Notas 2 3 2 7 3 2" xfId="25477" xr:uid="{D99C0915-89EA-4A8B-BFA5-5C02E2D0890E}"/>
    <cellStyle name="Notas 2 3 2 7 4" xfId="14598" xr:uid="{8060339B-BAC3-4E49-9206-BB629159271B}"/>
    <cellStyle name="Notas 2 3 2 7 4 2" xfId="29706" xr:uid="{810326AA-6190-4ECE-AA1C-48ACF0176F5A}"/>
    <cellStyle name="Notas 2 3 2 7 5" xfId="19095" xr:uid="{3B49F5A0-7ED0-406A-9617-E646BAA3DF94}"/>
    <cellStyle name="Notas 2 3 2 8" xfId="4552" xr:uid="{6C5F468F-D317-456F-B392-E0EE3B191587}"/>
    <cellStyle name="Notas 2 3 2 8 2" xfId="10934" xr:uid="{58BC55AD-E258-4AB1-A872-BBBC4451B6FE}"/>
    <cellStyle name="Notas 2 3 2 8 2 2" xfId="26042" xr:uid="{01D4595C-4CD4-425A-A1CB-93A97B1ECCE1}"/>
    <cellStyle name="Notas 2 3 2 8 3" xfId="8723" xr:uid="{0DEB1F30-FD8A-43B5-A6D7-98C743B0197E}"/>
    <cellStyle name="Notas 2 3 2 8 3 2" xfId="23831" xr:uid="{23AF9D34-53B6-4C7B-806C-9A29ED12474C}"/>
    <cellStyle name="Notas 2 3 2 8 4" xfId="19660" xr:uid="{DD42E35B-DFFB-4E65-A98F-4A86AE8467C1}"/>
    <cellStyle name="Notas 2 3 2 9" xfId="8416" xr:uid="{6C8F238C-B392-4C5A-AC61-3B34CAF08F7A}"/>
    <cellStyle name="Notas 2 3 2 9 2" xfId="23524" xr:uid="{D5F85888-4045-4927-9681-D7B148755A21}"/>
    <cellStyle name="Notas 2 3 3" xfId="1900" xr:uid="{0DA00AFD-CD55-4BF9-BAD2-613D5544D2E1}"/>
    <cellStyle name="Notas 2 3 3 10" xfId="8401" xr:uid="{9A0E1CD8-5D8D-41BD-B12A-74DDE7D61909}"/>
    <cellStyle name="Notas 2 3 3 10 2" xfId="23509" xr:uid="{5F5FC9EE-D02D-40A0-86A8-A362C9B81D97}"/>
    <cellStyle name="Notas 2 3 3 11" xfId="8235" xr:uid="{09A562F5-3285-4B68-B724-56237C8F6F1F}"/>
    <cellStyle name="Notas 2 3 3 11 2" xfId="23343" xr:uid="{E4FBAC90-CD00-4291-9F3C-1F14F59B4090}"/>
    <cellStyle name="Notas 2 3 3 12" xfId="14899" xr:uid="{175DE1F8-3C2C-4B7F-9ED0-A5AB7AD73CB4}"/>
    <cellStyle name="Notas 2 3 3 12 2" xfId="30007" xr:uid="{44DE270F-78E8-4C06-B22E-39425E798AC6}"/>
    <cellStyle name="Notas 2 3 3 13" xfId="17125" xr:uid="{D246DCE5-28B2-4214-A3A5-5E7F6CD0601D}"/>
    <cellStyle name="Notas 2 3 3 2" xfId="2460" xr:uid="{893CE1EA-B920-4C0F-B5F0-22194BD7DD6D}"/>
    <cellStyle name="Notas 2 3 3 2 2" xfId="5097" xr:uid="{A4512B41-AA56-4D35-9FBA-9E51E9E5D84D}"/>
    <cellStyle name="Notas 2 3 3 2 2 2" xfId="11461" xr:uid="{BD1462AF-60FA-4FD7-8A80-42A42E374CEE}"/>
    <cellStyle name="Notas 2 3 3 2 2 2 2" xfId="26569" xr:uid="{3AAD092C-5B6A-4BF7-9A85-4B4A00EF29CF}"/>
    <cellStyle name="Notas 2 3 3 2 2 3" xfId="15295" xr:uid="{80386AEF-E975-4799-94A8-1D189B3FCCC5}"/>
    <cellStyle name="Notas 2 3 3 2 2 3 2" xfId="30403" xr:uid="{F94D2AEB-5A47-4F76-B7C4-8F527155FD31}"/>
    <cellStyle name="Notas 2 3 3 2 2 4" xfId="20205" xr:uid="{25C58292-4D5D-4193-972D-501C654CDE96}"/>
    <cellStyle name="Notas 2 3 3 2 3" xfId="8927" xr:uid="{DF0F092C-78D0-4BB7-AAC7-D96438D6C8FB}"/>
    <cellStyle name="Notas 2 3 3 2 3 2" xfId="24035" xr:uid="{110B486D-D4C5-4FBA-97E4-99E697686F67}"/>
    <cellStyle name="Notas 2 3 3 2 4" xfId="13644" xr:uid="{DADCE995-3D14-42D2-8A9E-169EB8FDE5EB}"/>
    <cellStyle name="Notas 2 3 3 2 4 2" xfId="28752" xr:uid="{180B5B4B-98BF-474E-9EDF-C289FB1C52E6}"/>
    <cellStyle name="Notas 2 3 3 2 5" xfId="14582" xr:uid="{F0532E69-707E-4F00-BE72-F758E42E9C6D}"/>
    <cellStyle name="Notas 2 3 3 2 5 2" xfId="29690" xr:uid="{F89FAEB6-4A4B-4CA2-8C56-C16986B3E5E6}"/>
    <cellStyle name="Notas 2 3 3 2 6" xfId="17634" xr:uid="{89DBB86F-1B0A-494A-BDA1-18EE3EA9EDB8}"/>
    <cellStyle name="Notas 2 3 3 3" xfId="2676" xr:uid="{F9D7D20C-D3CB-4B29-9F63-1AEE13419E47}"/>
    <cellStyle name="Notas 2 3 3 3 2" xfId="5313" xr:uid="{92263D5D-F280-40C0-B851-38F0665E5CB7}"/>
    <cellStyle name="Notas 2 3 3 3 2 2" xfId="14220" xr:uid="{7D4927C6-198B-4EBE-BAB3-15F828E5B27A}"/>
    <cellStyle name="Notas 2 3 3 3 2 2 2" xfId="29328" xr:uid="{6B215CFE-F239-486F-BA6F-9BCF08849D5C}"/>
    <cellStyle name="Notas 2 3 3 3 2 3" xfId="20421" xr:uid="{D41CAB7B-0B70-4B17-AF16-80945DFC8593}"/>
    <cellStyle name="Notas 2 3 3 3 3" xfId="16373" xr:uid="{D9ABFFF5-EAC0-43CD-8B56-B9CD3D8F2A29}"/>
    <cellStyle name="Notas 2 3 3 3 3 2" xfId="31481" xr:uid="{A6607212-4C8F-421C-8C48-76692184FE79}"/>
    <cellStyle name="Notas 2 3 3 3 4" xfId="17784" xr:uid="{8FCAE77A-0C23-49D4-AC68-6946DF655F32}"/>
    <cellStyle name="Notas 2 3 3 4" xfId="2979" xr:uid="{852D3970-EFCD-45B5-B589-E475491309BD}"/>
    <cellStyle name="Notas 2 3 3 4 2" xfId="5616" xr:uid="{A9B52F0E-2FF7-4AEE-A733-9CF1930CF46D}"/>
    <cellStyle name="Notas 2 3 3 4 2 2" xfId="11927" xr:uid="{A03C8C09-31DB-48A2-9E5A-D3FA31248938}"/>
    <cellStyle name="Notas 2 3 3 4 2 2 2" xfId="27035" xr:uid="{5248FEA1-28FA-4445-B7BC-E50148DC31F8}"/>
    <cellStyle name="Notas 2 3 3 4 2 3" xfId="16523" xr:uid="{D8F9BDF7-FA29-46BD-9FF3-B63B55F3F878}"/>
    <cellStyle name="Notas 2 3 3 4 2 3 2" xfId="31631" xr:uid="{0A4D9F50-1CA1-4AFA-80FA-4B395456E797}"/>
    <cellStyle name="Notas 2 3 3 4 2 4" xfId="20724" xr:uid="{ED4A4499-83BD-4245-85CB-8BA9A18BAF11}"/>
    <cellStyle name="Notas 2 3 3 4 3" xfId="9361" xr:uid="{C67EB834-8341-4369-9439-E8228AC49297}"/>
    <cellStyle name="Notas 2 3 3 4 3 2" xfId="24469" xr:uid="{BB330C13-5D56-4C5B-B06F-ADEEB5D06416}"/>
    <cellStyle name="Notas 2 3 3 4 4" xfId="14087" xr:uid="{FFF0528C-5CD1-4B2F-9C6E-B73F3D797DA3}"/>
    <cellStyle name="Notas 2 3 3 4 4 2" xfId="29195" xr:uid="{EC7EBBC5-9489-4EE4-A4C1-E5B0A037E94C}"/>
    <cellStyle name="Notas 2 3 3 4 5" xfId="18087" xr:uid="{B90E3781-BEDD-4756-82D2-83332523145A}"/>
    <cellStyle name="Notas 2 3 3 5" xfId="3305" xr:uid="{E46A1B29-BBC1-41D7-8B86-601192282AEA}"/>
    <cellStyle name="Notas 2 3 3 5 2" xfId="5942" xr:uid="{25A491EF-346B-4D53-BE0F-A05C8FE3BEE7}"/>
    <cellStyle name="Notas 2 3 3 5 2 2" xfId="12253" xr:uid="{6E24F484-0BB9-4F61-B153-F24CAD172571}"/>
    <cellStyle name="Notas 2 3 3 5 2 2 2" xfId="27361" xr:uid="{CB7E5F62-0A07-4CF3-A79F-0E0FC13498A8}"/>
    <cellStyle name="Notas 2 3 3 5 2 3" xfId="13550" xr:uid="{B2CAFDE8-921C-4365-A046-7EC58EAB291F}"/>
    <cellStyle name="Notas 2 3 3 5 2 3 2" xfId="28658" xr:uid="{1B10E8D6-9E56-4AA6-B860-F467EB61743F}"/>
    <cellStyle name="Notas 2 3 3 5 2 4" xfId="21050" xr:uid="{69B61D68-956C-4123-AAC3-4A9B815446B5}"/>
    <cellStyle name="Notas 2 3 3 5 3" xfId="9687" xr:uid="{2539F367-93D8-49BC-83E0-3CD861AEEC09}"/>
    <cellStyle name="Notas 2 3 3 5 3 2" xfId="24795" xr:uid="{88E37762-AB8E-43FD-9F43-A79EC05A9CAD}"/>
    <cellStyle name="Notas 2 3 3 5 4" xfId="15950" xr:uid="{30BC0F4D-D2F9-4CE1-8078-C438B6724AE3}"/>
    <cellStyle name="Notas 2 3 3 5 4 2" xfId="31058" xr:uid="{8C26EAD4-6890-4C7A-AA3C-E2565569A0E1}"/>
    <cellStyle name="Notas 2 3 3 5 5" xfId="18413" xr:uid="{04329457-28B1-4213-B439-2A8290BE97CF}"/>
    <cellStyle name="Notas 2 3 3 6" xfId="3611" xr:uid="{DFADE472-1870-40EB-A676-F496B928E5AA}"/>
    <cellStyle name="Notas 2 3 3 6 2" xfId="6248" xr:uid="{9D0970E3-7ADF-4E23-BED5-C9045B65B770}"/>
    <cellStyle name="Notas 2 3 3 6 2 2" xfId="12559" xr:uid="{19FC8ECB-124B-47A7-B216-EB98303737C9}"/>
    <cellStyle name="Notas 2 3 3 6 2 2 2" xfId="27667" xr:uid="{56B62007-821D-40DE-86A2-16E78946B403}"/>
    <cellStyle name="Notas 2 3 3 6 2 3" xfId="15271" xr:uid="{808E8B67-3284-4343-8079-ADE08D591B72}"/>
    <cellStyle name="Notas 2 3 3 6 2 3 2" xfId="30379" xr:uid="{5011A276-0014-4D75-A865-DBF030D926AD}"/>
    <cellStyle name="Notas 2 3 3 6 2 4" xfId="21356" xr:uid="{FE524294-8EDA-4AA5-B436-95A027E1D334}"/>
    <cellStyle name="Notas 2 3 3 6 3" xfId="9993" xr:uid="{B030D70D-32E0-41A2-AC6C-1CE7DA2AB5E2}"/>
    <cellStyle name="Notas 2 3 3 6 3 2" xfId="25101" xr:uid="{62D3EDE4-6542-4513-9DA2-8A12AC60B315}"/>
    <cellStyle name="Notas 2 3 3 6 4" xfId="14478" xr:uid="{FCA57732-0202-4D71-A8B9-641535C113E2}"/>
    <cellStyle name="Notas 2 3 3 6 4 2" xfId="29586" xr:uid="{507755F7-C419-44ED-A4E6-3559CB557AD2}"/>
    <cellStyle name="Notas 2 3 3 6 5" xfId="18719" xr:uid="{54349221-2F03-4001-8919-14E33A1306FC}"/>
    <cellStyle name="Notas 2 3 3 7" xfId="3972" xr:uid="{5270AFF6-1D0A-437E-B166-DEB28B3CD89F}"/>
    <cellStyle name="Notas 2 3 3 7 2" xfId="6609" xr:uid="{532091FE-6024-443B-8699-59E3B4BA6F08}"/>
    <cellStyle name="Notas 2 3 3 7 2 2" xfId="12920" xr:uid="{412752EB-1839-432D-A6BA-C531295D10C0}"/>
    <cellStyle name="Notas 2 3 3 7 2 2 2" xfId="28028" xr:uid="{F66F118C-F18E-45D0-B61C-D3091333F43F}"/>
    <cellStyle name="Notas 2 3 3 7 2 3" xfId="16610" xr:uid="{FA5F30AF-92CA-4E8D-89E1-05F1E119E4E8}"/>
    <cellStyle name="Notas 2 3 3 7 2 3 2" xfId="31718" xr:uid="{24DFEBA2-2F1B-4730-A150-99759BBC41CA}"/>
    <cellStyle name="Notas 2 3 3 7 2 4" xfId="21717" xr:uid="{F2EEB7F9-87F4-448F-92E7-17721CDC0445}"/>
    <cellStyle name="Notas 2 3 3 7 3" xfId="10354" xr:uid="{BA3F62FE-07B9-4B51-AF4D-C91E08282C45}"/>
    <cellStyle name="Notas 2 3 3 7 3 2" xfId="25462" xr:uid="{C4CC824B-FDDE-4C35-BBF5-56758203054B}"/>
    <cellStyle name="Notas 2 3 3 7 4" xfId="7124" xr:uid="{2D5EDE90-5183-48B3-A945-3D3DE05382C4}"/>
    <cellStyle name="Notas 2 3 3 7 4 2" xfId="22232" xr:uid="{E1C3B97D-3FB2-4B8D-97FB-BE50383176C3}"/>
    <cellStyle name="Notas 2 3 3 7 5" xfId="19080" xr:uid="{E8A1F5D0-6909-4F3D-98DE-7C6EB2A7FB95}"/>
    <cellStyle name="Notas 2 3 3 8" xfId="4304" xr:uid="{A6BCE9CA-78EC-41E3-B692-93616C425D68}"/>
    <cellStyle name="Notas 2 3 3 8 2" xfId="6941" xr:uid="{6A7F517C-AD8F-455D-B98C-8077CF222F7B}"/>
    <cellStyle name="Notas 2 3 3 8 2 2" xfId="13252" xr:uid="{23657FBB-F7DA-4D57-A1D9-B917786FB2AD}"/>
    <cellStyle name="Notas 2 3 3 8 2 2 2" xfId="28360" xr:uid="{BA764DAB-CDD1-4C48-AB4F-2CEBD6D28904}"/>
    <cellStyle name="Notas 2 3 3 8 2 3" xfId="16916" xr:uid="{895356F5-6E0C-4736-9119-E2575B56BC1F}"/>
    <cellStyle name="Notas 2 3 3 8 2 3 2" xfId="32024" xr:uid="{3E3C635A-9849-4367-BC58-00C58EF46578}"/>
    <cellStyle name="Notas 2 3 3 8 2 4" xfId="22049" xr:uid="{9093D0F0-00A5-46C2-B4DD-9F4C294DCFFE}"/>
    <cellStyle name="Notas 2 3 3 8 3" xfId="10686" xr:uid="{16921552-25D4-4410-9562-A803DA6C253D}"/>
    <cellStyle name="Notas 2 3 3 8 3 2" xfId="25794" xr:uid="{754789BF-8351-41CC-8C8F-C460242CDE3A}"/>
    <cellStyle name="Notas 2 3 3 8 4" xfId="15263" xr:uid="{EBF2D916-CAC1-44FC-A8BD-4FBCED21212D}"/>
    <cellStyle name="Notas 2 3 3 8 4 2" xfId="30371" xr:uid="{804DDF25-437A-40CD-91BA-224F95371BC7}"/>
    <cellStyle name="Notas 2 3 3 8 5" xfId="19412" xr:uid="{96651845-2C1E-4E39-9399-475EA6046B0F}"/>
    <cellStyle name="Notas 2 3 3 9" xfId="4537" xr:uid="{9DF9E4C6-071D-4EB3-8885-5DF69FBA510B}"/>
    <cellStyle name="Notas 2 3 3 9 2" xfId="10919" xr:uid="{7C1F451B-369B-4896-8CAE-F7E876F8E59F}"/>
    <cellStyle name="Notas 2 3 3 9 2 2" xfId="26027" xr:uid="{2B1DF51F-F921-4A73-9689-3419BD33E7CE}"/>
    <cellStyle name="Notas 2 3 3 9 3" xfId="15581" xr:uid="{BAD926AB-239C-4CCD-836C-D8CF695DA1C6}"/>
    <cellStyle name="Notas 2 3 3 9 3 2" xfId="30689" xr:uid="{39883ADC-FB14-4CBC-967B-72D549870D42}"/>
    <cellStyle name="Notas 2 3 3 9 4" xfId="19645" xr:uid="{3DE29CCE-B3D2-4FDE-8C3F-877C862E9E6F}"/>
    <cellStyle name="Notas 2 3 4" xfId="2110" xr:uid="{1E9CF41C-F46B-4475-8F28-5CA1F6629326}"/>
    <cellStyle name="Notas 2 3 4 10" xfId="8608" xr:uid="{E5742950-40B6-48C7-B87C-DCB9D7B31197}"/>
    <cellStyle name="Notas 2 3 4 10 2" xfId="23716" xr:uid="{45441F43-61D7-443E-BA3F-610E1102A660}"/>
    <cellStyle name="Notas 2 3 4 11" xfId="14709" xr:uid="{E99842DF-1866-4D1D-B5E7-50D097F3C55B}"/>
    <cellStyle name="Notas 2 3 4 11 2" xfId="29817" xr:uid="{1B2223B6-8A4B-4A81-9D39-14ED4F41A2B0}"/>
    <cellStyle name="Notas 2 3 4 12" xfId="16307" xr:uid="{13017C68-9DD8-4AA4-B256-49CCBA232B65}"/>
    <cellStyle name="Notas 2 3 4 12 2" xfId="31415" xr:uid="{042300CA-F6E2-4653-96D4-E129F8EAE8FD}"/>
    <cellStyle name="Notas 2 3 4 13" xfId="17335" xr:uid="{18098A21-0200-46BE-BB0D-3982D02801A9}"/>
    <cellStyle name="Notas 2 3 4 2" xfId="2600" xr:uid="{4F1D565C-E1FC-46AE-93E6-580E71101AF4}"/>
    <cellStyle name="Notas 2 3 4 2 2" xfId="5237" xr:uid="{B5E62A75-3445-4138-9B01-6666B9649F27}"/>
    <cellStyle name="Notas 2 3 4 2 2 2" xfId="11601" xr:uid="{AEBB86EF-75DF-4FCC-AA7A-4540B28DBF6B}"/>
    <cellStyle name="Notas 2 3 4 2 2 2 2" xfId="26709" xr:uid="{4B2E7FF8-39C2-4A2D-BB2A-8BF256D7DC36}"/>
    <cellStyle name="Notas 2 3 4 2 2 3" xfId="7715" xr:uid="{8E998EEF-845F-410B-B5B4-C723E56BE1AB}"/>
    <cellStyle name="Notas 2 3 4 2 2 3 2" xfId="22823" xr:uid="{FE92B742-55E1-49F7-A687-53F9236A5DAC}"/>
    <cellStyle name="Notas 2 3 4 2 2 4" xfId="20345" xr:uid="{E081D8A5-1BE3-46CC-B9FF-3B9D80EE4205}"/>
    <cellStyle name="Notas 2 3 4 2 3" xfId="9067" xr:uid="{AB8112B8-ADD8-46F8-8DD9-69142F73A5EB}"/>
    <cellStyle name="Notas 2 3 4 2 3 2" xfId="24175" xr:uid="{81BB3AE6-E88E-415C-B768-433F29C93DA5}"/>
    <cellStyle name="Notas 2 3 4 2 4" xfId="7847" xr:uid="{3C84E2CA-42EF-427C-9756-404A35CEA97F}"/>
    <cellStyle name="Notas 2 3 4 2 4 2" xfId="22955" xr:uid="{DC9E556E-2131-46A4-BD5E-AABECBFF3D14}"/>
    <cellStyle name="Notas 2 3 4 2 5" xfId="15781" xr:uid="{9D9B62FE-89F3-4EDE-ACAA-3B8814130907}"/>
    <cellStyle name="Notas 2 3 4 2 5 2" xfId="30889" xr:uid="{8911CE8B-1B87-454E-844E-1549A5E1C24A}"/>
    <cellStyle name="Notas 2 3 4 2 6" xfId="17708" xr:uid="{9CB6E3E1-D716-48DA-8856-DDE2458A539E}"/>
    <cellStyle name="Notas 2 3 4 3" xfId="2865" xr:uid="{8F017333-F511-4898-BCF7-5433F91540C3}"/>
    <cellStyle name="Notas 2 3 4 3 2" xfId="5502" xr:uid="{E33C1290-7210-48FA-9072-45B0562F9573}"/>
    <cellStyle name="Notas 2 3 4 3 2 2" xfId="7933" xr:uid="{ADA6F881-4AB6-4F78-9655-B9DCA099EA42}"/>
    <cellStyle name="Notas 2 3 4 3 2 2 2" xfId="23041" xr:uid="{CBFD1081-783A-4F26-9E16-76C3A1EEF173}"/>
    <cellStyle name="Notas 2 3 4 3 2 3" xfId="20610" xr:uid="{D7872C79-143C-47E2-96F7-2134F398A6E5}"/>
    <cellStyle name="Notas 2 3 4 3 3" xfId="16268" xr:uid="{1326B7E4-76B8-4FEB-9866-BF0682649C34}"/>
    <cellStyle name="Notas 2 3 4 3 3 2" xfId="31376" xr:uid="{951AE5B1-9A7C-4BB0-8F6F-36E5C4869737}"/>
    <cellStyle name="Notas 2 3 4 3 4" xfId="17973" xr:uid="{1C4DCDFE-E2F5-41EB-9C0F-2AA249B8AFC3}"/>
    <cellStyle name="Notas 2 3 4 4" xfId="3168" xr:uid="{A5C05DBF-4DBA-49F9-A638-11DDFA9A1469}"/>
    <cellStyle name="Notas 2 3 4 4 2" xfId="5805" xr:uid="{971F9F2A-45E2-419B-B831-BFAFAFA3F513}"/>
    <cellStyle name="Notas 2 3 4 4 2 2" xfId="12116" xr:uid="{5E00DBAD-6576-4688-B8DF-1068B9DA65ED}"/>
    <cellStyle name="Notas 2 3 4 4 2 2 2" xfId="27224" xr:uid="{12A816E1-F421-4FBD-B49E-2E028217EFD2}"/>
    <cellStyle name="Notas 2 3 4 4 2 3" xfId="14705" xr:uid="{44B173FE-0B0F-428D-9978-02B038355E2E}"/>
    <cellStyle name="Notas 2 3 4 4 2 3 2" xfId="29813" xr:uid="{6FEB0081-3B5A-4450-8AC4-655604855FAA}"/>
    <cellStyle name="Notas 2 3 4 4 2 4" xfId="20913" xr:uid="{AF4309FB-3BC0-49EF-B120-71EEB63F288A}"/>
    <cellStyle name="Notas 2 3 4 4 3" xfId="9550" xr:uid="{9E91758C-9C00-4E98-9366-3FEF5A2DBA96}"/>
    <cellStyle name="Notas 2 3 4 4 3 2" xfId="24658" xr:uid="{46664613-21A5-44D6-B78C-416FBB4DB550}"/>
    <cellStyle name="Notas 2 3 4 4 4" xfId="15048" xr:uid="{1AFFC1A0-5B26-46E9-8323-E48057285272}"/>
    <cellStyle name="Notas 2 3 4 4 4 2" xfId="30156" xr:uid="{5B8140A9-7306-4EE4-86E5-8AE91573DA55}"/>
    <cellStyle name="Notas 2 3 4 4 5" xfId="18276" xr:uid="{A9B6B084-E6E1-4B2C-BCCB-B035D640232A}"/>
    <cellStyle name="Notas 2 3 4 5" xfId="3494" xr:uid="{22EBDB99-7674-4476-B525-A23D3E83F38D}"/>
    <cellStyle name="Notas 2 3 4 5 2" xfId="6131" xr:uid="{E4248EFA-C724-4B60-9B4F-98872FB12543}"/>
    <cellStyle name="Notas 2 3 4 5 2 2" xfId="12442" xr:uid="{081FAB24-2568-460B-862C-5943BA8AE6BC}"/>
    <cellStyle name="Notas 2 3 4 5 2 2 2" xfId="27550" xr:uid="{FD62B248-D1BA-4A8B-B5F0-59A1DE3BC57B}"/>
    <cellStyle name="Notas 2 3 4 5 2 3" xfId="14664" xr:uid="{57EA9577-6260-42BE-ADF4-C3B208993DD3}"/>
    <cellStyle name="Notas 2 3 4 5 2 3 2" xfId="29772" xr:uid="{B7D25257-BB8D-42B9-9C67-8497D223B6AA}"/>
    <cellStyle name="Notas 2 3 4 5 2 4" xfId="21239" xr:uid="{17F55B63-7D64-4F81-AD42-75057BECD59E}"/>
    <cellStyle name="Notas 2 3 4 5 3" xfId="9876" xr:uid="{EA06913C-743E-416B-A9B1-82AA50E3C4B6}"/>
    <cellStyle name="Notas 2 3 4 5 3 2" xfId="24984" xr:uid="{297A74AE-BBC5-431C-9F47-7F4F804E33B5}"/>
    <cellStyle name="Notas 2 3 4 5 4" xfId="14237" xr:uid="{C1C051E5-133B-4EB7-A1C7-5D80C36D11E6}"/>
    <cellStyle name="Notas 2 3 4 5 4 2" xfId="29345" xr:uid="{0EB58F80-6C28-4236-A771-893395F36056}"/>
    <cellStyle name="Notas 2 3 4 5 5" xfId="18602" xr:uid="{E6B958CC-89DE-4764-9CF0-C4A9CB4136AB}"/>
    <cellStyle name="Notas 2 3 4 6" xfId="3800" xr:uid="{A876B3C8-0686-44F7-8372-C6225BB86668}"/>
    <cellStyle name="Notas 2 3 4 6 2" xfId="6437" xr:uid="{45859271-B27B-4D84-AFDF-E39E33C1961B}"/>
    <cellStyle name="Notas 2 3 4 6 2 2" xfId="12748" xr:uid="{791B5426-0459-4468-852F-0740C9578139}"/>
    <cellStyle name="Notas 2 3 4 6 2 2 2" xfId="27856" xr:uid="{56310A9D-C072-4B96-BB88-2FF41C553211}"/>
    <cellStyle name="Notas 2 3 4 6 2 3" xfId="7199" xr:uid="{40F89C7C-5E3C-4B62-8003-2F8A8D85CA7D}"/>
    <cellStyle name="Notas 2 3 4 6 2 3 2" xfId="22307" xr:uid="{60055227-259F-4E21-9263-DA209EEEF44D}"/>
    <cellStyle name="Notas 2 3 4 6 2 4" xfId="21545" xr:uid="{BEFB8D92-16C4-44CB-8A9B-E71F322861DA}"/>
    <cellStyle name="Notas 2 3 4 6 3" xfId="10182" xr:uid="{47595554-B1D6-44F6-ADB8-474A8BF9F9A7}"/>
    <cellStyle name="Notas 2 3 4 6 3 2" xfId="25290" xr:uid="{6A9A03B9-A37E-46A2-BE90-84F4B7D12C4E}"/>
    <cellStyle name="Notas 2 3 4 6 4" xfId="14661" xr:uid="{C8D2FAC9-6AAF-411D-A3E8-5D81DC36049C}"/>
    <cellStyle name="Notas 2 3 4 6 4 2" xfId="29769" xr:uid="{5155BC78-B90D-44BE-976E-8A25EF575F09}"/>
    <cellStyle name="Notas 2 3 4 6 5" xfId="18908" xr:uid="{A6D22A79-2934-4E5C-9A04-66C7DF3D73D9}"/>
    <cellStyle name="Notas 2 3 4 7" xfId="4182" xr:uid="{DA9878D4-C3F7-4EE3-A9BF-08504BA8100F}"/>
    <cellStyle name="Notas 2 3 4 7 2" xfId="6819" xr:uid="{BB228B35-8BAC-4E7D-B672-EF8976D73BA9}"/>
    <cellStyle name="Notas 2 3 4 7 2 2" xfId="13130" xr:uid="{1D706E08-D36B-48C5-843D-77F671284EE2}"/>
    <cellStyle name="Notas 2 3 4 7 2 2 2" xfId="28238" xr:uid="{A29D0C9B-A9F2-4E5A-A3C7-62D7D34577AE}"/>
    <cellStyle name="Notas 2 3 4 7 2 3" xfId="16799" xr:uid="{D9C01242-578D-4214-87C0-F387F4EB296F}"/>
    <cellStyle name="Notas 2 3 4 7 2 3 2" xfId="31907" xr:uid="{E05D9336-BCC4-421F-BC58-6BA2855A0E66}"/>
    <cellStyle name="Notas 2 3 4 7 2 4" xfId="21927" xr:uid="{4D4526C0-7C57-449D-A3B5-1BA84935E4E3}"/>
    <cellStyle name="Notas 2 3 4 7 3" xfId="10564" xr:uid="{7D91D504-D59C-491B-AFB1-82F75FBFAA52}"/>
    <cellStyle name="Notas 2 3 4 7 3 2" xfId="25672" xr:uid="{9FFA0F19-84AB-4E72-B949-771D89C3FF47}"/>
    <cellStyle name="Notas 2 3 4 7 4" xfId="7532" xr:uid="{F5197A4F-3971-41D2-84DE-2C3AB9A665EB}"/>
    <cellStyle name="Notas 2 3 4 7 4 2" xfId="22640" xr:uid="{788BD017-9AF8-4FDE-8741-27D609CDB5F7}"/>
    <cellStyle name="Notas 2 3 4 7 5" xfId="19290" xr:uid="{6D13C9BC-7828-4F60-8445-3917542351AC}"/>
    <cellStyle name="Notas 2 3 4 8" xfId="4389" xr:uid="{0BADD795-F39D-4197-9F1A-DB93C6FCBE48}"/>
    <cellStyle name="Notas 2 3 4 8 2" xfId="7026" xr:uid="{F2BA93F6-9719-458A-9A37-B00D22171CCE}"/>
    <cellStyle name="Notas 2 3 4 8 2 2" xfId="13337" xr:uid="{8B50BAC5-056B-4623-A36F-F9EE3EEA8946}"/>
    <cellStyle name="Notas 2 3 4 8 2 2 2" xfId="28445" xr:uid="{D97691C3-17FF-4021-9259-1358EC365FE1}"/>
    <cellStyle name="Notas 2 3 4 8 2 3" xfId="17001" xr:uid="{716F980C-B3AB-4F9B-9806-0783E4AD1875}"/>
    <cellStyle name="Notas 2 3 4 8 2 3 2" xfId="32109" xr:uid="{AFFCF255-10CE-4455-A6DA-46CA299D648B}"/>
    <cellStyle name="Notas 2 3 4 8 2 4" xfId="22134" xr:uid="{A99923CF-C63B-4394-8DF9-B9863FEED4B3}"/>
    <cellStyle name="Notas 2 3 4 8 3" xfId="10771" xr:uid="{BEB427B4-E2B0-483A-8F7C-9038E9B14667}"/>
    <cellStyle name="Notas 2 3 4 8 3 2" xfId="25879" xr:uid="{36815D30-32D6-4365-BCC7-054DC6B851B5}"/>
    <cellStyle name="Notas 2 3 4 8 4" xfId="13642" xr:uid="{2CC856CD-D526-4755-BAEC-69322C0BA32D}"/>
    <cellStyle name="Notas 2 3 4 8 4 2" xfId="28750" xr:uid="{9700FF47-3306-4895-BEBE-A0E876A67666}"/>
    <cellStyle name="Notas 2 3 4 8 5" xfId="19497" xr:uid="{9008791E-0B2A-4623-B489-32AC5D4526F0}"/>
    <cellStyle name="Notas 2 3 4 9" xfId="4747" xr:uid="{9EE08C8E-448A-41A4-893D-A772536D756C}"/>
    <cellStyle name="Notas 2 3 4 9 2" xfId="11129" xr:uid="{359F1E0C-12C9-4F3E-9A7A-B3876EB21D49}"/>
    <cellStyle name="Notas 2 3 4 9 2 2" xfId="26237" xr:uid="{2C78D728-772F-4A97-9607-5F06D10CEDDD}"/>
    <cellStyle name="Notas 2 3 4 9 3" xfId="13357" xr:uid="{69AD0387-29D5-4944-B62B-7D8412A5EA34}"/>
    <cellStyle name="Notas 2 3 4 9 3 2" xfId="28465" xr:uid="{BDFEE14F-304E-439C-BA8B-2FFD3D851626}"/>
    <cellStyle name="Notas 2 3 4 9 4" xfId="19855" xr:uid="{8CAD2BEA-422B-4B8F-8BE2-7D090AC4E8D6}"/>
    <cellStyle name="Notas 2 3 5" xfId="2014" xr:uid="{A3AFA09B-AE9E-47F7-8688-66FFD587FF55}"/>
    <cellStyle name="Notas 2 3 5 10" xfId="15080" xr:uid="{E8C3A18F-7CE5-439D-9FDF-7C39390893DB}"/>
    <cellStyle name="Notas 2 3 5 10 2" xfId="30188" xr:uid="{D6C9F2D0-46F1-4CFE-AE5D-BC24AEA3BDF0}"/>
    <cellStyle name="Notas 2 3 5 11" xfId="8703" xr:uid="{9F8CEE6A-46E6-46EA-B227-6D1227CAC1B0}"/>
    <cellStyle name="Notas 2 3 5 11 2" xfId="23811" xr:uid="{84F8DAD0-CE44-4286-8DE4-DF9392F89F8C}"/>
    <cellStyle name="Notas 2 3 5 12" xfId="17239" xr:uid="{6FC2A29E-D2F9-4C0B-90D7-DA45A6D6C140}"/>
    <cellStyle name="Notas 2 3 5 2" xfId="2776" xr:uid="{68421B69-0D7E-4E99-977F-C76D86E91440}"/>
    <cellStyle name="Notas 2 3 5 2 2" xfId="5413" xr:uid="{E3B731C3-6F76-4F07-BC39-2292D5B2A9C8}"/>
    <cellStyle name="Notas 2 3 5 2 2 2" xfId="15440" xr:uid="{42624E26-3CE4-49B2-99E9-0FFDEBE57C51}"/>
    <cellStyle name="Notas 2 3 5 2 2 2 2" xfId="30548" xr:uid="{D1F3C697-E677-4BFD-A15B-8207B9233652}"/>
    <cellStyle name="Notas 2 3 5 2 2 3" xfId="20521" xr:uid="{0F78A719-1CDC-465D-B717-DD61EDA28644}"/>
    <cellStyle name="Notas 2 3 5 2 3" xfId="7664" xr:uid="{FAD7BA35-C509-4DFE-A25D-032FFA65CC9B}"/>
    <cellStyle name="Notas 2 3 5 2 3 2" xfId="22772" xr:uid="{5CB4F7F1-468B-4F48-BD23-0B03BB527E32}"/>
    <cellStyle name="Notas 2 3 5 2 4" xfId="17884" xr:uid="{31AAEBFA-6A29-4E87-B173-BBBACF5FF2D2}"/>
    <cellStyle name="Notas 2 3 5 3" xfId="3079" xr:uid="{7DE7EABF-6A23-4CAF-A152-A9D5E26D5565}"/>
    <cellStyle name="Notas 2 3 5 3 2" xfId="5716" xr:uid="{8C7EF62A-51D6-4644-B544-532763587345}"/>
    <cellStyle name="Notas 2 3 5 3 2 2" xfId="12027" xr:uid="{976528F6-045B-4B87-88E6-F30C8AAC3A1F}"/>
    <cellStyle name="Notas 2 3 5 3 2 2 2" xfId="27135" xr:uid="{1476A25A-D42E-4024-93BC-3B54DD8C86BB}"/>
    <cellStyle name="Notas 2 3 5 3 2 3" xfId="7069" xr:uid="{A213EE42-FD24-4802-B747-AC110506ADDF}"/>
    <cellStyle name="Notas 2 3 5 3 2 3 2" xfId="22177" xr:uid="{97072541-A60C-4DB6-A363-D47E023A227F}"/>
    <cellStyle name="Notas 2 3 5 3 2 4" xfId="20824" xr:uid="{38A67F82-1D97-4929-8BBC-DDEF4F830E05}"/>
    <cellStyle name="Notas 2 3 5 3 3" xfId="9461" xr:uid="{2B159C55-008E-4783-97E7-1119B54CF44C}"/>
    <cellStyle name="Notas 2 3 5 3 3 2" xfId="24569" xr:uid="{6CBCBE60-11B4-4E93-BA3F-C23EE0E0E2AA}"/>
    <cellStyle name="Notas 2 3 5 3 4" xfId="7334" xr:uid="{428084A3-921D-48F7-A430-7F3BC124C268}"/>
    <cellStyle name="Notas 2 3 5 3 4 2" xfId="22442" xr:uid="{3EC439FA-5EEE-4541-A032-9DDD8AAD6635}"/>
    <cellStyle name="Notas 2 3 5 3 5" xfId="18187" xr:uid="{1188F338-B264-4D6C-AF61-784F42AF78FB}"/>
    <cellStyle name="Notas 2 3 5 4" xfId="3405" xr:uid="{5A66B86E-4083-4FAA-9267-0C05541C2AB2}"/>
    <cellStyle name="Notas 2 3 5 4 2" xfId="6042" xr:uid="{96812FD8-55E4-436B-B31C-9390C638BDFB}"/>
    <cellStyle name="Notas 2 3 5 4 2 2" xfId="12353" xr:uid="{12D8E448-AC19-41CF-8A01-D8F4C95ABCF7}"/>
    <cellStyle name="Notas 2 3 5 4 2 2 2" xfId="27461" xr:uid="{5ED55B44-EE4C-4A8A-9F6A-4981A4A67F5F}"/>
    <cellStyle name="Notas 2 3 5 4 2 3" xfId="7684" xr:uid="{87238355-0440-478F-AE43-4FA3E89845D0}"/>
    <cellStyle name="Notas 2 3 5 4 2 3 2" xfId="22792" xr:uid="{5F9122A4-34D4-49B2-BF12-4D5E73804CD9}"/>
    <cellStyle name="Notas 2 3 5 4 2 4" xfId="21150" xr:uid="{5374997D-8C37-4135-BE5C-84161C51C02A}"/>
    <cellStyle name="Notas 2 3 5 4 3" xfId="9787" xr:uid="{2F1ECE3A-86D5-4B15-8B45-5E4C3C92008A}"/>
    <cellStyle name="Notas 2 3 5 4 3 2" xfId="24895" xr:uid="{30D6AA1F-ED23-491F-8F1C-03498A3646E8}"/>
    <cellStyle name="Notas 2 3 5 4 4" xfId="13691" xr:uid="{D5D0024D-092D-4DEE-B304-59AB14E2C62C}"/>
    <cellStyle name="Notas 2 3 5 4 4 2" xfId="28799" xr:uid="{F4EC99AA-16E4-497C-AC96-522E75832A00}"/>
    <cellStyle name="Notas 2 3 5 4 5" xfId="18513" xr:uid="{1117D7D2-64D2-4B01-A1DB-DA5323FB1574}"/>
    <cellStyle name="Notas 2 3 5 5" xfId="3711" xr:uid="{1D2DF6B5-9A6E-496C-8178-B69E8303E75F}"/>
    <cellStyle name="Notas 2 3 5 5 2" xfId="6348" xr:uid="{40DFC2E9-8912-4AE2-B110-4002E36B563C}"/>
    <cellStyle name="Notas 2 3 5 5 2 2" xfId="12659" xr:uid="{729EFBFA-E221-42B5-AC5B-1300A36B4623}"/>
    <cellStyle name="Notas 2 3 5 5 2 2 2" xfId="27767" xr:uid="{383423D8-498C-4DF6-AC49-F8422CAF4DBC}"/>
    <cellStyle name="Notas 2 3 5 5 2 3" xfId="16501" xr:uid="{C78C8583-6032-40DC-BFD9-C61E1F205359}"/>
    <cellStyle name="Notas 2 3 5 5 2 3 2" xfId="31609" xr:uid="{72217E2E-865D-40B5-894E-D2C60773B799}"/>
    <cellStyle name="Notas 2 3 5 5 2 4" xfId="21456" xr:uid="{5A456E12-E25D-440D-964A-EA8D027CB521}"/>
    <cellStyle name="Notas 2 3 5 5 3" xfId="10093" xr:uid="{6AE2CF70-46C9-4A78-B7FE-5F97825774CD}"/>
    <cellStyle name="Notas 2 3 5 5 3 2" xfId="25201" xr:uid="{85E314E1-B0D2-4391-9242-91ADA0B393A0}"/>
    <cellStyle name="Notas 2 3 5 5 4" xfId="14200" xr:uid="{B26B75DD-7222-4084-84DC-C972A6EB2D64}"/>
    <cellStyle name="Notas 2 3 5 5 4 2" xfId="29308" xr:uid="{9B4D6963-DEAB-47B1-8BDB-E8DFB5789FA5}"/>
    <cellStyle name="Notas 2 3 5 5 5" xfId="18819" xr:uid="{7911EADA-A84E-416F-9711-7A6A217053A8}"/>
    <cellStyle name="Notas 2 3 5 6" xfId="4086" xr:uid="{EB56E6D2-3EA8-408A-A4D2-33254E825E17}"/>
    <cellStyle name="Notas 2 3 5 6 2" xfId="6723" xr:uid="{8F1A7E21-E203-460D-9A96-97DB6272CDD7}"/>
    <cellStyle name="Notas 2 3 5 6 2 2" xfId="13034" xr:uid="{D68E3518-A529-41EA-A717-484670280622}"/>
    <cellStyle name="Notas 2 3 5 6 2 2 2" xfId="28142" xr:uid="{50DCA7CF-80DF-4B67-B8AB-075293842856}"/>
    <cellStyle name="Notas 2 3 5 6 2 3" xfId="16710" xr:uid="{E18B7F62-D9FB-4474-BF75-C3726A5F90DF}"/>
    <cellStyle name="Notas 2 3 5 6 2 3 2" xfId="31818" xr:uid="{406A7FDC-7864-437C-BFCC-86566D4C1C70}"/>
    <cellStyle name="Notas 2 3 5 6 2 4" xfId="21831" xr:uid="{557FCAF5-45D5-440D-AD57-96E769440F2A}"/>
    <cellStyle name="Notas 2 3 5 6 3" xfId="10468" xr:uid="{59C3615B-E636-43FB-9384-F3E4D4FCD525}"/>
    <cellStyle name="Notas 2 3 5 6 3 2" xfId="25576" xr:uid="{E13DEEEF-1F25-4F90-AB66-A76D58FAAABF}"/>
    <cellStyle name="Notas 2 3 5 6 4" xfId="7589" xr:uid="{439C7957-7313-412A-8832-E9F32C353F65}"/>
    <cellStyle name="Notas 2 3 5 6 4 2" xfId="22697" xr:uid="{69499668-0B77-4798-A194-94A5B17D9422}"/>
    <cellStyle name="Notas 2 3 5 6 5" xfId="19194" xr:uid="{132FE351-6C33-432E-AC8B-901099ACA699}"/>
    <cellStyle name="Notas 2 3 5 7" xfId="4368" xr:uid="{FED3CF35-3037-45EA-A4C2-A8D4ECEFC1AC}"/>
    <cellStyle name="Notas 2 3 5 7 2" xfId="7005" xr:uid="{A91DE281-7451-4A6A-8BA7-B8A7C53D1BB1}"/>
    <cellStyle name="Notas 2 3 5 7 2 2" xfId="13316" xr:uid="{D9EA7863-48AA-4AF3-84B6-2662BC6C5258}"/>
    <cellStyle name="Notas 2 3 5 7 2 2 2" xfId="28424" xr:uid="{F4CD55B2-DA63-45BF-8575-39AC4647E3CD}"/>
    <cellStyle name="Notas 2 3 5 7 2 3" xfId="16980" xr:uid="{6443507F-AEEA-4145-866C-EE75C546010A}"/>
    <cellStyle name="Notas 2 3 5 7 2 3 2" xfId="32088" xr:uid="{5478B544-DEDD-4B89-A7C4-5FA55D9416AB}"/>
    <cellStyle name="Notas 2 3 5 7 2 4" xfId="22113" xr:uid="{3844A875-6FB7-40D5-888B-81A95D332CC4}"/>
    <cellStyle name="Notas 2 3 5 7 3" xfId="10750" xr:uid="{BB8D5CB7-74B3-46BD-A410-559EE476CF6F}"/>
    <cellStyle name="Notas 2 3 5 7 3 2" xfId="25858" xr:uid="{F0EB726F-254A-454D-BD00-809F0F2A19C5}"/>
    <cellStyle name="Notas 2 3 5 7 4" xfId="11817" xr:uid="{B3A515B8-3D1E-471A-9FFD-4D52A687D6EA}"/>
    <cellStyle name="Notas 2 3 5 7 4 2" xfId="26925" xr:uid="{19F38025-DD45-4358-9DB1-218D2D6258C3}"/>
    <cellStyle name="Notas 2 3 5 7 5" xfId="19476" xr:uid="{9A644E56-E55C-4B54-8F46-249E33C577C9}"/>
    <cellStyle name="Notas 2 3 5 8" xfId="4651" xr:uid="{5F3E1287-7767-4F63-B8CF-E082435383CA}"/>
    <cellStyle name="Notas 2 3 5 8 2" xfId="11033" xr:uid="{DCFB3112-512C-46E0-A61D-245C5876501E}"/>
    <cellStyle name="Notas 2 3 5 8 2 2" xfId="26141" xr:uid="{70390209-C774-4605-9C7A-71A045148E92}"/>
    <cellStyle name="Notas 2 3 5 8 3" xfId="8254" xr:uid="{027A2F7F-A68C-48D4-9898-E55352C6251A}"/>
    <cellStyle name="Notas 2 3 5 8 3 2" xfId="23362" xr:uid="{5EE7DE66-9FA9-429C-83A2-5EDA6535EE77}"/>
    <cellStyle name="Notas 2 3 5 8 4" xfId="19759" xr:uid="{BC590ED2-9AA6-4D62-A158-395EDAB1FF04}"/>
    <cellStyle name="Notas 2 3 5 9" xfId="8512" xr:uid="{15CB40A9-3E49-43CD-9722-89802258536A}"/>
    <cellStyle name="Notas 2 3 5 9 2" xfId="23620" xr:uid="{1E4FB6E6-A9B7-4005-A04D-E6DC71E5FD2A}"/>
    <cellStyle name="Notas 2 4" xfId="1461" xr:uid="{00000000-0005-0000-0000-0000B9050000}"/>
    <cellStyle name="Notas 2 4 2" xfId="1916" xr:uid="{583BE5F5-2D7E-4ABD-BCAC-04FFE51A6F4B}"/>
    <cellStyle name="Notas 2 4 2 10" xfId="16113" xr:uid="{3E87AA9E-A432-4117-BF31-25FD8DC14E3E}"/>
    <cellStyle name="Notas 2 4 2 10 2" xfId="31221" xr:uid="{0A212EDF-632A-40A7-9817-D0A0169E5973}"/>
    <cellStyle name="Notas 2 4 2 11" xfId="16402" xr:uid="{DE360C7F-F0B8-4C10-A738-BFF7B427C658}"/>
    <cellStyle name="Notas 2 4 2 11 2" xfId="31510" xr:uid="{084E7E12-D4DB-4ABB-ACAF-01223DF4DC25}"/>
    <cellStyle name="Notas 2 4 2 12" xfId="17141" xr:uid="{B602D4B2-5659-4F32-BCC3-86BDC3CE053B}"/>
    <cellStyle name="Notas 2 4 2 2" xfId="2476" xr:uid="{50CC4886-0EAD-4D3D-9AD5-1DDB1F106AC7}"/>
    <cellStyle name="Notas 2 4 2 2 2" xfId="5113" xr:uid="{D21105DF-4C74-46E8-9A3C-560964FABC23}"/>
    <cellStyle name="Notas 2 4 2 2 2 2" xfId="11477" xr:uid="{0134D104-C5A6-4F87-868E-1F8D636B419B}"/>
    <cellStyle name="Notas 2 4 2 2 2 2 2" xfId="26585" xr:uid="{DEA5E751-1132-4F25-AAC4-7512961BE8D6}"/>
    <cellStyle name="Notas 2 4 2 2 2 3" xfId="13368" xr:uid="{8EF9EE91-A2C1-475F-9505-780091E833B2}"/>
    <cellStyle name="Notas 2 4 2 2 2 3 2" xfId="28476" xr:uid="{67AB02DF-20EA-40E9-BCDA-394F5FBD7238}"/>
    <cellStyle name="Notas 2 4 2 2 2 4" xfId="20221" xr:uid="{0EF73A00-D1EB-49C5-84EE-B3D21E91B058}"/>
    <cellStyle name="Notas 2 4 2 2 3" xfId="8943" xr:uid="{A8C10771-01AE-4CEE-9229-30419622D293}"/>
    <cellStyle name="Notas 2 4 2 2 3 2" xfId="24051" xr:uid="{E5CE32E5-E163-4B2C-A412-C215EA072912}"/>
    <cellStyle name="Notas 2 4 2 3" xfId="2692" xr:uid="{720041D7-8592-4173-B21A-64626C8B3126}"/>
    <cellStyle name="Notas 2 4 2 3 2" xfId="5329" xr:uid="{FF35F8B9-718C-44D4-85B7-B0613EEDA10B}"/>
    <cellStyle name="Notas 2 4 2 3 2 2" xfId="16201" xr:uid="{4C7B8425-65D7-46DA-AFF3-88A840EDD05E}"/>
    <cellStyle name="Notas 2 4 2 3 2 2 2" xfId="31309" xr:uid="{D8E90E07-F36B-4458-BEE3-590F85AB7C69}"/>
    <cellStyle name="Notas 2 4 2 3 2 3" xfId="20437" xr:uid="{4622514C-DE4C-402A-9482-02D0CCE98253}"/>
    <cellStyle name="Notas 2 4 2 3 3" xfId="11231" xr:uid="{AE0C825F-FB9A-464B-AC0B-5081BEDE89AC}"/>
    <cellStyle name="Notas 2 4 2 3 3 2" xfId="26339" xr:uid="{9AB68A14-CCF6-44A2-B599-CFA5487B9809}"/>
    <cellStyle name="Notas 2 4 2 3 4" xfId="17800" xr:uid="{F51A78CD-41B8-4AD6-807F-F56E95CD7552}"/>
    <cellStyle name="Notas 2 4 2 4" xfId="2995" xr:uid="{9311045B-5509-4AA3-B106-AD4AE6F6A19C}"/>
    <cellStyle name="Notas 2 4 2 4 2" xfId="5632" xr:uid="{DA67BC32-52D9-4724-B1AE-33FB3FAE2011}"/>
    <cellStyle name="Notas 2 4 2 4 2 2" xfId="11943" xr:uid="{2439B6CC-16D6-4CF7-B700-CC8F4437E2EB}"/>
    <cellStyle name="Notas 2 4 2 4 2 2 2" xfId="27051" xr:uid="{8183DE90-DB88-4D79-A452-977253B9268E}"/>
    <cellStyle name="Notas 2 4 2 4 2 3" xfId="7688" xr:uid="{0D45F654-512E-48E6-B9B5-9D70916C25C9}"/>
    <cellStyle name="Notas 2 4 2 4 2 3 2" xfId="22796" xr:uid="{8DF02AB2-6731-4E8A-BF6E-03ECE91FD3CA}"/>
    <cellStyle name="Notas 2 4 2 4 2 4" xfId="20740" xr:uid="{03298A84-8A2C-4AFB-974C-38BD3ABF792C}"/>
    <cellStyle name="Notas 2 4 2 4 3" xfId="9377" xr:uid="{14677764-2B3C-4718-A9EA-4B653422CC90}"/>
    <cellStyle name="Notas 2 4 2 4 3 2" xfId="24485" xr:uid="{299B9078-B5A6-4F40-9AC8-03DDD58CC773}"/>
    <cellStyle name="Notas 2 4 2 4 4" xfId="14909" xr:uid="{7141AA47-C776-4F66-B89A-6BB6CA058571}"/>
    <cellStyle name="Notas 2 4 2 4 4 2" xfId="30017" xr:uid="{459DEFE3-1884-454A-B1DE-108F174B177F}"/>
    <cellStyle name="Notas 2 4 2 4 5" xfId="18103" xr:uid="{EB5B8789-C579-4A11-B226-F71D9ADB9DB4}"/>
    <cellStyle name="Notas 2 4 2 5" xfId="3321" xr:uid="{B07B673A-2C7C-4839-8A34-A0ADABECBB86}"/>
    <cellStyle name="Notas 2 4 2 5 2" xfId="5958" xr:uid="{89E3A707-A7D9-47C1-AFAA-6786C7F4CC6B}"/>
    <cellStyle name="Notas 2 4 2 5 2 2" xfId="12269" xr:uid="{D9EC7A06-A951-450E-B053-CF71BCB81F69}"/>
    <cellStyle name="Notas 2 4 2 5 2 2 2" xfId="27377" xr:uid="{EFEBAB11-0D5D-47A9-A00F-2F00375388F1}"/>
    <cellStyle name="Notas 2 4 2 5 2 3" xfId="14507" xr:uid="{5B90DA81-6ABB-4157-9208-DB60A9DB6506}"/>
    <cellStyle name="Notas 2 4 2 5 2 3 2" xfId="29615" xr:uid="{2020DEAE-3CCE-413D-9862-84E2ADE7F02F}"/>
    <cellStyle name="Notas 2 4 2 5 2 4" xfId="21066" xr:uid="{E1CB4FCD-1BDF-40A7-977A-8CD847A6C8A6}"/>
    <cellStyle name="Notas 2 4 2 5 3" xfId="9703" xr:uid="{A67EE8C1-3A53-436C-8023-2DB638DB69D0}"/>
    <cellStyle name="Notas 2 4 2 5 3 2" xfId="24811" xr:uid="{ED35D240-BAF2-4D7B-8075-4BC03D61A7BB}"/>
    <cellStyle name="Notas 2 4 2 5 4" xfId="14076" xr:uid="{3D5B11C2-98DB-4190-B06D-51D429BCA2D4}"/>
    <cellStyle name="Notas 2 4 2 5 4 2" xfId="29184" xr:uid="{E5E98806-9793-4302-BB7E-29CEB93827CE}"/>
    <cellStyle name="Notas 2 4 2 5 5" xfId="18429" xr:uid="{5D98724D-A0AE-4A0B-A2C4-FB278F783D99}"/>
    <cellStyle name="Notas 2 4 2 6" xfId="3627" xr:uid="{EF3B77B6-4BA6-4695-AE18-B64B64D5766B}"/>
    <cellStyle name="Notas 2 4 2 6 2" xfId="6264" xr:uid="{637E677F-8791-42FC-9496-386F92133BDF}"/>
    <cellStyle name="Notas 2 4 2 6 2 2" xfId="12575" xr:uid="{6882C637-753F-418B-94AC-AAE5CF7E36DE}"/>
    <cellStyle name="Notas 2 4 2 6 2 2 2" xfId="27683" xr:uid="{5E46C92D-71B8-4D9E-9385-026C09C32A9D}"/>
    <cellStyle name="Notas 2 4 2 6 2 3" xfId="14448" xr:uid="{E51F8172-ABEC-43CE-BAFA-86075784E39C}"/>
    <cellStyle name="Notas 2 4 2 6 2 3 2" xfId="29556" xr:uid="{B2AD17F2-26AA-40C0-B6CC-68EABB1914BF}"/>
    <cellStyle name="Notas 2 4 2 6 2 4" xfId="21372" xr:uid="{F07837A2-3817-458C-9BEE-F5F4CB5F4917}"/>
    <cellStyle name="Notas 2 4 2 6 3" xfId="10009" xr:uid="{348FF6C7-08CC-4813-AB5B-FA7FFD633636}"/>
    <cellStyle name="Notas 2 4 2 6 3 2" xfId="25117" xr:uid="{096BAA61-62F1-46C1-A6F6-1F53714F1E8E}"/>
    <cellStyle name="Notas 2 4 2 6 4" xfId="7676" xr:uid="{AC5648E9-44AD-4B69-8467-6AA965DA9F7E}"/>
    <cellStyle name="Notas 2 4 2 6 4 2" xfId="22784" xr:uid="{67C212F9-068B-4C8F-B28B-A5D012B17989}"/>
    <cellStyle name="Notas 2 4 2 6 5" xfId="18735" xr:uid="{448770E6-9B2E-4AE2-A70F-81F579DD2AB8}"/>
    <cellStyle name="Notas 2 4 2 7" xfId="3988" xr:uid="{EB725091-95BE-4951-BB8A-79E97BBF0167}"/>
    <cellStyle name="Notas 2 4 2 7 2" xfId="6625" xr:uid="{A6990AB4-0668-4B9B-951A-6884BDF9AC4B}"/>
    <cellStyle name="Notas 2 4 2 7 2 2" xfId="12936" xr:uid="{4445E48E-076B-42A6-8170-F6AD844DD388}"/>
    <cellStyle name="Notas 2 4 2 7 2 2 2" xfId="28044" xr:uid="{B7F5CC2A-5009-4468-BF20-0909FF9324A7}"/>
    <cellStyle name="Notas 2 4 2 7 2 3" xfId="16626" xr:uid="{A06D1DC6-69AE-455F-96C7-9B884ED9D0CC}"/>
    <cellStyle name="Notas 2 4 2 7 2 3 2" xfId="31734" xr:uid="{85F59821-B5A1-488C-9FBA-BAF8DED9EE13}"/>
    <cellStyle name="Notas 2 4 2 7 2 4" xfId="21733" xr:uid="{BB29D40A-984D-4689-904D-7324D7FBED0C}"/>
    <cellStyle name="Notas 2 4 2 7 3" xfId="10370" xr:uid="{29737B89-476B-4F2E-8B04-75D879895E98}"/>
    <cellStyle name="Notas 2 4 2 7 3 2" xfId="25478" xr:uid="{39FD680A-FECF-473A-B9F9-04DB60E232EA}"/>
    <cellStyle name="Notas 2 4 2 7 4" xfId="15088" xr:uid="{B5D94DD5-B781-48B7-83D9-F3FADBF3078A}"/>
    <cellStyle name="Notas 2 4 2 7 4 2" xfId="30196" xr:uid="{93571DA7-3B4E-492E-8179-D0C4C18A2404}"/>
    <cellStyle name="Notas 2 4 2 7 5" xfId="19096" xr:uid="{9E9C8466-902E-41FE-B8D8-905C0FC8F895}"/>
    <cellStyle name="Notas 2 4 2 8" xfId="4553" xr:uid="{F825520A-16D9-4EB1-BF69-B1F13448A6F1}"/>
    <cellStyle name="Notas 2 4 2 8 2" xfId="10935" xr:uid="{C60E2F12-4166-4AD2-BD71-6364C9996655}"/>
    <cellStyle name="Notas 2 4 2 8 2 2" xfId="26043" xr:uid="{8FB89110-B187-47D0-803A-00EEC0622E36}"/>
    <cellStyle name="Notas 2 4 2 8 3" xfId="13761" xr:uid="{A1E57685-DB04-4F96-9A01-45558C6219F2}"/>
    <cellStyle name="Notas 2 4 2 8 3 2" xfId="28869" xr:uid="{9246008A-8AD9-4CD3-8694-55892704A83C}"/>
    <cellStyle name="Notas 2 4 2 8 4" xfId="19661" xr:uid="{094B2744-08C1-4B8A-8588-27664A7B7292}"/>
    <cellStyle name="Notas 2 4 2 9" xfId="8417" xr:uid="{253AE7A0-7A5D-4C6C-8B6D-9F68444B1BBD}"/>
    <cellStyle name="Notas 2 4 2 9 2" xfId="23525" xr:uid="{3DEE6BB5-1B8B-4DA5-97BC-DC05110DAD26}"/>
    <cellStyle name="Notas 2 4 3" xfId="1901" xr:uid="{A2F15145-B516-4366-B328-040CC83B8B04}"/>
    <cellStyle name="Notas 2 4 3 10" xfId="8402" xr:uid="{38F5ADB9-89CB-4CF8-B4E3-803487A568F8}"/>
    <cellStyle name="Notas 2 4 3 10 2" xfId="23510" xr:uid="{9D82CF59-81A8-45A0-B0D9-E5F472DC6698}"/>
    <cellStyle name="Notas 2 4 3 11" xfId="15017" xr:uid="{0AEF3614-6DBA-4C0F-AAF7-2F43427CF85B}"/>
    <cellStyle name="Notas 2 4 3 11 2" xfId="30125" xr:uid="{EBD2AA3E-E6D7-475B-9DEB-EDD010146B48}"/>
    <cellStyle name="Notas 2 4 3 12" xfId="14037" xr:uid="{CFB2341C-1463-42D1-B0F2-84B5E8AB9A6F}"/>
    <cellStyle name="Notas 2 4 3 12 2" xfId="29145" xr:uid="{4F478CA1-40A0-449B-82CC-0279A3E71191}"/>
    <cellStyle name="Notas 2 4 3 13" xfId="17126" xr:uid="{39249C46-27A1-4528-8BAA-C083B8A4E33F}"/>
    <cellStyle name="Notas 2 4 3 2" xfId="2461" xr:uid="{EFE21AAA-4666-4809-B2F5-7EC03262074F}"/>
    <cellStyle name="Notas 2 4 3 2 2" xfId="5098" xr:uid="{83D02F44-F0CF-4812-83F4-450B895810CA}"/>
    <cellStyle name="Notas 2 4 3 2 2 2" xfId="11462" xr:uid="{52969395-8A61-4DD7-953D-67B32E6CCBF8}"/>
    <cellStyle name="Notas 2 4 3 2 2 2 2" xfId="26570" xr:uid="{5B3138B6-93C9-47E7-9835-6818DF2B79C9}"/>
    <cellStyle name="Notas 2 4 3 2 2 3" xfId="13534" xr:uid="{1202CB15-E28C-458F-A939-88B8E1ECA54B}"/>
    <cellStyle name="Notas 2 4 3 2 2 3 2" xfId="28642" xr:uid="{0E362B38-C240-4049-B17A-C622DC7818C3}"/>
    <cellStyle name="Notas 2 4 3 2 2 4" xfId="20206" xr:uid="{88845C5A-7D85-4B5F-899A-1C8F8AC7594B}"/>
    <cellStyle name="Notas 2 4 3 2 3" xfId="8928" xr:uid="{1115918A-55A9-4C68-B806-68CE64C38881}"/>
    <cellStyle name="Notas 2 4 3 2 3 2" xfId="24036" xr:uid="{FCC38AE9-D751-4183-8591-736E0E5798FD}"/>
    <cellStyle name="Notas 2 4 3 2 4" xfId="7809" xr:uid="{F8DC3B8F-DE33-4B9F-8F90-088610115374}"/>
    <cellStyle name="Notas 2 4 3 2 4 2" xfId="22917" xr:uid="{127E25E9-8262-4512-86E7-8152000CFC61}"/>
    <cellStyle name="Notas 2 4 3 2 5" xfId="7280" xr:uid="{FEFB48E2-0401-4076-A7DB-D4E861CC2965}"/>
    <cellStyle name="Notas 2 4 3 2 5 2" xfId="22388" xr:uid="{B40E4022-09CA-40AE-BB51-709B029DE96F}"/>
    <cellStyle name="Notas 2 4 3 2 6" xfId="17635" xr:uid="{29995BBC-BB4A-4717-B7E2-8844E6A97B39}"/>
    <cellStyle name="Notas 2 4 3 3" xfId="2677" xr:uid="{12FAA9AA-0E50-4056-9DDE-EEA1F19124E1}"/>
    <cellStyle name="Notas 2 4 3 3 2" xfId="5314" xr:uid="{8AE3EA1C-3840-4880-A897-9EDF9D350654}"/>
    <cellStyle name="Notas 2 4 3 3 2 2" xfId="8719" xr:uid="{4959FA72-164E-40C5-9F6F-98A1032B9296}"/>
    <cellStyle name="Notas 2 4 3 3 2 2 2" xfId="23827" xr:uid="{33368195-3B92-464A-8FE9-C021886B8DC8}"/>
    <cellStyle name="Notas 2 4 3 3 2 3" xfId="20422" xr:uid="{9C663654-8F8D-4DCF-AE3A-BB06F8F19AEA}"/>
    <cellStyle name="Notas 2 4 3 3 3" xfId="7765" xr:uid="{61E69A3D-3584-4951-B28E-9839AB64A56F}"/>
    <cellStyle name="Notas 2 4 3 3 3 2" xfId="22873" xr:uid="{867A84CB-44F4-4EB0-AFEC-0BA6B886E6D9}"/>
    <cellStyle name="Notas 2 4 3 3 4" xfId="17785" xr:uid="{CD61328A-6C88-4611-8613-9F78699FE102}"/>
    <cellStyle name="Notas 2 4 3 4" xfId="2980" xr:uid="{A75E3D3F-4DC1-4A66-8914-7C0A8229C7DF}"/>
    <cellStyle name="Notas 2 4 3 4 2" xfId="5617" xr:uid="{0E6C1314-880B-4501-8AEB-BECC7F6B80DA}"/>
    <cellStyle name="Notas 2 4 3 4 2 2" xfId="11928" xr:uid="{314E4417-17CE-40DA-966D-80A76D9C9D76}"/>
    <cellStyle name="Notas 2 4 3 4 2 2 2" xfId="27036" xr:uid="{1BB428D4-EAA8-4182-B6B4-7099A2A2015A}"/>
    <cellStyle name="Notas 2 4 3 4 2 3" xfId="14257" xr:uid="{F7C7F92D-AAAE-4339-8B7E-1B8DC717B6B5}"/>
    <cellStyle name="Notas 2 4 3 4 2 3 2" xfId="29365" xr:uid="{82AF0E00-326E-47EF-A098-46D52790EE63}"/>
    <cellStyle name="Notas 2 4 3 4 2 4" xfId="20725" xr:uid="{7F079000-8A2E-407A-9282-C533EF039C6C}"/>
    <cellStyle name="Notas 2 4 3 4 3" xfId="9362" xr:uid="{04212736-8F18-41FA-B904-73AFE7322DCF}"/>
    <cellStyle name="Notas 2 4 3 4 3 2" xfId="24470" xr:uid="{4F24AA6E-FC6D-406F-A6AD-BE1F33300B06}"/>
    <cellStyle name="Notas 2 4 3 4 4" xfId="11787" xr:uid="{A88B61BB-ABAF-44D1-8E16-A6AA081B2C32}"/>
    <cellStyle name="Notas 2 4 3 4 4 2" xfId="26895" xr:uid="{AE16894C-C555-440B-BD06-2EA4789D6C31}"/>
    <cellStyle name="Notas 2 4 3 4 5" xfId="18088" xr:uid="{1E2F1642-CDEC-4404-9A5B-21705C2E762F}"/>
    <cellStyle name="Notas 2 4 3 5" xfId="3306" xr:uid="{FA3DFE3E-4620-4BFE-A703-0CBF3DAA92D4}"/>
    <cellStyle name="Notas 2 4 3 5 2" xfId="5943" xr:uid="{F3915B9D-85BB-4795-85BF-661F2392BE85}"/>
    <cellStyle name="Notas 2 4 3 5 2 2" xfId="12254" xr:uid="{088D5A82-6246-437B-A899-9DD660D77E8E}"/>
    <cellStyle name="Notas 2 4 3 5 2 2 2" xfId="27362" xr:uid="{353FBCB4-5F4E-4759-9EB8-E23B9ABF4262}"/>
    <cellStyle name="Notas 2 4 3 5 2 3" xfId="13906" xr:uid="{C52BA045-D60E-414A-BC20-12A995B23108}"/>
    <cellStyle name="Notas 2 4 3 5 2 3 2" xfId="29014" xr:uid="{954FEF14-F343-4D62-B652-402AF55B195F}"/>
    <cellStyle name="Notas 2 4 3 5 2 4" xfId="21051" xr:uid="{4B40A78F-1324-4835-9487-48349F61B132}"/>
    <cellStyle name="Notas 2 4 3 5 3" xfId="9688" xr:uid="{EE76AE10-D24D-4572-8C7D-16BEAF303A66}"/>
    <cellStyle name="Notas 2 4 3 5 3 2" xfId="24796" xr:uid="{53A65AD6-4D5C-4B90-959E-3F26E943BDC3}"/>
    <cellStyle name="Notas 2 4 3 5 4" xfId="15883" xr:uid="{DBEE31CB-9198-47EE-91AD-754321DF8276}"/>
    <cellStyle name="Notas 2 4 3 5 4 2" xfId="30991" xr:uid="{172BB07C-3D57-485A-A94C-FC35153F3AF2}"/>
    <cellStyle name="Notas 2 4 3 5 5" xfId="18414" xr:uid="{1397E832-D4D8-450F-92AD-1329BDA0E651}"/>
    <cellStyle name="Notas 2 4 3 6" xfId="3612" xr:uid="{0C8F2DC6-4FC0-4B40-9119-F99F40B73A11}"/>
    <cellStyle name="Notas 2 4 3 6 2" xfId="6249" xr:uid="{02CE0590-5FD8-4641-B00D-39D87B7C1347}"/>
    <cellStyle name="Notas 2 4 3 6 2 2" xfId="12560" xr:uid="{A0796E27-A7F4-4552-A88B-FFEF48CD445F}"/>
    <cellStyle name="Notas 2 4 3 6 2 2 2" xfId="27668" xr:uid="{FB187CCE-60DC-4685-8293-5D28E3637CC2}"/>
    <cellStyle name="Notas 2 4 3 6 2 3" xfId="16390" xr:uid="{C561D2B0-889C-43EA-AC2E-482B966632BB}"/>
    <cellStyle name="Notas 2 4 3 6 2 3 2" xfId="31498" xr:uid="{4A13BE6B-FDB5-4F37-BF09-689E74C6D263}"/>
    <cellStyle name="Notas 2 4 3 6 2 4" xfId="21357" xr:uid="{0E4D3B7C-25D3-4A2E-A98E-576071A08D90}"/>
    <cellStyle name="Notas 2 4 3 6 3" xfId="9994" xr:uid="{89AD12B1-0FB7-48E5-AA54-1C847D4C2FD8}"/>
    <cellStyle name="Notas 2 4 3 6 3 2" xfId="25102" xr:uid="{C92EE88B-3A6C-4349-BF7C-F0C9EBB096C2}"/>
    <cellStyle name="Notas 2 4 3 6 4" xfId="7632" xr:uid="{43C1FA2A-AF25-43E2-A156-93AE2590D0B4}"/>
    <cellStyle name="Notas 2 4 3 6 4 2" xfId="22740" xr:uid="{91BE7132-8419-40AE-A3A0-1AC2E7A61837}"/>
    <cellStyle name="Notas 2 4 3 6 5" xfId="18720" xr:uid="{4361A072-CB93-43C7-9EB1-380D4686CE91}"/>
    <cellStyle name="Notas 2 4 3 7" xfId="3973" xr:uid="{D24614F5-F9C8-446B-B532-7303F4731130}"/>
    <cellStyle name="Notas 2 4 3 7 2" xfId="6610" xr:uid="{72C919C8-6556-424C-8DE9-746FEF577CD9}"/>
    <cellStyle name="Notas 2 4 3 7 2 2" xfId="12921" xr:uid="{FB727485-6B60-4373-A893-ADEC5708DB75}"/>
    <cellStyle name="Notas 2 4 3 7 2 2 2" xfId="28029" xr:uid="{47B79DD3-C9AA-4386-BE0C-742AFD2FFB02}"/>
    <cellStyle name="Notas 2 4 3 7 2 3" xfId="16611" xr:uid="{C85D0760-1EB2-4CF6-ADD5-33C63CA80CC6}"/>
    <cellStyle name="Notas 2 4 3 7 2 3 2" xfId="31719" xr:uid="{CA8A913A-7942-4146-9D3C-E1F8FC94EF0B}"/>
    <cellStyle name="Notas 2 4 3 7 2 4" xfId="21718" xr:uid="{80876FC5-82C9-478F-A8F0-B62DFD7B6BB9}"/>
    <cellStyle name="Notas 2 4 3 7 3" xfId="10355" xr:uid="{C9BC8733-AEE2-4AD8-A0E8-901E41B4484F}"/>
    <cellStyle name="Notas 2 4 3 7 3 2" xfId="25463" xr:uid="{CA84A409-1451-48C4-AD6C-458ACD7EBE49}"/>
    <cellStyle name="Notas 2 4 3 7 4" xfId="7932" xr:uid="{C94EE3F0-ED71-4FEA-B55E-1481DAD809D7}"/>
    <cellStyle name="Notas 2 4 3 7 4 2" xfId="23040" xr:uid="{E696730F-7AB3-43DB-AE2E-10F56BEA7993}"/>
    <cellStyle name="Notas 2 4 3 7 5" xfId="19081" xr:uid="{4A2143F2-05A1-426B-854C-1780245159B7}"/>
    <cellStyle name="Notas 2 4 3 8" xfId="4305" xr:uid="{51BEC2F7-3832-4155-9383-C763F6D24863}"/>
    <cellStyle name="Notas 2 4 3 8 2" xfId="6942" xr:uid="{06033831-F7C1-4856-B5B4-1E72CE39ADB4}"/>
    <cellStyle name="Notas 2 4 3 8 2 2" xfId="13253" xr:uid="{68C5540F-B710-49FA-BF15-27F56FDF10B6}"/>
    <cellStyle name="Notas 2 4 3 8 2 2 2" xfId="28361" xr:uid="{F5F9BF14-BE31-4734-8F4B-D59F33EF7D37}"/>
    <cellStyle name="Notas 2 4 3 8 2 3" xfId="16917" xr:uid="{9965E9E2-7975-4242-98D4-99876D2EB7E5}"/>
    <cellStyle name="Notas 2 4 3 8 2 3 2" xfId="32025" xr:uid="{CCECB6DE-459C-4071-8D8D-B8A03F27E15A}"/>
    <cellStyle name="Notas 2 4 3 8 2 4" xfId="22050" xr:uid="{8055A129-452B-4BC7-B057-943DDCE0BEA6}"/>
    <cellStyle name="Notas 2 4 3 8 3" xfId="10687" xr:uid="{1DA5995A-C859-42CD-8FB7-EC113DF06F35}"/>
    <cellStyle name="Notas 2 4 3 8 3 2" xfId="25795" xr:uid="{A4BC805F-D7BA-419A-937C-AA79CA53DF3D}"/>
    <cellStyle name="Notas 2 4 3 8 4" xfId="15957" xr:uid="{C1A33E17-BABB-4723-9AF0-B9BE724A2A9E}"/>
    <cellStyle name="Notas 2 4 3 8 4 2" xfId="31065" xr:uid="{10063D15-15A7-4871-ADC1-BCEEBBC58A7A}"/>
    <cellStyle name="Notas 2 4 3 8 5" xfId="19413" xr:uid="{DF07E325-EBC8-4171-A86B-8950C3C9932C}"/>
    <cellStyle name="Notas 2 4 3 9" xfId="4538" xr:uid="{720F4925-FC44-487E-8974-42131986B377}"/>
    <cellStyle name="Notas 2 4 3 9 2" xfId="10920" xr:uid="{0E6C4F51-1D8F-435C-A059-7FBF78135861}"/>
    <cellStyle name="Notas 2 4 3 9 2 2" xfId="26028" xr:uid="{247536A2-F949-46FD-954E-7CC269470E0B}"/>
    <cellStyle name="Notas 2 4 3 9 3" xfId="9195" xr:uid="{799CD171-C736-4B94-BABE-CFDF657C5A21}"/>
    <cellStyle name="Notas 2 4 3 9 3 2" xfId="24303" xr:uid="{FEA226F7-C0B8-45F7-9627-439490357145}"/>
    <cellStyle name="Notas 2 4 3 9 4" xfId="19646" xr:uid="{6AE72554-84F4-4951-BF29-FDAEB4E89FAD}"/>
    <cellStyle name="Notas 2 4 4" xfId="2111" xr:uid="{63A87824-0479-4566-9201-03F4E1E90655}"/>
    <cellStyle name="Notas 2 4 4 10" xfId="8609" xr:uid="{C1842F3E-4945-4171-B77C-09CA14377FEE}"/>
    <cellStyle name="Notas 2 4 4 10 2" xfId="23717" xr:uid="{55ED7FF7-F092-4280-AD2D-11113A1F8570}"/>
    <cellStyle name="Notas 2 4 4 11" xfId="15090" xr:uid="{72857627-9A0D-4816-975D-5628A053F286}"/>
    <cellStyle name="Notas 2 4 4 11 2" xfId="30198" xr:uid="{A80B6E1F-810B-447A-BA75-BEFE84CD96E9}"/>
    <cellStyle name="Notas 2 4 4 12" xfId="14114" xr:uid="{37A42F82-155C-4518-8DCB-3CF529B71D8F}"/>
    <cellStyle name="Notas 2 4 4 12 2" xfId="29222" xr:uid="{B429D166-81E7-4BB8-B166-6EE7194A8D8A}"/>
    <cellStyle name="Notas 2 4 4 13" xfId="17336" xr:uid="{7594FD72-EC5F-417F-A9B2-E8C43EE02371}"/>
    <cellStyle name="Notas 2 4 4 2" xfId="2601" xr:uid="{D8D67A01-7933-4ADC-B86D-C181F9A9AEA2}"/>
    <cellStyle name="Notas 2 4 4 2 2" xfId="5238" xr:uid="{9DF1B05C-49A2-4C70-B2D1-FD184472224C}"/>
    <cellStyle name="Notas 2 4 4 2 2 2" xfId="11602" xr:uid="{D91DCD91-1F68-452C-9C6F-062428677EB6}"/>
    <cellStyle name="Notas 2 4 4 2 2 2 2" xfId="26710" xr:uid="{174A14B6-42B9-42E9-A662-52BF504D09A0}"/>
    <cellStyle name="Notas 2 4 4 2 2 3" xfId="14674" xr:uid="{8092C356-902E-416C-BFB7-D4D358F2EAE5}"/>
    <cellStyle name="Notas 2 4 4 2 2 3 2" xfId="29782" xr:uid="{838EE68E-74E9-4C3E-8944-E80E9A98424C}"/>
    <cellStyle name="Notas 2 4 4 2 2 4" xfId="20346" xr:uid="{F2DF72B9-AD13-4589-B16C-04E464DF501C}"/>
    <cellStyle name="Notas 2 4 4 2 3" xfId="9068" xr:uid="{EE06EDA7-71FF-4886-91B8-3BF17DD421A8}"/>
    <cellStyle name="Notas 2 4 4 2 3 2" xfId="24176" xr:uid="{91163872-F631-4411-A237-6F2931643062}"/>
    <cellStyle name="Notas 2 4 4 2 4" xfId="11218" xr:uid="{9688841A-EE54-48D5-AB87-ABD085525C0A}"/>
    <cellStyle name="Notas 2 4 4 2 4 2" xfId="26326" xr:uid="{07A891A5-ED65-4963-A6B8-D8DD2CB50DBF}"/>
    <cellStyle name="Notas 2 4 4 2 5" xfId="15969" xr:uid="{35D687D5-2FC6-443C-A2A3-4FD1A9BF5BCD}"/>
    <cellStyle name="Notas 2 4 4 2 5 2" xfId="31077" xr:uid="{ACB26787-FD77-446B-B987-F7B814F2DECA}"/>
    <cellStyle name="Notas 2 4 4 2 6" xfId="17709" xr:uid="{EBBC72B1-BF38-4DA9-8AFF-75C7CEBCDFDF}"/>
    <cellStyle name="Notas 2 4 4 3" xfId="2866" xr:uid="{838CED28-3426-4F7A-93F9-17E76F476922}"/>
    <cellStyle name="Notas 2 4 4 3 2" xfId="5503" xr:uid="{A96ECAC1-E26B-4FE7-A4DB-BE0A626F7009}"/>
    <cellStyle name="Notas 2 4 4 3 2 2" xfId="7996" xr:uid="{FAE87606-DBEF-4387-86E7-35D8097BD82C}"/>
    <cellStyle name="Notas 2 4 4 3 2 2 2" xfId="23104" xr:uid="{F1B98909-AD9D-4D27-86E6-2DB1B2685FF8}"/>
    <cellStyle name="Notas 2 4 4 3 2 3" xfId="20611" xr:uid="{05ADDF19-9DB3-4064-9996-102267B1C79D}"/>
    <cellStyle name="Notas 2 4 4 3 3" xfId="7157" xr:uid="{6B0B0294-F8F7-4E54-B190-A78476C5C507}"/>
    <cellStyle name="Notas 2 4 4 3 3 2" xfId="22265" xr:uid="{8DA36610-3C8B-429B-9446-4D2231E9B0E8}"/>
    <cellStyle name="Notas 2 4 4 3 4" xfId="17974" xr:uid="{60C4C5BB-5D42-461F-B6E0-A184D4D09171}"/>
    <cellStyle name="Notas 2 4 4 4" xfId="3169" xr:uid="{3F25D6A1-35FD-4F8E-80A1-1AF6FC033F32}"/>
    <cellStyle name="Notas 2 4 4 4 2" xfId="5806" xr:uid="{827C2FD9-C7BE-4EF7-BA0E-AF8E824A0963}"/>
    <cellStyle name="Notas 2 4 4 4 2 2" xfId="12117" xr:uid="{F73FD93C-5E11-4BD9-8053-1A718199DC68}"/>
    <cellStyle name="Notas 2 4 4 4 2 2 2" xfId="27225" xr:uid="{F9452B31-9232-44D7-B1B7-621F5B475375}"/>
    <cellStyle name="Notas 2 4 4 4 2 3" xfId="7245" xr:uid="{8DFDB867-81E8-4177-8E77-6B6387A33B28}"/>
    <cellStyle name="Notas 2 4 4 4 2 3 2" xfId="22353" xr:uid="{32C22CA7-9B6C-4006-A6BC-33EEF7217348}"/>
    <cellStyle name="Notas 2 4 4 4 2 4" xfId="20914" xr:uid="{CC2F3BFC-3284-4ECC-A31C-B267C15B0D60}"/>
    <cellStyle name="Notas 2 4 4 4 3" xfId="9551" xr:uid="{01D6C5B4-4861-4CA6-B766-0F51555B6E8E}"/>
    <cellStyle name="Notas 2 4 4 4 3 2" xfId="24659" xr:uid="{7D77B028-C7A5-4C35-838F-FADB22148E63}"/>
    <cellStyle name="Notas 2 4 4 4 4" xfId="16526" xr:uid="{0FC98854-EE67-4F02-9E4E-3CE719B5D667}"/>
    <cellStyle name="Notas 2 4 4 4 4 2" xfId="31634" xr:uid="{0230041E-744C-44E1-9869-0C0F5D2D298F}"/>
    <cellStyle name="Notas 2 4 4 4 5" xfId="18277" xr:uid="{C47BE694-BE77-463E-AF3A-B65D7556110F}"/>
    <cellStyle name="Notas 2 4 4 5" xfId="3495" xr:uid="{488095FA-20AD-4BBE-B1FA-9069739720A9}"/>
    <cellStyle name="Notas 2 4 4 5 2" xfId="6132" xr:uid="{18C0B68C-AD90-4A87-8A9E-DB27ADE56747}"/>
    <cellStyle name="Notas 2 4 4 5 2 2" xfId="12443" xr:uid="{632012C6-8739-4A31-9308-950B4AC2799B}"/>
    <cellStyle name="Notas 2 4 4 5 2 2 2" xfId="27551" xr:uid="{9EA2AE25-6555-4F7D-9DC2-BB7AB57792ED}"/>
    <cellStyle name="Notas 2 4 4 5 2 3" xfId="13866" xr:uid="{88312F7F-5CAD-49B6-BD80-5362391BC2A7}"/>
    <cellStyle name="Notas 2 4 4 5 2 3 2" xfId="28974" xr:uid="{8BD1501E-714A-44FF-B385-1EF6351F6C38}"/>
    <cellStyle name="Notas 2 4 4 5 2 4" xfId="21240" xr:uid="{0C84E41E-666C-43C0-B096-67AFB84083E2}"/>
    <cellStyle name="Notas 2 4 4 5 3" xfId="9877" xr:uid="{4158E528-1B4F-488F-B73D-140FF950B169}"/>
    <cellStyle name="Notas 2 4 4 5 3 2" xfId="24985" xr:uid="{F137361E-ED1C-4CE2-97EB-89FAF6CCBE5A}"/>
    <cellStyle name="Notas 2 4 4 5 4" xfId="16378" xr:uid="{C0174639-622A-476B-BE4B-DF9ABE31FCE5}"/>
    <cellStyle name="Notas 2 4 4 5 4 2" xfId="31486" xr:uid="{A7AEC9C8-6260-4DEB-949D-7EB69CC28B44}"/>
    <cellStyle name="Notas 2 4 4 5 5" xfId="18603" xr:uid="{D0CD5491-EC26-404D-BB9E-67749E5AA220}"/>
    <cellStyle name="Notas 2 4 4 6" xfId="3801" xr:uid="{DC7ACE56-3CA6-49F3-8F94-86101921E482}"/>
    <cellStyle name="Notas 2 4 4 6 2" xfId="6438" xr:uid="{B5BB04E6-A0F8-4583-A62B-2BD225C3BBDE}"/>
    <cellStyle name="Notas 2 4 4 6 2 2" xfId="12749" xr:uid="{340B98A7-BDF2-459B-83D1-CCE29480CCAF}"/>
    <cellStyle name="Notas 2 4 4 6 2 2 2" xfId="27857" xr:uid="{55080BB7-BD65-4471-8269-9143FB03BCF4}"/>
    <cellStyle name="Notas 2 4 4 6 2 3" xfId="14029" xr:uid="{447966D6-1CE5-4342-AE04-EDA1DB5A8591}"/>
    <cellStyle name="Notas 2 4 4 6 2 3 2" xfId="29137" xr:uid="{C6665D14-F5CC-4A40-9ADC-8F7D7EC9BE2F}"/>
    <cellStyle name="Notas 2 4 4 6 2 4" xfId="21546" xr:uid="{EFA4833F-3BD7-49AF-BF17-C5FA1772D37C}"/>
    <cellStyle name="Notas 2 4 4 6 3" xfId="10183" xr:uid="{F51B3A2F-082D-46EB-970A-472736C6C87B}"/>
    <cellStyle name="Notas 2 4 4 6 3 2" xfId="25291" xr:uid="{4E415825-382C-43EA-90B7-96CA68F4C9A1}"/>
    <cellStyle name="Notas 2 4 4 6 4" xfId="14117" xr:uid="{D2D098C7-C9C0-46D8-955C-D46FAF31A51E}"/>
    <cellStyle name="Notas 2 4 4 6 4 2" xfId="29225" xr:uid="{E8613099-567B-4AA1-8929-3B3108C5A479}"/>
    <cellStyle name="Notas 2 4 4 6 5" xfId="18909" xr:uid="{FA929F6C-80E3-444F-BB98-88CF91A7B60F}"/>
    <cellStyle name="Notas 2 4 4 7" xfId="4183" xr:uid="{86444FBB-7690-4A5F-BF5E-6ED7D0F4E65E}"/>
    <cellStyle name="Notas 2 4 4 7 2" xfId="6820" xr:uid="{AA450AC8-AE83-41E6-B1D7-E06B7A51A4B4}"/>
    <cellStyle name="Notas 2 4 4 7 2 2" xfId="13131" xr:uid="{EC77815D-0AF4-4D0E-BC4E-2124A5DCB8FE}"/>
    <cellStyle name="Notas 2 4 4 7 2 2 2" xfId="28239" xr:uid="{B83517C5-07A7-439C-936A-D5274B1CCB5E}"/>
    <cellStyle name="Notas 2 4 4 7 2 3" xfId="16800" xr:uid="{59607434-E4ED-416F-8A92-C0BC300562D3}"/>
    <cellStyle name="Notas 2 4 4 7 2 3 2" xfId="31908" xr:uid="{8E828938-71C9-4849-AB95-455DE53EEE16}"/>
    <cellStyle name="Notas 2 4 4 7 2 4" xfId="21928" xr:uid="{569B2EB8-F99D-4F1C-B460-0EDA0E4F0BC3}"/>
    <cellStyle name="Notas 2 4 4 7 3" xfId="10565" xr:uid="{F5ADA78A-50C3-4AA3-B897-B6B85A9261E9}"/>
    <cellStyle name="Notas 2 4 4 7 3 2" xfId="25673" xr:uid="{AEBCF995-497E-4923-9AE6-09B86CD56F21}"/>
    <cellStyle name="Notas 2 4 4 7 4" xfId="13615" xr:uid="{51DF2E1B-EDCF-46C3-B9A5-CF78A6E694EB}"/>
    <cellStyle name="Notas 2 4 4 7 4 2" xfId="28723" xr:uid="{6BBDFB7C-1E7C-42ED-80BB-127284F758D5}"/>
    <cellStyle name="Notas 2 4 4 7 5" xfId="19291" xr:uid="{29E50A96-7774-46B3-9879-163925DB70C2}"/>
    <cellStyle name="Notas 2 4 4 8" xfId="4390" xr:uid="{36A80B4F-F8BE-4ACC-AF8D-C9C88C9FF45F}"/>
    <cellStyle name="Notas 2 4 4 8 2" xfId="7027" xr:uid="{63CB7B76-A376-4397-B97C-EAF94DC3AE44}"/>
    <cellStyle name="Notas 2 4 4 8 2 2" xfId="13338" xr:uid="{EB9AAABD-C64A-4BE7-9E0B-33B3BB63FD18}"/>
    <cellStyle name="Notas 2 4 4 8 2 2 2" xfId="28446" xr:uid="{818447E8-8861-4B5E-AF23-755D363308CD}"/>
    <cellStyle name="Notas 2 4 4 8 2 3" xfId="17002" xr:uid="{E805338B-784F-4DD7-91CE-52308707F86D}"/>
    <cellStyle name="Notas 2 4 4 8 2 3 2" xfId="32110" xr:uid="{F41006EE-B909-426E-B520-7D5E6FF23A68}"/>
    <cellStyle name="Notas 2 4 4 8 2 4" xfId="22135" xr:uid="{EAE47D4E-6431-4500-A38B-1779D8EF4F13}"/>
    <cellStyle name="Notas 2 4 4 8 3" xfId="10772" xr:uid="{8F45794D-21B3-457B-A8C2-DE99D74DAD25}"/>
    <cellStyle name="Notas 2 4 4 8 3 2" xfId="25880" xr:uid="{49E09D29-D9AA-4632-AAF6-07501EDD63F4}"/>
    <cellStyle name="Notas 2 4 4 8 4" xfId="7335" xr:uid="{5A042A48-D689-434B-B9DD-774E3963807C}"/>
    <cellStyle name="Notas 2 4 4 8 4 2" xfId="22443" xr:uid="{2A45AA8A-9ABE-4F7D-BC6D-D4208388129A}"/>
    <cellStyle name="Notas 2 4 4 8 5" xfId="19498" xr:uid="{00E19BBD-8FA7-4601-B1CF-941C38D9155A}"/>
    <cellStyle name="Notas 2 4 4 9" xfId="4748" xr:uid="{8005966B-EE6D-4841-BA8E-1313C04D8D4C}"/>
    <cellStyle name="Notas 2 4 4 9 2" xfId="11130" xr:uid="{811364C5-E40A-40F7-9462-970431271746}"/>
    <cellStyle name="Notas 2 4 4 9 2 2" xfId="26238" xr:uid="{273A4BD3-8B4F-4533-8CA5-69245CFE774A}"/>
    <cellStyle name="Notas 2 4 4 9 3" xfId="13591" xr:uid="{939849D1-7571-41B0-9ECF-462024E0D7EA}"/>
    <cellStyle name="Notas 2 4 4 9 3 2" xfId="28699" xr:uid="{2039792A-40D9-4BBF-B82B-14A6C39B123E}"/>
    <cellStyle name="Notas 2 4 4 9 4" xfId="19856" xr:uid="{0DF13048-C664-423F-8B2E-E7240952935B}"/>
    <cellStyle name="Notas 2 4 5" xfId="2013" xr:uid="{737EDAFE-BE16-401D-AACF-78733C986BCA}"/>
    <cellStyle name="Notas 2 4 5 10" xfId="13664" xr:uid="{CD141671-47E2-4904-9892-0121CECAABA6}"/>
    <cellStyle name="Notas 2 4 5 10 2" xfId="28772" xr:uid="{7A633D3B-D9C7-4955-A2D1-A1A6DF67D329}"/>
    <cellStyle name="Notas 2 4 5 11" xfId="7872" xr:uid="{2069D77A-FDAA-4C80-B442-92FF3C72806F}"/>
    <cellStyle name="Notas 2 4 5 11 2" xfId="22980" xr:uid="{34C3746E-98EC-4328-A15C-00532F5C6EAC}"/>
    <cellStyle name="Notas 2 4 5 12" xfId="17238" xr:uid="{6C9D3F43-77AD-46C3-AB61-F16E8173A808}"/>
    <cellStyle name="Notas 2 4 5 2" xfId="2775" xr:uid="{675C2914-402D-446C-B568-D9088817927D}"/>
    <cellStyle name="Notas 2 4 5 2 2" xfId="5412" xr:uid="{472D94B4-3F57-4271-8789-CEC3C67E9EDA}"/>
    <cellStyle name="Notas 2 4 5 2 2 2" xfId="13354" xr:uid="{7A1F9CF9-92AF-46DA-A0BD-2BF849469548}"/>
    <cellStyle name="Notas 2 4 5 2 2 2 2" xfId="28462" xr:uid="{C62A5B7F-1758-4272-9B52-B097E133745A}"/>
    <cellStyle name="Notas 2 4 5 2 2 3" xfId="20520" xr:uid="{28E2F492-9A3A-4159-BED2-6C80D3020850}"/>
    <cellStyle name="Notas 2 4 5 2 3" xfId="16282" xr:uid="{3C6F6486-7B0B-464C-9B8D-E6DA36E0D44E}"/>
    <cellStyle name="Notas 2 4 5 2 3 2" xfId="31390" xr:uid="{6F040163-5839-4D95-8D0A-24D1BEC11D74}"/>
    <cellStyle name="Notas 2 4 5 2 4" xfId="17883" xr:uid="{C15D49AC-BFB4-498D-BC06-75B378356549}"/>
    <cellStyle name="Notas 2 4 5 3" xfId="3078" xr:uid="{1E0D446B-D1CA-429D-B078-E9F0D8E364CB}"/>
    <cellStyle name="Notas 2 4 5 3 2" xfId="5715" xr:uid="{8C170D83-1C45-47FF-B35F-DF73458FFE6B}"/>
    <cellStyle name="Notas 2 4 5 3 2 2" xfId="12026" xr:uid="{9FC8748D-9AE9-4A6E-A119-4E84C18309B2}"/>
    <cellStyle name="Notas 2 4 5 3 2 2 2" xfId="27134" xr:uid="{1C9EF278-F997-4EC6-8D3E-8ABB9F80848D}"/>
    <cellStyle name="Notas 2 4 5 3 2 3" xfId="16425" xr:uid="{64FC9589-09DD-4500-A4E4-FC3B1FC4FA0F}"/>
    <cellStyle name="Notas 2 4 5 3 2 3 2" xfId="31533" xr:uid="{55FE80CE-EFD8-4EE2-BCC3-B016E48D48D7}"/>
    <cellStyle name="Notas 2 4 5 3 2 4" xfId="20823" xr:uid="{18CDE8DB-2C23-4A44-821D-188456709156}"/>
    <cellStyle name="Notas 2 4 5 3 3" xfId="9460" xr:uid="{251112EC-5351-48B5-ACFF-15FECC15019A}"/>
    <cellStyle name="Notas 2 4 5 3 3 2" xfId="24568" xr:uid="{596FC49A-0667-4E92-BF2A-56AD41142F6A}"/>
    <cellStyle name="Notas 2 4 5 3 4" xfId="7730" xr:uid="{2D509AD3-050A-43C3-9A04-22CF3F80976F}"/>
    <cellStyle name="Notas 2 4 5 3 4 2" xfId="22838" xr:uid="{309160B4-8FAC-4891-A980-6E5837B64EA5}"/>
    <cellStyle name="Notas 2 4 5 3 5" xfId="18186" xr:uid="{E1BA201D-BD54-4F60-86CE-61791B9EB68A}"/>
    <cellStyle name="Notas 2 4 5 4" xfId="3404" xr:uid="{64B71B4F-9B88-40AD-8422-55847EFF6BAF}"/>
    <cellStyle name="Notas 2 4 5 4 2" xfId="6041" xr:uid="{0803DB2B-8DAE-449A-9B79-5A34A0B2F60B}"/>
    <cellStyle name="Notas 2 4 5 4 2 2" xfId="12352" xr:uid="{599BE9AE-01B5-4362-BC9A-13A7D50DD3B1}"/>
    <cellStyle name="Notas 2 4 5 4 2 2 2" xfId="27460" xr:uid="{E707A8E0-C622-46D9-BD51-69A6AE3402D9}"/>
    <cellStyle name="Notas 2 4 5 4 2 3" xfId="13363" xr:uid="{52D6285D-F5C9-4E7D-87DB-D626DBB75235}"/>
    <cellStyle name="Notas 2 4 5 4 2 3 2" xfId="28471" xr:uid="{94CA28B4-65AA-48D1-B2D4-EF4A9EBD76C4}"/>
    <cellStyle name="Notas 2 4 5 4 2 4" xfId="21149" xr:uid="{5A702098-0788-4E81-9C86-E1BA08011D60}"/>
    <cellStyle name="Notas 2 4 5 4 3" xfId="9786" xr:uid="{6BA37D94-DFEE-4F40-923D-F14E4F87F184}"/>
    <cellStyle name="Notas 2 4 5 4 3 2" xfId="24894" xr:uid="{AF6D7AE4-8654-4CC0-B37D-6CE55C0C5C33}"/>
    <cellStyle name="Notas 2 4 5 4 4" xfId="15100" xr:uid="{4CD7C484-6ABD-4B18-AF90-1EF1CC1D4A5F}"/>
    <cellStyle name="Notas 2 4 5 4 4 2" xfId="30208" xr:uid="{736494A1-23D1-43C6-AB09-585A480E77A7}"/>
    <cellStyle name="Notas 2 4 5 4 5" xfId="18512" xr:uid="{22A44668-C52C-4BA8-B9A6-EFF097F8B64E}"/>
    <cellStyle name="Notas 2 4 5 5" xfId="3710" xr:uid="{165F1B1C-A76B-4DFA-9770-4BF5AF9E84D8}"/>
    <cellStyle name="Notas 2 4 5 5 2" xfId="6347" xr:uid="{A37A7C81-0F11-4761-B82D-F8A24EE885CC}"/>
    <cellStyle name="Notas 2 4 5 5 2 2" xfId="12658" xr:uid="{0B99EAC0-6BFE-454E-9B6C-2804D5413C83}"/>
    <cellStyle name="Notas 2 4 5 5 2 2 2" xfId="27766" xr:uid="{B9DFC4A5-B7F9-49D2-83C6-AC413804F51A}"/>
    <cellStyle name="Notas 2 4 5 5 2 3" xfId="7455" xr:uid="{0A4F2DF0-A060-43B0-8513-25EB2F8BAD1E}"/>
    <cellStyle name="Notas 2 4 5 5 2 3 2" xfId="22563" xr:uid="{57A57939-E912-437E-A8E7-141C425AF4E3}"/>
    <cellStyle name="Notas 2 4 5 5 2 4" xfId="21455" xr:uid="{B6DA74CD-DB10-44E4-A6A8-D525C1F75A09}"/>
    <cellStyle name="Notas 2 4 5 5 3" xfId="10092" xr:uid="{4347B277-FDF4-4126-8210-A2012F78637D}"/>
    <cellStyle name="Notas 2 4 5 5 3 2" xfId="25200" xr:uid="{C74734DD-3AC6-421F-9FAC-31CDD2A929F3}"/>
    <cellStyle name="Notas 2 4 5 5 4" xfId="16437" xr:uid="{D28DF87E-5D2E-4A74-92CC-D51030B1F15F}"/>
    <cellStyle name="Notas 2 4 5 5 4 2" xfId="31545" xr:uid="{09E4595E-2F8A-4B2B-8DE2-ACAEF70FA4D9}"/>
    <cellStyle name="Notas 2 4 5 5 5" xfId="18818" xr:uid="{8CCB5506-9D16-4F0F-9497-89602294BD72}"/>
    <cellStyle name="Notas 2 4 5 6" xfId="4085" xr:uid="{09AD74E2-9304-442C-9E10-EDE0DD73CA8D}"/>
    <cellStyle name="Notas 2 4 5 6 2" xfId="6722" xr:uid="{4B4CE461-73F4-4876-96CB-606F891A2FDD}"/>
    <cellStyle name="Notas 2 4 5 6 2 2" xfId="13033" xr:uid="{32DFB943-FBC9-4D94-8F5F-3309182B8871}"/>
    <cellStyle name="Notas 2 4 5 6 2 2 2" xfId="28141" xr:uid="{A700B224-2F26-464A-89AE-9621EFE9845D}"/>
    <cellStyle name="Notas 2 4 5 6 2 3" xfId="16709" xr:uid="{89271DEA-165A-44EF-9D97-F8B87887EA75}"/>
    <cellStyle name="Notas 2 4 5 6 2 3 2" xfId="31817" xr:uid="{A348B522-5FC0-489E-94F4-E266C264E71A}"/>
    <cellStyle name="Notas 2 4 5 6 2 4" xfId="21830" xr:uid="{CA32B92A-AA7F-4DC2-96C9-7D81D5C9DD89}"/>
    <cellStyle name="Notas 2 4 5 6 3" xfId="10467" xr:uid="{89FB9DDF-4EC6-4A23-9FC4-9DF2FEFED355}"/>
    <cellStyle name="Notas 2 4 5 6 3 2" xfId="25575" xr:uid="{FC71CAA1-628C-4027-8B59-49E65B9A802A}"/>
    <cellStyle name="Notas 2 4 5 6 4" xfId="7863" xr:uid="{A17968F2-102C-462F-8E1C-5DD1C8F64A43}"/>
    <cellStyle name="Notas 2 4 5 6 4 2" xfId="22971" xr:uid="{60E79B7C-837E-4432-9D01-77E875436F53}"/>
    <cellStyle name="Notas 2 4 5 6 5" xfId="19193" xr:uid="{3236604A-C7C8-4601-927D-24E8794F7659}"/>
    <cellStyle name="Notas 2 4 5 7" xfId="4367" xr:uid="{8ADE2949-101A-450C-92E1-67DD90D52670}"/>
    <cellStyle name="Notas 2 4 5 7 2" xfId="7004" xr:uid="{975ED2D1-6E90-4B08-AD44-823B5FFFC8CB}"/>
    <cellStyle name="Notas 2 4 5 7 2 2" xfId="13315" xr:uid="{DA267AD4-F210-49B7-84E8-B9C859041FFD}"/>
    <cellStyle name="Notas 2 4 5 7 2 2 2" xfId="28423" xr:uid="{1E091557-72F1-4925-9B53-50D820794EBF}"/>
    <cellStyle name="Notas 2 4 5 7 2 3" xfId="16979" xr:uid="{A42A01A4-0F46-46FA-A280-D6CC0FF75E41}"/>
    <cellStyle name="Notas 2 4 5 7 2 3 2" xfId="32087" xr:uid="{F281F1E3-5570-4258-9101-D65FD75A1CB4}"/>
    <cellStyle name="Notas 2 4 5 7 2 4" xfId="22112" xr:uid="{8937152B-6DA6-4DF0-B477-24241DE9DFAA}"/>
    <cellStyle name="Notas 2 4 5 7 3" xfId="10749" xr:uid="{055312E4-D7AA-48A9-8495-E88B5AB16043}"/>
    <cellStyle name="Notas 2 4 5 7 3 2" xfId="25857" xr:uid="{3AB7E655-D190-418C-B26A-E0D91B4CE30F}"/>
    <cellStyle name="Notas 2 4 5 7 4" xfId="13552" xr:uid="{67920AF7-2CCB-43D3-B599-7E953BC96CC7}"/>
    <cellStyle name="Notas 2 4 5 7 4 2" xfId="28660" xr:uid="{11A4BB39-AE0D-409E-A864-EEA0539BC083}"/>
    <cellStyle name="Notas 2 4 5 7 5" xfId="19475" xr:uid="{822F08D0-6FB4-4867-B953-8261DAE99B17}"/>
    <cellStyle name="Notas 2 4 5 8" xfId="4650" xr:uid="{1F7EA700-1039-43B4-85E3-B2A8C2C07AD0}"/>
    <cellStyle name="Notas 2 4 5 8 2" xfId="11032" xr:uid="{E958E78A-644D-4018-A4E6-EB911FA3A718}"/>
    <cellStyle name="Notas 2 4 5 8 2 2" xfId="26140" xr:uid="{FD9A549C-A5AB-4B9A-8456-05AA00C255A2}"/>
    <cellStyle name="Notas 2 4 5 8 3" xfId="15051" xr:uid="{AA8A9BE8-62F3-493B-8AE0-FA361FE3D86A}"/>
    <cellStyle name="Notas 2 4 5 8 3 2" xfId="30159" xr:uid="{3CA4541A-F927-4DA0-B8AC-1BA274FFAB9F}"/>
    <cellStyle name="Notas 2 4 5 8 4" xfId="19758" xr:uid="{B2004CEE-244A-4A14-87AC-A4225F133CDB}"/>
    <cellStyle name="Notas 2 4 5 9" xfId="8511" xr:uid="{67C1C0CA-4E0D-4C3B-958F-15416DFE9AAB}"/>
    <cellStyle name="Notas 2 4 5 9 2" xfId="23619" xr:uid="{E2F55612-6169-47BE-9791-2671EA8180C9}"/>
    <cellStyle name="Notas 20" xfId="1462" xr:uid="{00000000-0005-0000-0000-0000BA050000}"/>
    <cellStyle name="Notas 21" xfId="1463" xr:uid="{00000000-0005-0000-0000-0000BB050000}"/>
    <cellStyle name="Notas 22" xfId="1464" xr:uid="{00000000-0005-0000-0000-0000BC050000}"/>
    <cellStyle name="Notas 3" xfId="1465" xr:uid="{00000000-0005-0000-0000-0000BD050000}"/>
    <cellStyle name="Notas 3 2" xfId="1920" xr:uid="{6661D60A-CBC2-4EEB-B5FC-663FC49A2265}"/>
    <cellStyle name="Notas 3 2 10" xfId="13884" xr:uid="{FE21EF60-BB81-496C-979A-5EB224157272}"/>
    <cellStyle name="Notas 3 2 10 2" xfId="28992" xr:uid="{2E94E162-6EA5-4036-8B34-9EE16C3070A5}"/>
    <cellStyle name="Notas 3 2 11" xfId="13544" xr:uid="{C5A1CBDF-11D9-4A96-856F-011861DE43AD}"/>
    <cellStyle name="Notas 3 2 11 2" xfId="28652" xr:uid="{90F766C4-7DE1-42C1-BDFB-A19FA7450F95}"/>
    <cellStyle name="Notas 3 2 12" xfId="17145" xr:uid="{EF594007-23FD-4C49-9942-24D8F76A619B}"/>
    <cellStyle name="Notas 3 2 2" xfId="2480" xr:uid="{9F3A9F0E-CF67-4B12-936B-5FDABB0D2C73}"/>
    <cellStyle name="Notas 3 2 2 2" xfId="5117" xr:uid="{7B1F54CB-C767-4CC7-BD51-19C9A3C8BA66}"/>
    <cellStyle name="Notas 3 2 2 2 2" xfId="11481" xr:uid="{6E9976E1-D35D-408F-BC2B-FD4E59604EDA}"/>
    <cellStyle name="Notas 3 2 2 2 2 2" xfId="26589" xr:uid="{D2F8F19D-11B4-4B3C-B3E4-B509C88211B2}"/>
    <cellStyle name="Notas 3 2 2 2 3" xfId="14234" xr:uid="{8FCBFB8B-F390-4662-A165-CC0E3844D57F}"/>
    <cellStyle name="Notas 3 2 2 2 3 2" xfId="29342" xr:uid="{4C0B0FD8-1AED-4889-B189-A77833F3367C}"/>
    <cellStyle name="Notas 3 2 2 2 4" xfId="20225" xr:uid="{7D3BF4B0-5FE9-42D7-9004-C91EDE31BB12}"/>
    <cellStyle name="Notas 3 2 2 3" xfId="8947" xr:uid="{7CCD561E-CF1E-44F0-B31D-3A6646E7BDA1}"/>
    <cellStyle name="Notas 3 2 2 3 2" xfId="24055" xr:uid="{930214CC-86D4-490F-A5FA-CB8BE8DEFABD}"/>
    <cellStyle name="Notas 3 2 3" xfId="2696" xr:uid="{2AB814C5-B5B6-49A5-8CBF-C5931E7129E9}"/>
    <cellStyle name="Notas 3 2 3 2" xfId="5333" xr:uid="{ED134719-0748-41AE-8F3B-ECC979ACE390}"/>
    <cellStyle name="Notas 3 2 3 2 2" xfId="7219" xr:uid="{A83FB936-4776-489C-926E-4E54427D8126}"/>
    <cellStyle name="Notas 3 2 3 2 2 2" xfId="22327" xr:uid="{8D27D337-4DB1-43BE-9F34-CC8B0C61D698}"/>
    <cellStyle name="Notas 3 2 3 2 3" xfId="20441" xr:uid="{9935908D-8641-409C-8EB9-C14DE37204E7}"/>
    <cellStyle name="Notas 3 2 3 3" xfId="13438" xr:uid="{C1C1D4D0-1BBE-46B1-8222-26B742F4CFD2}"/>
    <cellStyle name="Notas 3 2 3 3 2" xfId="28546" xr:uid="{02393AD7-E6A8-4B33-B658-A24A402DE030}"/>
    <cellStyle name="Notas 3 2 3 4" xfId="17804" xr:uid="{E87E50A1-88FC-46E5-8BB3-65B0DF6BC977}"/>
    <cellStyle name="Notas 3 2 4" xfId="2999" xr:uid="{23DB49E3-C4BE-40AA-89C0-13C7EF0E6B3C}"/>
    <cellStyle name="Notas 3 2 4 2" xfId="5636" xr:uid="{DFEADAB6-BE25-4B9B-9A88-DD02131CEAC7}"/>
    <cellStyle name="Notas 3 2 4 2 2" xfId="11947" xr:uid="{86568E37-2C53-4F14-9E3E-1026404AE2A3}"/>
    <cellStyle name="Notas 3 2 4 2 2 2" xfId="27055" xr:uid="{176F5D67-D286-48DD-8E4D-8405BAD0A31B}"/>
    <cellStyle name="Notas 3 2 4 2 3" xfId="15406" xr:uid="{DBFDC251-F9F1-4B51-AE6B-177BA4A74A56}"/>
    <cellStyle name="Notas 3 2 4 2 3 2" xfId="30514" xr:uid="{39FBD044-5184-442D-AE82-01323F2AE867}"/>
    <cellStyle name="Notas 3 2 4 2 4" xfId="20744" xr:uid="{8E5FF280-3AE1-478B-B34B-7E1D37714F8D}"/>
    <cellStyle name="Notas 3 2 4 3" xfId="9381" xr:uid="{C6693B0F-5D21-43BB-9CAC-6A477A3D0BFC}"/>
    <cellStyle name="Notas 3 2 4 3 2" xfId="24489" xr:uid="{D1B97A9B-2416-42D9-8120-A3D177D3F7C4}"/>
    <cellStyle name="Notas 3 2 4 4" xfId="8710" xr:uid="{8FB03143-C49E-4626-AF53-7F3D263FA796}"/>
    <cellStyle name="Notas 3 2 4 4 2" xfId="23818" xr:uid="{9DBF40CE-2C64-4B6C-9B9F-33C340918943}"/>
    <cellStyle name="Notas 3 2 4 5" xfId="18107" xr:uid="{B751285F-4F20-4837-9C4F-C7905F472D92}"/>
    <cellStyle name="Notas 3 2 5" xfId="3325" xr:uid="{BAF7452B-DC67-47B8-9344-D7197030A949}"/>
    <cellStyle name="Notas 3 2 5 2" xfId="5962" xr:uid="{F3031BC5-773C-4C44-814E-54B67E393D6D}"/>
    <cellStyle name="Notas 3 2 5 2 2" xfId="12273" xr:uid="{65B562C5-57E9-4001-997B-073F046C4532}"/>
    <cellStyle name="Notas 3 2 5 2 2 2" xfId="27381" xr:uid="{533891ED-9C26-4453-B600-58EA978F6497}"/>
    <cellStyle name="Notas 3 2 5 2 3" xfId="16013" xr:uid="{DCCC539C-BE5D-40D6-A01D-9801D20511C0}"/>
    <cellStyle name="Notas 3 2 5 2 3 2" xfId="31121" xr:uid="{267A00D2-D439-4084-9333-6F4E5FB2AB90}"/>
    <cellStyle name="Notas 3 2 5 2 4" xfId="21070" xr:uid="{DFE8484E-2802-4C39-BCCC-E68FBF8B697A}"/>
    <cellStyle name="Notas 3 2 5 3" xfId="9707" xr:uid="{2A80B142-ED39-457C-954B-2FBF1FA1857B}"/>
    <cellStyle name="Notas 3 2 5 3 2" xfId="24815" xr:uid="{C1504130-FA62-4490-AEA7-BE53F0B4A412}"/>
    <cellStyle name="Notas 3 2 5 4" xfId="15429" xr:uid="{11AE3E2F-54A7-4BAE-B5DE-A4B34D8F1ED3}"/>
    <cellStyle name="Notas 3 2 5 4 2" xfId="30537" xr:uid="{EC9FEDC0-0272-44F5-9264-C7EFA3C616B1}"/>
    <cellStyle name="Notas 3 2 5 5" xfId="18433" xr:uid="{DDDF92AA-459A-407B-BE1D-DF4D2556D5D7}"/>
    <cellStyle name="Notas 3 2 6" xfId="3631" xr:uid="{91E5BA51-8A3A-4963-8001-16B7C753674D}"/>
    <cellStyle name="Notas 3 2 6 2" xfId="6268" xr:uid="{130CDF1C-B82E-4F49-AC65-901313100BE4}"/>
    <cellStyle name="Notas 3 2 6 2 2" xfId="12579" xr:uid="{619E95D7-D66A-46EE-BEEF-601092D950FC}"/>
    <cellStyle name="Notas 3 2 6 2 2 2" xfId="27687" xr:uid="{EA2C9F78-164A-4DAD-B10B-D79D17236349}"/>
    <cellStyle name="Notas 3 2 6 2 3" xfId="7870" xr:uid="{9459FCA8-5097-41E4-9241-177396F04C27}"/>
    <cellStyle name="Notas 3 2 6 2 3 2" xfId="22978" xr:uid="{B52D2507-4AB5-4069-88B1-2EC328CD1917}"/>
    <cellStyle name="Notas 3 2 6 2 4" xfId="21376" xr:uid="{2C960165-F05D-4C37-AD33-99C42162F341}"/>
    <cellStyle name="Notas 3 2 6 3" xfId="10013" xr:uid="{75C8DA6F-766C-49AB-9F42-92E064F47E3F}"/>
    <cellStyle name="Notas 3 2 6 3 2" xfId="25121" xr:uid="{85BC0ED2-3551-4EE1-9198-5884D63DA3E5}"/>
    <cellStyle name="Notas 3 2 6 4" xfId="15669" xr:uid="{BCEE2A97-64F3-4D44-A83E-95E7FFD6381E}"/>
    <cellStyle name="Notas 3 2 6 4 2" xfId="30777" xr:uid="{6026CB14-445A-4E79-A5DF-F97E931D4B60}"/>
    <cellStyle name="Notas 3 2 6 5" xfId="18739" xr:uid="{546D569F-8D80-4F35-932A-0D4ADE1F8B37}"/>
    <cellStyle name="Notas 3 2 7" xfId="3992" xr:uid="{D852AFE7-3598-43A3-B108-0435C2781322}"/>
    <cellStyle name="Notas 3 2 7 2" xfId="6629" xr:uid="{741F7E73-24C6-429E-AABE-061AB0637813}"/>
    <cellStyle name="Notas 3 2 7 2 2" xfId="12940" xr:uid="{C59188D2-DD6F-41A9-95AA-DDAC77E03B7C}"/>
    <cellStyle name="Notas 3 2 7 2 2 2" xfId="28048" xr:uid="{D7A5269D-015A-4614-B610-60EF638366AA}"/>
    <cellStyle name="Notas 3 2 7 2 3" xfId="16630" xr:uid="{E4BAEDBD-C9F5-4C27-AC74-B075E1848DDA}"/>
    <cellStyle name="Notas 3 2 7 2 3 2" xfId="31738" xr:uid="{B5CAA376-7576-41F4-A56E-60D946D80A23}"/>
    <cellStyle name="Notas 3 2 7 2 4" xfId="21737" xr:uid="{488343BB-9C0D-480A-80F4-2197F9015189}"/>
    <cellStyle name="Notas 3 2 7 3" xfId="10374" xr:uid="{811D5F36-CAF6-4DBC-BBEE-3CE4993997C5}"/>
    <cellStyle name="Notas 3 2 7 3 2" xfId="25482" xr:uid="{A8862A99-572E-4C50-93D3-F56574D82D47}"/>
    <cellStyle name="Notas 3 2 7 4" xfId="11684" xr:uid="{53751966-8588-42C6-8FA0-6CC106A48925}"/>
    <cellStyle name="Notas 3 2 7 4 2" xfId="26792" xr:uid="{05D86DBA-6292-44D0-A0D3-4F839913B60F}"/>
    <cellStyle name="Notas 3 2 7 5" xfId="19100" xr:uid="{34058AEB-4633-42D5-A0D3-4A51824AF898}"/>
    <cellStyle name="Notas 3 2 8" xfId="4557" xr:uid="{85ABE9D4-6805-448F-992F-2EF171580183}"/>
    <cellStyle name="Notas 3 2 8 2" xfId="10939" xr:uid="{CDC1313B-C7FA-4E4B-A453-A84DC467A7EC}"/>
    <cellStyle name="Notas 3 2 8 2 2" xfId="26047" xr:uid="{66AC263E-BC33-4AE6-B96B-49FFBBDA4DFF}"/>
    <cellStyle name="Notas 3 2 8 3" xfId="14517" xr:uid="{16B61CF6-1164-40D9-9CE5-486EE0FBDFBF}"/>
    <cellStyle name="Notas 3 2 8 3 2" xfId="29625" xr:uid="{8F09D3AC-6C74-4A7E-9EDA-F8A87C98A2E4}"/>
    <cellStyle name="Notas 3 2 8 4" xfId="19665" xr:uid="{C5306519-9A90-4410-B924-607D0F25D29D}"/>
    <cellStyle name="Notas 3 2 9" xfId="8421" xr:uid="{A2B0F5CE-1DA9-4986-86D8-F11878EDEC1D}"/>
    <cellStyle name="Notas 3 2 9 2" xfId="23529" xr:uid="{D64B9004-560C-494A-BDD5-397CC288A7DD}"/>
    <cellStyle name="Notas 3 3" xfId="1902" xr:uid="{3BFEB3AE-C218-4CBE-A127-01AFAF7EBD0D}"/>
    <cellStyle name="Notas 3 3 10" xfId="8403" xr:uid="{A890FD09-1655-49D0-901D-8410D02CD3BC}"/>
    <cellStyle name="Notas 3 3 10 2" xfId="23511" xr:uid="{7F8AB519-9009-4910-94FD-33E04C8DAE04}"/>
    <cellStyle name="Notas 3 3 11" xfId="15192" xr:uid="{804D5F0A-0B0E-4795-BDF0-4E2BD263D3C6}"/>
    <cellStyle name="Notas 3 3 11 2" xfId="30300" xr:uid="{D9778C14-05E7-4FE5-B9F0-8A07A9403E05}"/>
    <cellStyle name="Notas 3 3 12" xfId="13851" xr:uid="{41D8AF67-60F4-4493-B48C-3C09B5D0E66F}"/>
    <cellStyle name="Notas 3 3 12 2" xfId="28959" xr:uid="{962F8767-B8E3-498E-8766-85E7F8AE6DB1}"/>
    <cellStyle name="Notas 3 3 13" xfId="17127" xr:uid="{1DA148D9-CD31-4FB1-86D7-30734B7E6028}"/>
    <cellStyle name="Notas 3 3 2" xfId="2462" xr:uid="{8EADFEDC-C800-432B-A846-9505584FECA7}"/>
    <cellStyle name="Notas 3 3 2 2" xfId="5099" xr:uid="{EA7EE500-5241-4FF8-82D2-5790EEEC0380}"/>
    <cellStyle name="Notas 3 3 2 2 2" xfId="11463" xr:uid="{F6E057E6-7648-4776-9F6B-0A12141DE5AE}"/>
    <cellStyle name="Notas 3 3 2 2 2 2" xfId="26571" xr:uid="{BAB4C24C-FEF8-4B2C-B35A-719503CF1C04}"/>
    <cellStyle name="Notas 3 3 2 2 3" xfId="7525" xr:uid="{04673D04-84BE-4EF8-AB39-7EBAA9D3EFA2}"/>
    <cellStyle name="Notas 3 3 2 2 3 2" xfId="22633" xr:uid="{286298F0-C37D-4758-86F5-67F69E97FB3C}"/>
    <cellStyle name="Notas 3 3 2 2 4" xfId="20207" xr:uid="{FF219C94-7436-43E8-BFFD-C1BDC581BDC6}"/>
    <cellStyle name="Notas 3 3 2 3" xfId="8929" xr:uid="{976CB5B9-176C-4427-B340-4567F8F51198}"/>
    <cellStyle name="Notas 3 3 2 3 2" xfId="24037" xr:uid="{41F701EF-9617-4B0B-B401-E7CA8B04E112}"/>
    <cellStyle name="Notas 3 3 2 4" xfId="7203" xr:uid="{C490619E-5E62-4638-822D-003C5D8A231E}"/>
    <cellStyle name="Notas 3 3 2 4 2" xfId="22311" xr:uid="{7D024FA7-C135-4478-BF25-BB101C816D7E}"/>
    <cellStyle name="Notas 3 3 2 5" xfId="13796" xr:uid="{5214D182-1A31-4F05-BA41-51261EFC11CD}"/>
    <cellStyle name="Notas 3 3 2 5 2" xfId="28904" xr:uid="{447DCCB1-8305-4416-AA67-68123E4089F4}"/>
    <cellStyle name="Notas 3 3 2 6" xfId="17636" xr:uid="{D61885B0-F0C9-4DF0-BCC0-06A5125F0761}"/>
    <cellStyle name="Notas 3 3 3" xfId="2678" xr:uid="{C6DA1E86-16BD-4A52-BE5E-00A0442912A2}"/>
    <cellStyle name="Notas 3 3 3 2" xfId="5315" xr:uid="{2C8D9119-A61F-4643-8F59-AD1DF4E99746}"/>
    <cellStyle name="Notas 3 3 3 2 2" xfId="7722" xr:uid="{5C2A520B-6EC5-4295-84A2-910C90990B30}"/>
    <cellStyle name="Notas 3 3 3 2 2 2" xfId="22830" xr:uid="{B5598AED-83A9-4759-A4F3-C55F0AF185E3}"/>
    <cellStyle name="Notas 3 3 3 2 3" xfId="20423" xr:uid="{7724734A-06CA-43BD-A608-EE67E4DE70F5}"/>
    <cellStyle name="Notas 3 3 3 3" xfId="13697" xr:uid="{B91AF690-FF91-4C9B-AE64-E9BC31AE5E9C}"/>
    <cellStyle name="Notas 3 3 3 3 2" xfId="28805" xr:uid="{225786FE-18BF-4189-B536-B457920AAC36}"/>
    <cellStyle name="Notas 3 3 3 4" xfId="17786" xr:uid="{0C12E3D7-18A4-4F60-BE92-D834A2356657}"/>
    <cellStyle name="Notas 3 3 4" xfId="2981" xr:uid="{BEDFB776-05DD-48F3-ACC5-EBD88122315C}"/>
    <cellStyle name="Notas 3 3 4 2" xfId="5618" xr:uid="{D8C23726-E479-4D19-8255-8D2FBA7F23B2}"/>
    <cellStyle name="Notas 3 3 4 2 2" xfId="11929" xr:uid="{D5B2A5FB-0DC0-4AEE-9F87-16443A8700A5}"/>
    <cellStyle name="Notas 3 3 4 2 2 2" xfId="27037" xr:uid="{546F47E5-F589-457D-B34E-C8720E25CC81}"/>
    <cellStyle name="Notas 3 3 4 2 3" xfId="16546" xr:uid="{0333AAE2-A361-4C25-8249-F6D5B6587161}"/>
    <cellStyle name="Notas 3 3 4 2 3 2" xfId="31654" xr:uid="{D862F5D9-345E-4894-BA42-4EAE422C1FF4}"/>
    <cellStyle name="Notas 3 3 4 2 4" xfId="20726" xr:uid="{D9C21256-6AF6-4909-8794-237AFF876BCC}"/>
    <cellStyle name="Notas 3 3 4 3" xfId="9363" xr:uid="{8260743A-3230-459E-AAF3-4D7CE83AF335}"/>
    <cellStyle name="Notas 3 3 4 3 2" xfId="24471" xr:uid="{A3200B96-81A7-4EFB-B140-4BEDE8FA7175}"/>
    <cellStyle name="Notas 3 3 4 4" xfId="14940" xr:uid="{F95983BA-E940-45B4-A4D6-28806B6A8D2B}"/>
    <cellStyle name="Notas 3 3 4 4 2" xfId="30048" xr:uid="{45C1C8B6-1A07-4B81-8EF1-03605CF90A8C}"/>
    <cellStyle name="Notas 3 3 4 5" xfId="18089" xr:uid="{233477F9-CA05-4532-9737-0D7B75A81C52}"/>
    <cellStyle name="Notas 3 3 5" xfId="3307" xr:uid="{1790012A-8CB4-4BB9-9398-181E695F9A2A}"/>
    <cellStyle name="Notas 3 3 5 2" xfId="5944" xr:uid="{66A384F1-C8E4-4076-9D8D-0F85EEAD0EA9}"/>
    <cellStyle name="Notas 3 3 5 2 2" xfId="12255" xr:uid="{BCBCD948-9792-4A35-8FAE-3B15826CAD04}"/>
    <cellStyle name="Notas 3 3 5 2 2 2" xfId="27363" xr:uid="{AA069156-EFEC-4017-8698-AFDC0AE13BFC}"/>
    <cellStyle name="Notas 3 3 5 2 3" xfId="16190" xr:uid="{39A14CFA-4C9F-4DA5-BCC5-4D4C8B3905B8}"/>
    <cellStyle name="Notas 3 3 5 2 3 2" xfId="31298" xr:uid="{208ADB62-7F9D-4219-B86F-C26D1C4A87E3}"/>
    <cellStyle name="Notas 3 3 5 2 4" xfId="21052" xr:uid="{BC845A09-B71B-40C6-A9B4-C575A2949FF0}"/>
    <cellStyle name="Notas 3 3 5 3" xfId="9689" xr:uid="{6505F79A-B16B-4446-B725-4243B632AE0A}"/>
    <cellStyle name="Notas 3 3 5 3 2" xfId="24797" xr:uid="{17DF28CB-9AEF-4620-9D63-08D93786925B}"/>
    <cellStyle name="Notas 3 3 5 4" xfId="15199" xr:uid="{6D3C78DF-5F3A-4AC5-B783-1424AEFE313E}"/>
    <cellStyle name="Notas 3 3 5 4 2" xfId="30307" xr:uid="{6EB8A95C-D441-4D9D-B229-D50374D5E744}"/>
    <cellStyle name="Notas 3 3 5 5" xfId="18415" xr:uid="{EB6764BA-2438-4B26-B9C4-6773B263B288}"/>
    <cellStyle name="Notas 3 3 6" xfId="3613" xr:uid="{7AC7DF44-E9CC-480B-823C-0490D7929DCC}"/>
    <cellStyle name="Notas 3 3 6 2" xfId="6250" xr:uid="{112D7537-8032-4BB9-B1DB-467FB9C99D6B}"/>
    <cellStyle name="Notas 3 3 6 2 2" xfId="12561" xr:uid="{8A32EAF4-C887-41BC-BCC9-860C6EC3C7C0}"/>
    <cellStyle name="Notas 3 3 6 2 2 2" xfId="27669" xr:uid="{768BF933-0D29-4477-B1F8-BF2F14D3E59C}"/>
    <cellStyle name="Notas 3 3 6 2 3" xfId="7376" xr:uid="{49DD62A6-57F5-4873-A469-59BB61141239}"/>
    <cellStyle name="Notas 3 3 6 2 3 2" xfId="22484" xr:uid="{BBA8DDF8-B227-4832-9515-A27DF54C6475}"/>
    <cellStyle name="Notas 3 3 6 2 4" xfId="21358" xr:uid="{B295A910-6969-493E-980A-370382A4AC96}"/>
    <cellStyle name="Notas 3 3 6 3" xfId="9995" xr:uid="{8440A9F7-8179-4A4C-A8E8-3EC40FE53CD6}"/>
    <cellStyle name="Notas 3 3 6 3 2" xfId="25103" xr:uid="{6C8D18CA-9DAC-41AB-ACA9-E7ED1228B921}"/>
    <cellStyle name="Notas 3 3 6 4" xfId="14735" xr:uid="{A2B7D3BC-CED5-4D3C-84FF-C8B58B36B122}"/>
    <cellStyle name="Notas 3 3 6 4 2" xfId="29843" xr:uid="{78BF3817-CAFC-4B1B-8912-0A26B731FA5A}"/>
    <cellStyle name="Notas 3 3 6 5" xfId="18721" xr:uid="{5A63AB16-56AA-43FA-9837-66B588C4487D}"/>
    <cellStyle name="Notas 3 3 7" xfId="3974" xr:uid="{AAFE1B47-7A7C-43BE-8136-4D9652AB7CE9}"/>
    <cellStyle name="Notas 3 3 7 2" xfId="6611" xr:uid="{895FE1D7-A257-4D1E-B419-F2BD965887C1}"/>
    <cellStyle name="Notas 3 3 7 2 2" xfId="12922" xr:uid="{A5B4C1E0-867F-40F9-B394-9826731BDA15}"/>
    <cellStyle name="Notas 3 3 7 2 2 2" xfId="28030" xr:uid="{A8611308-31D0-4D6F-B620-16A52100726C}"/>
    <cellStyle name="Notas 3 3 7 2 3" xfId="16612" xr:uid="{8E2647FA-8BD7-4E99-A6C9-417347EA1817}"/>
    <cellStyle name="Notas 3 3 7 2 3 2" xfId="31720" xr:uid="{913B6DD1-168F-4158-B0FD-D95E787FAD99}"/>
    <cellStyle name="Notas 3 3 7 2 4" xfId="21719" xr:uid="{0C6AA02E-F358-416B-8566-88F3148240D7}"/>
    <cellStyle name="Notas 3 3 7 3" xfId="10356" xr:uid="{2AA964ED-BDD0-4C24-BF41-5B1AE34D9A48}"/>
    <cellStyle name="Notas 3 3 7 3 2" xfId="25464" xr:uid="{C4C8A546-C1E6-4896-8288-916D79B84EEE}"/>
    <cellStyle name="Notas 3 3 7 4" xfId="15452" xr:uid="{325B6A41-1833-4A66-9F59-1D87F1A425B2}"/>
    <cellStyle name="Notas 3 3 7 4 2" xfId="30560" xr:uid="{6CE44A47-9B5B-47D2-BE62-9F6F43032817}"/>
    <cellStyle name="Notas 3 3 7 5" xfId="19082" xr:uid="{77E6A782-FA9B-4F43-8F94-DA7406B31E3C}"/>
    <cellStyle name="Notas 3 3 8" xfId="4306" xr:uid="{FB5A333A-6E30-48B0-8E9E-10463F4039DC}"/>
    <cellStyle name="Notas 3 3 8 2" xfId="6943" xr:uid="{CDE3ED1D-6BDE-48F6-840F-B8B29C8C01B4}"/>
    <cellStyle name="Notas 3 3 8 2 2" xfId="13254" xr:uid="{BEB36476-39C0-4C97-89F7-F82AC0A9F95F}"/>
    <cellStyle name="Notas 3 3 8 2 2 2" xfId="28362" xr:uid="{40A08F82-B24E-4B57-B756-AF3EAF9A5797}"/>
    <cellStyle name="Notas 3 3 8 2 3" xfId="16918" xr:uid="{8993B944-A235-4455-BE05-788FCDB754F7}"/>
    <cellStyle name="Notas 3 3 8 2 3 2" xfId="32026" xr:uid="{C8EF9FD1-AD2C-4862-989F-247B9BD9AEED}"/>
    <cellStyle name="Notas 3 3 8 2 4" xfId="22051" xr:uid="{D7B36F2D-2BD8-4B64-B6D2-315054884E19}"/>
    <cellStyle name="Notas 3 3 8 3" xfId="10688" xr:uid="{294586C8-2BAE-4BBF-8734-1326F84D4B0B}"/>
    <cellStyle name="Notas 3 3 8 3 2" xfId="25796" xr:uid="{FF7D6070-4179-404D-AFC3-C51DCE6B7D04}"/>
    <cellStyle name="Notas 3 3 8 4" xfId="14638" xr:uid="{299E5877-0E8C-47E6-B110-691CCBAB2F5D}"/>
    <cellStyle name="Notas 3 3 8 4 2" xfId="29746" xr:uid="{029306E1-4A60-4226-8A30-5B34D81C3671}"/>
    <cellStyle name="Notas 3 3 8 5" xfId="19414" xr:uid="{CA7E6AC9-F200-410A-B74A-959E824273A8}"/>
    <cellStyle name="Notas 3 3 9" xfId="4539" xr:uid="{39BA0029-5583-4591-87E3-7C4BA98A9D47}"/>
    <cellStyle name="Notas 3 3 9 2" xfId="10921" xr:uid="{58EB7A07-6BBA-498D-8938-C9D1F0DC6551}"/>
    <cellStyle name="Notas 3 3 9 2 2" xfId="26029" xr:uid="{61E89DF5-8133-4299-BC06-9053A6F16980}"/>
    <cellStyle name="Notas 3 3 9 3" xfId="11244" xr:uid="{8F67D173-DB0C-4A85-98F3-81EC8F0F4DAA}"/>
    <cellStyle name="Notas 3 3 9 3 2" xfId="26352" xr:uid="{3BCB3C05-31C4-4442-AAAC-9FACB6255EF2}"/>
    <cellStyle name="Notas 3 3 9 4" xfId="19647" xr:uid="{ADAD6483-A910-44CD-9ABF-55AD6B77D8A1}"/>
    <cellStyle name="Notas 3 4" xfId="2112" xr:uid="{9EB0F254-EDAC-4ED5-BE37-E6EBF02D3387}"/>
    <cellStyle name="Notas 3 4 10" xfId="8610" xr:uid="{73CD8D50-6E16-4968-9DAF-359B4553FB4D}"/>
    <cellStyle name="Notas 3 4 10 2" xfId="23718" xr:uid="{677EB65B-4836-43AE-9647-DE82B72F8EFF}"/>
    <cellStyle name="Notas 3 4 11" xfId="8005" xr:uid="{9D5D240B-F68E-40F3-B807-96B28AF28377}"/>
    <cellStyle name="Notas 3 4 11 2" xfId="23113" xr:uid="{94E5C9D0-65D3-418F-B5B1-E587A074DA72}"/>
    <cellStyle name="Notas 3 4 12" xfId="7440" xr:uid="{A11F216A-36F2-4A1E-9048-B65EB3ABC79D}"/>
    <cellStyle name="Notas 3 4 12 2" xfId="22548" xr:uid="{3FC1E02B-24EC-4420-B1EC-28280FB772BC}"/>
    <cellStyle name="Notas 3 4 13" xfId="17337" xr:uid="{D952789A-2087-4A2C-A59D-178C34983E6C}"/>
    <cellStyle name="Notas 3 4 2" xfId="2602" xr:uid="{17453ABC-13C4-4513-91D6-1A02D1FFB34F}"/>
    <cellStyle name="Notas 3 4 2 2" xfId="5239" xr:uid="{C2F79994-FE2E-4FE8-8032-EBFBE943E162}"/>
    <cellStyle name="Notas 3 4 2 2 2" xfId="11603" xr:uid="{E3BE03E7-E167-46F2-B5D4-CF2E0B29670B}"/>
    <cellStyle name="Notas 3 4 2 2 2 2" xfId="26711" xr:uid="{6A18E1A1-47C8-4794-91FB-23F44A1652A0}"/>
    <cellStyle name="Notas 3 4 2 2 3" xfId="7630" xr:uid="{A03CEE82-9B90-4CF5-9C81-F6A6AE1666CE}"/>
    <cellStyle name="Notas 3 4 2 2 3 2" xfId="22738" xr:uid="{953B9EE0-0BBF-4265-8606-9FAB8FDD53F1}"/>
    <cellStyle name="Notas 3 4 2 2 4" xfId="20347" xr:uid="{7AD40E8C-3E9E-4E0E-BBD1-F22A5BDEAA78}"/>
    <cellStyle name="Notas 3 4 2 3" xfId="9069" xr:uid="{EC65F30C-EF62-466B-A2E3-9BB7C76518C0}"/>
    <cellStyle name="Notas 3 4 2 3 2" xfId="24177" xr:uid="{96F1AC7A-CBD9-446D-B8D5-63BC521A7D5A}"/>
    <cellStyle name="Notas 3 4 2 4" xfId="15622" xr:uid="{3D43630A-8BDE-43D9-B83F-DC3CE335CB37}"/>
    <cellStyle name="Notas 3 4 2 4 2" xfId="30730" xr:uid="{868A750C-8B00-488C-93BF-027C1820BCA8}"/>
    <cellStyle name="Notas 3 4 2 5" xfId="13820" xr:uid="{59A7E9EB-36A1-461A-AA47-3CA4D5C74DA2}"/>
    <cellStyle name="Notas 3 4 2 5 2" xfId="28928" xr:uid="{C785D832-5754-446F-8176-C9B5F61A51EE}"/>
    <cellStyle name="Notas 3 4 2 6" xfId="17710" xr:uid="{E656849A-B396-497B-9AAD-88458F92AF02}"/>
    <cellStyle name="Notas 3 4 3" xfId="2867" xr:uid="{75D86445-67F1-4B3A-9A99-BD3B5663174F}"/>
    <cellStyle name="Notas 3 4 3 2" xfId="5504" xr:uid="{017F4F27-4E16-4221-B961-F89CABCCE9A3}"/>
    <cellStyle name="Notas 3 4 3 2 2" xfId="15194" xr:uid="{650D269B-AC1F-413B-9402-BD8C2BA6A02A}"/>
    <cellStyle name="Notas 3 4 3 2 2 2" xfId="30302" xr:uid="{C0D7BE0F-4CE5-4490-A8EC-693ACBDC2092}"/>
    <cellStyle name="Notas 3 4 3 2 3" xfId="20612" xr:uid="{F08F415B-B77E-48D4-902C-39D4FA03B7D7}"/>
    <cellStyle name="Notas 3 4 3 3" xfId="7424" xr:uid="{8095F92E-FFBB-474D-94E8-A65590A6BC5C}"/>
    <cellStyle name="Notas 3 4 3 3 2" xfId="22532" xr:uid="{7B6E12CD-530A-44AE-8760-EFCBDADE7032}"/>
    <cellStyle name="Notas 3 4 3 4" xfId="17975" xr:uid="{7E1459EE-4DFB-4DA7-B45D-189F0129D8E5}"/>
    <cellStyle name="Notas 3 4 4" xfId="3170" xr:uid="{76449C96-DB8C-454A-9CEF-9C84207E3F55}"/>
    <cellStyle name="Notas 3 4 4 2" xfId="5807" xr:uid="{EB60EBA5-8D44-427E-9A00-7C8696FB3C50}"/>
    <cellStyle name="Notas 3 4 4 2 2" xfId="12118" xr:uid="{173A0A25-4D86-4104-9D1A-C8D3FCD57A32}"/>
    <cellStyle name="Notas 3 4 4 2 2 2" xfId="27226" xr:uid="{63BA014C-A906-45F3-9959-4FD6CCC808E6}"/>
    <cellStyle name="Notas 3 4 4 2 3" xfId="7381" xr:uid="{E3AEBE9C-3F56-45DD-88E0-9776370BF785}"/>
    <cellStyle name="Notas 3 4 4 2 3 2" xfId="22489" xr:uid="{2907F8A5-6F69-4A5D-898E-97F532C1BD91}"/>
    <cellStyle name="Notas 3 4 4 2 4" xfId="20915" xr:uid="{A8093FC3-4FBB-4088-B0B1-2BC33F749960}"/>
    <cellStyle name="Notas 3 4 4 3" xfId="9552" xr:uid="{371A6F2C-051A-40EF-9574-8D9CF9AF1380}"/>
    <cellStyle name="Notas 3 4 4 3 2" xfId="24660" xr:uid="{C16F2875-EE5F-436A-BD18-4AB6D8962B7A}"/>
    <cellStyle name="Notas 3 4 4 4" xfId="14481" xr:uid="{7E855E47-402A-4A12-9150-BFF73CBA5C3A}"/>
    <cellStyle name="Notas 3 4 4 4 2" xfId="29589" xr:uid="{D1AD8476-4B9D-4DDA-8990-026EBF884658}"/>
    <cellStyle name="Notas 3 4 4 5" xfId="18278" xr:uid="{56493A63-BFF5-4F0E-BAD1-5BD31585F079}"/>
    <cellStyle name="Notas 3 4 5" xfId="3496" xr:uid="{6E154D73-42B1-44DA-BCEB-E6D4C2D15EB2}"/>
    <cellStyle name="Notas 3 4 5 2" xfId="6133" xr:uid="{E4ECA7C9-F287-4EC9-B283-6C0130D03B1D}"/>
    <cellStyle name="Notas 3 4 5 2 2" xfId="12444" xr:uid="{C6CA377E-EC18-46A6-ADEF-3A23244D3FF6}"/>
    <cellStyle name="Notas 3 4 5 2 2 2" xfId="27552" xr:uid="{A5041C11-6B83-487A-91B6-2E5582029E20}"/>
    <cellStyle name="Notas 3 4 5 2 3" xfId="15038" xr:uid="{71FB6B31-810D-47B4-B02B-5BDF173AC373}"/>
    <cellStyle name="Notas 3 4 5 2 3 2" xfId="30146" xr:uid="{F823FB30-435A-4E60-BFD0-C78CAD03BEAD}"/>
    <cellStyle name="Notas 3 4 5 2 4" xfId="21241" xr:uid="{34380937-0136-434F-9BF2-937AE4EF99A0}"/>
    <cellStyle name="Notas 3 4 5 3" xfId="9878" xr:uid="{97182C87-394D-4214-AB97-A17A1315D8AA}"/>
    <cellStyle name="Notas 3 4 5 3 2" xfId="24986" xr:uid="{6999EFC9-F9E3-4137-8DA2-2AD2CD779B2A}"/>
    <cellStyle name="Notas 3 4 5 4" xfId="15391" xr:uid="{8154437C-B571-4BF9-A165-176DD4D4D03A}"/>
    <cellStyle name="Notas 3 4 5 4 2" xfId="30499" xr:uid="{109CFDE9-BEA4-489A-A015-DE7B7F0A8559}"/>
    <cellStyle name="Notas 3 4 5 5" xfId="18604" xr:uid="{07832050-6F86-447B-9AA5-1D140C011814}"/>
    <cellStyle name="Notas 3 4 6" xfId="3802" xr:uid="{7CDF404C-B395-421C-AB1A-D3A076DE99AD}"/>
    <cellStyle name="Notas 3 4 6 2" xfId="6439" xr:uid="{D6A272FB-264C-4CED-9C99-5BB887F10370}"/>
    <cellStyle name="Notas 3 4 6 2 2" xfId="12750" xr:uid="{3F5FFFA5-5DEC-416E-9F64-97698625B12F}"/>
    <cellStyle name="Notas 3 4 6 2 2 2" xfId="27858" xr:uid="{A10DD000-1EAB-4C28-89AC-E68337549F74}"/>
    <cellStyle name="Notas 3 4 6 2 3" xfId="15900" xr:uid="{4BE9493E-84CC-4DC8-83A4-981430D47800}"/>
    <cellStyle name="Notas 3 4 6 2 3 2" xfId="31008" xr:uid="{2E5DD95C-58FC-4944-9E15-217ABDCFABD9}"/>
    <cellStyle name="Notas 3 4 6 2 4" xfId="21547" xr:uid="{B0AF5902-CB04-4F0D-AEE9-E86EE5496E17}"/>
    <cellStyle name="Notas 3 4 6 3" xfId="10184" xr:uid="{10100D5B-A2F4-4D0E-B1A5-42C38E35919E}"/>
    <cellStyle name="Notas 3 4 6 3 2" xfId="25292" xr:uid="{068CE785-09F5-4B11-86AF-867D8DAAF924}"/>
    <cellStyle name="Notas 3 4 6 4" xfId="7971" xr:uid="{280BE7E6-F0F5-4A13-98EC-8C765416C809}"/>
    <cellStyle name="Notas 3 4 6 4 2" xfId="23079" xr:uid="{17BFF812-CF0F-4516-B3ED-883B13CD032B}"/>
    <cellStyle name="Notas 3 4 6 5" xfId="18910" xr:uid="{64C4AA6B-903D-45FE-8A02-8FE3613E6A58}"/>
    <cellStyle name="Notas 3 4 7" xfId="4184" xr:uid="{FFCA6B3D-8CC0-4D91-BA21-C08BA70E350F}"/>
    <cellStyle name="Notas 3 4 7 2" xfId="6821" xr:uid="{DDFF2109-80C4-46FA-B6E0-81FD99DA4351}"/>
    <cellStyle name="Notas 3 4 7 2 2" xfId="13132" xr:uid="{5E624861-DBEB-42A4-9AA4-9D66F071CCDA}"/>
    <cellStyle name="Notas 3 4 7 2 2 2" xfId="28240" xr:uid="{EA293114-45A2-4F9B-AC0C-1566DA08344C}"/>
    <cellStyle name="Notas 3 4 7 2 3" xfId="16801" xr:uid="{7692D45A-63DE-42E3-87D0-EBE0C12DD8B7}"/>
    <cellStyle name="Notas 3 4 7 2 3 2" xfId="31909" xr:uid="{C3FEE98D-6008-439C-B80E-2A3A57ADFEA4}"/>
    <cellStyle name="Notas 3 4 7 2 4" xfId="21929" xr:uid="{B901A224-7C88-49BD-8EEC-E957EFD64B99}"/>
    <cellStyle name="Notas 3 4 7 3" xfId="10566" xr:uid="{23FCBFCF-255F-4BE1-A04A-8404C9C0E9C7}"/>
    <cellStyle name="Notas 3 4 7 3 2" xfId="25674" xr:uid="{AC2BAB3B-7DC5-40EF-B1AA-C52F5438089F}"/>
    <cellStyle name="Notas 3 4 7 4" xfId="16328" xr:uid="{AE17A896-516E-4251-A36C-8E372CA497F9}"/>
    <cellStyle name="Notas 3 4 7 4 2" xfId="31436" xr:uid="{98D98429-5CB1-42E1-BBEB-A499003582A8}"/>
    <cellStyle name="Notas 3 4 7 5" xfId="19292" xr:uid="{4254ADE9-7AA7-4D23-812C-B2FD9F39A3CE}"/>
    <cellStyle name="Notas 3 4 8" xfId="4391" xr:uid="{ED98E385-681C-4DA2-9A8E-B4C555A3153D}"/>
    <cellStyle name="Notas 3 4 8 2" xfId="7028" xr:uid="{8F5F48BD-19E9-4ACE-9669-3CAC54CD6D7F}"/>
    <cellStyle name="Notas 3 4 8 2 2" xfId="13339" xr:uid="{F75ED1F8-D26B-4826-988B-29B27746F9B0}"/>
    <cellStyle name="Notas 3 4 8 2 2 2" xfId="28447" xr:uid="{2962BBF0-1807-4FA9-9D7B-01D98FB60DAD}"/>
    <cellStyle name="Notas 3 4 8 2 3" xfId="17003" xr:uid="{9D543F77-4874-48BF-ABC1-C5E9D9F5EA5C}"/>
    <cellStyle name="Notas 3 4 8 2 3 2" xfId="32111" xr:uid="{65C205E1-17F4-46F6-B1E7-60B75403432F}"/>
    <cellStyle name="Notas 3 4 8 2 4" xfId="22136" xr:uid="{7C12C646-040D-43EB-935D-C40576D372AA}"/>
    <cellStyle name="Notas 3 4 8 3" xfId="10773" xr:uid="{1FFB85A9-1614-4A6A-B4F3-E8278E5912EC}"/>
    <cellStyle name="Notas 3 4 8 3 2" xfId="25881" xr:uid="{248B8332-C5D9-4A81-918F-85350289B47F}"/>
    <cellStyle name="Notas 3 4 8 4" xfId="13952" xr:uid="{DD634E09-1E17-4AC0-8CB8-FF0EB0570FAB}"/>
    <cellStyle name="Notas 3 4 8 4 2" xfId="29060" xr:uid="{BE2A6854-40A1-4804-9CA8-87028EC44F72}"/>
    <cellStyle name="Notas 3 4 8 5" xfId="19499" xr:uid="{E8BE7A2A-CF3E-432C-BD95-8452901970D5}"/>
    <cellStyle name="Notas 3 4 9" xfId="4749" xr:uid="{D79E136B-47FF-44BD-BC7C-0ABC6772FA37}"/>
    <cellStyle name="Notas 3 4 9 2" xfId="11131" xr:uid="{7EE766B3-6A4D-4726-BA80-2F25D93F4633}"/>
    <cellStyle name="Notas 3 4 9 2 2" xfId="26239" xr:uid="{61814AC6-76DC-4FAC-9A45-51525D170EE2}"/>
    <cellStyle name="Notas 3 4 9 3" xfId="7906" xr:uid="{8FDC33C3-4059-4F69-8B5E-77BA702285F9}"/>
    <cellStyle name="Notas 3 4 9 3 2" xfId="23014" xr:uid="{11075CDA-4A7F-4640-B27C-580665BDB01B}"/>
    <cellStyle name="Notas 3 4 9 4" xfId="19857" xr:uid="{8811C1EE-BFA6-462F-B7EC-3225764CC086}"/>
    <cellStyle name="Notas 3 5" xfId="2012" xr:uid="{33328D71-F031-4053-B7B5-F45848E3DB1B}"/>
    <cellStyle name="Notas 3 5 10" xfId="7501" xr:uid="{6D345EEB-917B-4ADA-9B44-FB35DA5155F2}"/>
    <cellStyle name="Notas 3 5 10 2" xfId="22609" xr:uid="{710B4798-0E28-4127-A6E5-D722C09EF08A}"/>
    <cellStyle name="Notas 3 5 11" xfId="14264" xr:uid="{57055850-F122-4254-8B58-2869153CD1E1}"/>
    <cellStyle name="Notas 3 5 11 2" xfId="29372" xr:uid="{58B98D62-853A-425E-9964-11AE41308C7C}"/>
    <cellStyle name="Notas 3 5 12" xfId="17237" xr:uid="{97D5617D-2D51-4FFA-B1BF-EA8DAE89035A}"/>
    <cellStyle name="Notas 3 5 2" xfId="2774" xr:uid="{E3F3EF74-217F-4BB5-900B-8801928B2AB4}"/>
    <cellStyle name="Notas 3 5 2 2" xfId="5411" xr:uid="{4AFD69F7-A7F0-4B08-B503-066DE3995A32}"/>
    <cellStyle name="Notas 3 5 2 2 2" xfId="9208" xr:uid="{35BB56BF-8BE6-46F5-ADDB-36D3B8C6FF7A}"/>
    <cellStyle name="Notas 3 5 2 2 2 2" xfId="24316" xr:uid="{485984E7-FA05-4A94-99F2-8FC5562BB63F}"/>
    <cellStyle name="Notas 3 5 2 2 3" xfId="20519" xr:uid="{6B135DCD-938D-41A1-93F9-0DA2CF39519B}"/>
    <cellStyle name="Notas 3 5 2 3" xfId="13888" xr:uid="{7E83F30E-B92B-4E54-9A00-075E39C8F983}"/>
    <cellStyle name="Notas 3 5 2 3 2" xfId="28996" xr:uid="{11C24DFC-4E38-44FD-9DD2-D8EBE3439086}"/>
    <cellStyle name="Notas 3 5 2 4" xfId="17882" xr:uid="{DB0851A7-0FDC-4B6C-AFE6-ACAC20D3743D}"/>
    <cellStyle name="Notas 3 5 3" xfId="3077" xr:uid="{A6B8830A-903A-460A-9A5E-FE8FEF0B6FB2}"/>
    <cellStyle name="Notas 3 5 3 2" xfId="5714" xr:uid="{23B8F76D-F214-4AAF-BFE9-F95380D8ADAD}"/>
    <cellStyle name="Notas 3 5 3 2 2" xfId="12025" xr:uid="{2E21CCA7-C3B6-4F2C-8E94-E2374405B8F8}"/>
    <cellStyle name="Notas 3 5 3 2 2 2" xfId="27133" xr:uid="{9065FEBB-6429-4CF9-9273-63A66CA8F8E6}"/>
    <cellStyle name="Notas 3 5 3 2 3" xfId="15972" xr:uid="{1C064D21-32A6-4F32-9251-9D2793E23B29}"/>
    <cellStyle name="Notas 3 5 3 2 3 2" xfId="31080" xr:uid="{49139757-EE3C-4B20-9C1C-B9C236870BCF}"/>
    <cellStyle name="Notas 3 5 3 2 4" xfId="20822" xr:uid="{9319512F-8DC9-4483-BFCB-138F8B09B7EF}"/>
    <cellStyle name="Notas 3 5 3 3" xfId="9459" xr:uid="{A3A269BC-EA47-4B87-9B04-29D70A6E0C2A}"/>
    <cellStyle name="Notas 3 5 3 3 2" xfId="24567" xr:uid="{10EC373E-A2C0-4C98-A04D-00FCCF0566FE}"/>
    <cellStyle name="Notas 3 5 3 4" xfId="14508" xr:uid="{7FE7AD4F-8E49-4BD5-808C-9BD9F0C3D11F}"/>
    <cellStyle name="Notas 3 5 3 4 2" xfId="29616" xr:uid="{7924146C-CD59-4511-BDC8-FDC9D8500487}"/>
    <cellStyle name="Notas 3 5 3 5" xfId="18185" xr:uid="{0043BFB9-3E6E-4221-B61E-95EA78B8B833}"/>
    <cellStyle name="Notas 3 5 4" xfId="3403" xr:uid="{8254C176-7FFB-4BCD-92DC-EBB11FBBD31D}"/>
    <cellStyle name="Notas 3 5 4 2" xfId="6040" xr:uid="{3530434B-812C-4BDF-A019-FEE7B1177478}"/>
    <cellStyle name="Notas 3 5 4 2 2" xfId="12351" xr:uid="{DCAFE254-2D90-4753-84A6-EEF4E2E990A6}"/>
    <cellStyle name="Notas 3 5 4 2 2 2" xfId="27459" xr:uid="{A1607C80-5AE6-487F-8B09-708C33443C4C}"/>
    <cellStyle name="Notas 3 5 4 2 3" xfId="7402" xr:uid="{7E3D5ADF-CE76-4FBE-8B1F-3A1667F37D04}"/>
    <cellStyle name="Notas 3 5 4 2 3 2" xfId="22510" xr:uid="{90427A75-1C33-4EA3-862E-309AC8DC8E14}"/>
    <cellStyle name="Notas 3 5 4 2 4" xfId="21148" xr:uid="{FF36982F-E3C8-44B1-875C-93BEAB4147E9}"/>
    <cellStyle name="Notas 3 5 4 3" xfId="9785" xr:uid="{BE8E71B4-A5F9-4D02-83B2-A6C9052D20EF}"/>
    <cellStyle name="Notas 3 5 4 3 2" xfId="24893" xr:uid="{B922DA7A-9BBD-4037-8F63-36402BD4C5AB}"/>
    <cellStyle name="Notas 3 5 4 4" xfId="7783" xr:uid="{31BD71E0-9C4D-4032-BF7D-11F7FF4DBF5A}"/>
    <cellStyle name="Notas 3 5 4 4 2" xfId="22891" xr:uid="{76A28350-7641-4F77-B4FE-D067298A486A}"/>
    <cellStyle name="Notas 3 5 4 5" xfId="18511" xr:uid="{8ADAE9E7-EAE6-4819-B250-88F312EE4F5E}"/>
    <cellStyle name="Notas 3 5 5" xfId="3709" xr:uid="{F51B1FFF-50D2-4F0B-BACE-DD0B893FCA07}"/>
    <cellStyle name="Notas 3 5 5 2" xfId="6346" xr:uid="{C290F2CC-5F9A-45EB-A489-4C31E6F6AFBA}"/>
    <cellStyle name="Notas 3 5 5 2 2" xfId="12657" xr:uid="{9265CFAD-F1A4-46D8-9540-82774CE7219B}"/>
    <cellStyle name="Notas 3 5 5 2 2 2" xfId="27765" xr:uid="{DB016BF3-A20D-419A-B6E6-88854A832D05}"/>
    <cellStyle name="Notas 3 5 5 2 3" xfId="13788" xr:uid="{035EC516-9D6B-4EAA-8767-F53A21D3F3EA}"/>
    <cellStyle name="Notas 3 5 5 2 3 2" xfId="28896" xr:uid="{2406E9FF-995E-4A12-A71B-1B7E211D4E45}"/>
    <cellStyle name="Notas 3 5 5 2 4" xfId="21454" xr:uid="{F1B0488B-4154-41B3-AD32-F6C3FB5A27B6}"/>
    <cellStyle name="Notas 3 5 5 3" xfId="10091" xr:uid="{FAFCCA34-E1F4-4C42-9FD6-3C36D67CC51C}"/>
    <cellStyle name="Notas 3 5 5 3 2" xfId="25199" xr:uid="{A2E28394-A4E3-40E7-84A2-F64FAAA4D5F4}"/>
    <cellStyle name="Notas 3 5 5 4" xfId="7625" xr:uid="{AE811B4B-BD79-456E-B6D1-D51CABBDDF31}"/>
    <cellStyle name="Notas 3 5 5 4 2" xfId="22733" xr:uid="{C9377474-4433-4058-A4A6-890A85E6D3CD}"/>
    <cellStyle name="Notas 3 5 5 5" xfId="18817" xr:uid="{BFDA3775-3F59-4A94-9AF0-7BF066644C0F}"/>
    <cellStyle name="Notas 3 5 6" xfId="4084" xr:uid="{03F8ECED-1B64-46AA-81A3-BEB2FE676DFD}"/>
    <cellStyle name="Notas 3 5 6 2" xfId="6721" xr:uid="{57AC2103-5434-427B-B209-FF2FB0845924}"/>
    <cellStyle name="Notas 3 5 6 2 2" xfId="13032" xr:uid="{59389EBB-26D0-4179-82DD-5B9F9252FB3A}"/>
    <cellStyle name="Notas 3 5 6 2 2 2" xfId="28140" xr:uid="{BF447F24-8282-462D-82F5-1B4064ECE70D}"/>
    <cellStyle name="Notas 3 5 6 2 3" xfId="16708" xr:uid="{E6DE08A3-485A-495E-BAEB-B82DE5B6B5A0}"/>
    <cellStyle name="Notas 3 5 6 2 3 2" xfId="31816" xr:uid="{0ED3C42E-9448-4DB3-9BE4-AD47DBCA0D9C}"/>
    <cellStyle name="Notas 3 5 6 2 4" xfId="21829" xr:uid="{9C3D374A-1C80-4962-930E-4A835AC699C0}"/>
    <cellStyle name="Notas 3 5 6 3" xfId="10466" xr:uid="{A2E18C56-72E9-4E84-9F80-146647E563C2}"/>
    <cellStyle name="Notas 3 5 6 3 2" xfId="25574" xr:uid="{3D62AEE9-5013-44D1-9569-8D65CD5B676B}"/>
    <cellStyle name="Notas 3 5 6 4" xfId="7523" xr:uid="{EF8C97F9-069B-4A0E-92EF-1E67D04B3B15}"/>
    <cellStyle name="Notas 3 5 6 4 2" xfId="22631" xr:uid="{25223D26-EF79-40F5-A7D8-FC58694C3502}"/>
    <cellStyle name="Notas 3 5 6 5" xfId="19192" xr:uid="{E1C8BD18-3B8F-4B8C-9940-1F7C2FC83ACF}"/>
    <cellStyle name="Notas 3 5 7" xfId="4366" xr:uid="{AE185060-697A-40A7-B6E9-B43DCE3B3D5B}"/>
    <cellStyle name="Notas 3 5 7 2" xfId="7003" xr:uid="{D34D144C-0766-4E30-ACA4-3B9C52DF4265}"/>
    <cellStyle name="Notas 3 5 7 2 2" xfId="13314" xr:uid="{84B679F3-4019-4C04-8678-464688A32A5D}"/>
    <cellStyle name="Notas 3 5 7 2 2 2" xfId="28422" xr:uid="{39BE7BEF-8327-4BFA-B900-ED1ED30DEDAE}"/>
    <cellStyle name="Notas 3 5 7 2 3" xfId="16978" xr:uid="{63B3559B-88FF-41DB-8401-619B23104DDE}"/>
    <cellStyle name="Notas 3 5 7 2 3 2" xfId="32086" xr:uid="{4F3DE82B-73E7-45C3-B171-B891AE5EE094}"/>
    <cellStyle name="Notas 3 5 7 2 4" xfId="22111" xr:uid="{919AEAF5-BB05-4730-9AEE-79143B3CF717}"/>
    <cellStyle name="Notas 3 5 7 3" xfId="10748" xr:uid="{7D3A2F5D-6878-41B2-B010-3D0B0E146410}"/>
    <cellStyle name="Notas 3 5 7 3 2" xfId="25856" xr:uid="{81D27805-B7E7-4DD0-B92E-C15CF01541CB}"/>
    <cellStyle name="Notas 3 5 7 4" xfId="7422" xr:uid="{521C4573-AF27-41D9-BA18-DB1C104E8A4A}"/>
    <cellStyle name="Notas 3 5 7 4 2" xfId="22530" xr:uid="{27468AA0-4234-48F9-AFC6-FBA0920B4F4C}"/>
    <cellStyle name="Notas 3 5 7 5" xfId="19474" xr:uid="{294F1EAD-67DE-4574-A38B-71968025A330}"/>
    <cellStyle name="Notas 3 5 8" xfId="4649" xr:uid="{DE35B7EE-1704-47ED-968D-809B1298F664}"/>
    <cellStyle name="Notas 3 5 8 2" xfId="11031" xr:uid="{18470205-66F1-4DBB-AE8E-8340FB8394F5}"/>
    <cellStyle name="Notas 3 5 8 2 2" xfId="26139" xr:uid="{D664ADA7-9202-49FD-9F3D-81E27B7DADD9}"/>
    <cellStyle name="Notas 3 5 8 3" xfId="15115" xr:uid="{45EDA22B-9D60-4B7F-941D-2CE1D2152676}"/>
    <cellStyle name="Notas 3 5 8 3 2" xfId="30223" xr:uid="{179B00E1-6B0F-4817-ADA9-1473C9CBB002}"/>
    <cellStyle name="Notas 3 5 8 4" xfId="19757" xr:uid="{D0CC9DDB-8161-4DAA-B2D5-F7E4F2CD131D}"/>
    <cellStyle name="Notas 3 5 9" xfId="8510" xr:uid="{BB7DEA30-80B8-42B0-A736-39130408295A}"/>
    <cellStyle name="Notas 3 5 9 2" xfId="23618" xr:uid="{D9B93A98-90B7-40C7-99EF-23073A4A1F0C}"/>
    <cellStyle name="Notas 4" xfId="1466" xr:uid="{00000000-0005-0000-0000-0000BE050000}"/>
    <cellStyle name="Notas 4 2" xfId="1921" xr:uid="{DCF65771-84EE-4083-B88F-93D92385E17E}"/>
    <cellStyle name="Notas 4 2 10" xfId="15965" xr:uid="{FB524819-2D3D-4E53-9D00-02460AC045FA}"/>
    <cellStyle name="Notas 4 2 10 2" xfId="31073" xr:uid="{AF54CAC6-D31B-4029-8078-074459122B2C}"/>
    <cellStyle name="Notas 4 2 11" xfId="8098" xr:uid="{825E94C9-D443-47AF-AD6A-692DCEE750E5}"/>
    <cellStyle name="Notas 4 2 11 2" xfId="23206" xr:uid="{C7D71CBB-73E4-4D68-A452-2FF999317A16}"/>
    <cellStyle name="Notas 4 2 12" xfId="17146" xr:uid="{C16CA5F7-9A86-49B0-A84B-777DC963A1F0}"/>
    <cellStyle name="Notas 4 2 2" xfId="2481" xr:uid="{0FFEC737-9AE6-498F-848F-BE4A4E7CE440}"/>
    <cellStyle name="Notas 4 2 2 2" xfId="5118" xr:uid="{DE494542-5912-4613-8C59-F5E8D56C22B6}"/>
    <cellStyle name="Notas 4 2 2 2 2" xfId="11482" xr:uid="{8EE2CF53-49C7-4AC4-AFC5-0732C3698DEF}"/>
    <cellStyle name="Notas 4 2 2 2 2 2" xfId="26590" xr:uid="{02FDDC3F-A1D7-4204-8DB4-A70B2C3BA9B0}"/>
    <cellStyle name="Notas 4 2 2 2 3" xfId="16567" xr:uid="{E75F7BF3-B0D8-4088-80CE-30B3250D4292}"/>
    <cellStyle name="Notas 4 2 2 2 3 2" xfId="31675" xr:uid="{A023A853-209A-4A22-9986-0DAEDA8CA49D}"/>
    <cellStyle name="Notas 4 2 2 2 4" xfId="20226" xr:uid="{1706C3B9-2D53-48D3-8FC0-7E1A3CAD300B}"/>
    <cellStyle name="Notas 4 2 2 3" xfId="8948" xr:uid="{C4869A95-0465-4D9F-9D6E-FF06DE575396}"/>
    <cellStyle name="Notas 4 2 2 3 2" xfId="24056" xr:uid="{5AB586F0-7A7E-461A-B891-5D5468A91B18}"/>
    <cellStyle name="Notas 4 2 3" xfId="2697" xr:uid="{F41FD2F4-81A3-4DA5-B75A-3FC572F92E85}"/>
    <cellStyle name="Notas 4 2 3 2" xfId="5334" xr:uid="{9BD9E2C8-2DAA-40AE-A83C-64F18F06D3B9}"/>
    <cellStyle name="Notas 4 2 3 2 2" xfId="7814" xr:uid="{3BCD00E5-AD37-4997-9802-CF645B541137}"/>
    <cellStyle name="Notas 4 2 3 2 2 2" xfId="22922" xr:uid="{E273A586-1E52-4754-94E8-3A8A66A4B416}"/>
    <cellStyle name="Notas 4 2 3 2 3" xfId="20442" xr:uid="{127B09A3-FE41-4915-826D-1B15D9D242F7}"/>
    <cellStyle name="Notas 4 2 3 3" xfId="13869" xr:uid="{D223329D-B24E-4168-9E1E-61EC04777F90}"/>
    <cellStyle name="Notas 4 2 3 3 2" xfId="28977" xr:uid="{DE3A2CF7-57BE-45B4-8E88-16E1175256F8}"/>
    <cellStyle name="Notas 4 2 3 4" xfId="17805" xr:uid="{3027E654-C67A-49B8-9F93-F4F9B9261F0A}"/>
    <cellStyle name="Notas 4 2 4" xfId="3000" xr:uid="{654407B6-1FD3-4243-A412-E4499ADFECBD}"/>
    <cellStyle name="Notas 4 2 4 2" xfId="5637" xr:uid="{DA6EEE20-4EA4-48E5-9E3F-A6698704556E}"/>
    <cellStyle name="Notas 4 2 4 2 2" xfId="11948" xr:uid="{560A161D-53DE-4D99-A419-DB2B3370AB0B}"/>
    <cellStyle name="Notas 4 2 4 2 2 2" xfId="27056" xr:uid="{5C644BC0-E980-4059-BB6A-BAD0A6256639}"/>
    <cellStyle name="Notas 4 2 4 2 3" xfId="8077" xr:uid="{3DFD51C2-AF8B-46BD-96CF-E3833EF6A1B8}"/>
    <cellStyle name="Notas 4 2 4 2 3 2" xfId="23185" xr:uid="{0A78954B-74C8-4F15-ADE4-691BFC436959}"/>
    <cellStyle name="Notas 4 2 4 2 4" xfId="20745" xr:uid="{49EDC212-5E91-4D9A-8F14-60EA761AD006}"/>
    <cellStyle name="Notas 4 2 4 3" xfId="9382" xr:uid="{C0444335-A4A6-49FB-9B11-5BC40803DD3A}"/>
    <cellStyle name="Notas 4 2 4 3 2" xfId="24490" xr:uid="{68509B72-6D0E-4562-ACE9-8143775B9BEA}"/>
    <cellStyle name="Notas 4 2 4 4" xfId="8718" xr:uid="{14709779-7099-4E5E-BCF1-641C6C607805}"/>
    <cellStyle name="Notas 4 2 4 4 2" xfId="23826" xr:uid="{AB934942-9B5E-43BC-9098-078C48544D2D}"/>
    <cellStyle name="Notas 4 2 4 5" xfId="18108" xr:uid="{6545421C-881F-450E-9AED-6D2DC4B20EC4}"/>
    <cellStyle name="Notas 4 2 5" xfId="3326" xr:uid="{02D4E08D-870A-40BD-B06B-55C239B9ABA5}"/>
    <cellStyle name="Notas 4 2 5 2" xfId="5963" xr:uid="{21B1F0D9-B8A7-4976-AF88-1CF21C0088BB}"/>
    <cellStyle name="Notas 4 2 5 2 2" xfId="12274" xr:uid="{5EA9A84F-76BC-4A08-B708-13479B82EACE}"/>
    <cellStyle name="Notas 4 2 5 2 2 2" xfId="27382" xr:uid="{C4FBEFF6-0A2A-47F3-B13D-780EC660250C}"/>
    <cellStyle name="Notas 4 2 5 2 3" xfId="13403" xr:uid="{A9CFD0F3-B104-45DD-B127-102F7ACD7B70}"/>
    <cellStyle name="Notas 4 2 5 2 3 2" xfId="28511" xr:uid="{042593DA-3BDE-4F68-9EEB-6C3EE018A1F9}"/>
    <cellStyle name="Notas 4 2 5 2 4" xfId="21071" xr:uid="{79174B66-B6C7-438B-9FF2-AE5A4ADBADA8}"/>
    <cellStyle name="Notas 4 2 5 3" xfId="9708" xr:uid="{DAB5804D-D74F-4CD0-91E9-028EB466E8C3}"/>
    <cellStyle name="Notas 4 2 5 3 2" xfId="24816" xr:uid="{2A280AF9-4C73-4F55-91BD-24B26A2EE650}"/>
    <cellStyle name="Notas 4 2 5 4" xfId="8701" xr:uid="{A1371625-7BA5-4301-8063-1435A32335B9}"/>
    <cellStyle name="Notas 4 2 5 4 2" xfId="23809" xr:uid="{8148396B-8607-41D7-BC91-167B7FD38985}"/>
    <cellStyle name="Notas 4 2 5 5" xfId="18434" xr:uid="{58E120D7-A1BA-486B-A2FB-42765B3F287A}"/>
    <cellStyle name="Notas 4 2 6" xfId="3632" xr:uid="{CE47A68C-30D4-4565-853B-20D82CE4341D}"/>
    <cellStyle name="Notas 4 2 6 2" xfId="6269" xr:uid="{FC95BC7B-121C-40E4-89DF-58FF0908314A}"/>
    <cellStyle name="Notas 4 2 6 2 2" xfId="12580" xr:uid="{FDA2441E-0556-40A2-8189-E5B7F2BFC714}"/>
    <cellStyle name="Notas 4 2 6 2 2 2" xfId="27688" xr:uid="{FA7DD360-A9AC-47BF-B760-CD19121C30B7}"/>
    <cellStyle name="Notas 4 2 6 2 3" xfId="15664" xr:uid="{0157C35A-7CE9-4E0B-8529-0020D3ED8F2D}"/>
    <cellStyle name="Notas 4 2 6 2 3 2" xfId="30772" xr:uid="{DC02A4D1-245E-4302-8B30-3F9684F3B629}"/>
    <cellStyle name="Notas 4 2 6 2 4" xfId="21377" xr:uid="{871296B2-314C-4E4A-84D3-3420E42F6689}"/>
    <cellStyle name="Notas 4 2 6 3" xfId="10014" xr:uid="{D65CDA06-A74D-4565-823C-091704943CBC}"/>
    <cellStyle name="Notas 4 2 6 3 2" xfId="25122" xr:uid="{432388E6-CA57-4FE4-B4E6-A5BE3BFC9464}"/>
    <cellStyle name="Notas 4 2 6 4" xfId="16239" xr:uid="{DFB034A9-8591-405D-AE98-F2FF0C4BFC0A}"/>
    <cellStyle name="Notas 4 2 6 4 2" xfId="31347" xr:uid="{52350BCC-CBFB-47B8-899B-B0F43E9D2186}"/>
    <cellStyle name="Notas 4 2 6 5" xfId="18740" xr:uid="{AFB1AE58-900A-40EF-9D46-2CB928699A56}"/>
    <cellStyle name="Notas 4 2 7" xfId="3993" xr:uid="{82B6F32F-6D45-4D83-B3FD-5A1CB3EA723D}"/>
    <cellStyle name="Notas 4 2 7 2" xfId="6630" xr:uid="{B2C7D7A7-9C1D-4103-9F86-BCE6ACBD4355}"/>
    <cellStyle name="Notas 4 2 7 2 2" xfId="12941" xr:uid="{1F271A9C-7361-4480-8780-1CD98AAA3D16}"/>
    <cellStyle name="Notas 4 2 7 2 2 2" xfId="28049" xr:uid="{DE790107-6755-4F0C-92DE-CCA17C403348}"/>
    <cellStyle name="Notas 4 2 7 2 3" xfId="16631" xr:uid="{1A0EF677-3B0D-4C62-9E6E-28A47AE93C0E}"/>
    <cellStyle name="Notas 4 2 7 2 3 2" xfId="31739" xr:uid="{DB1A392A-B1D2-4FFF-B27A-8133F00BFCA5}"/>
    <cellStyle name="Notas 4 2 7 2 4" xfId="21738" xr:uid="{FEA6896A-465D-4BCF-88E2-EC345C4CF9F4}"/>
    <cellStyle name="Notas 4 2 7 3" xfId="10375" xr:uid="{C2676C15-0D51-4C3B-B9EA-399ED6289F88}"/>
    <cellStyle name="Notas 4 2 7 3 2" xfId="25483" xr:uid="{A48CF09E-37D1-44D9-89CE-8586EEB85250}"/>
    <cellStyle name="Notas 4 2 7 4" xfId="14049" xr:uid="{7A8832C6-3078-42EA-AFA0-F4867CE59F71}"/>
    <cellStyle name="Notas 4 2 7 4 2" xfId="29157" xr:uid="{98BC337D-2934-4210-8076-19E08E8521E2}"/>
    <cellStyle name="Notas 4 2 7 5" xfId="19101" xr:uid="{6D5D29DF-101B-4DBB-A160-0BBEE061D219}"/>
    <cellStyle name="Notas 4 2 8" xfId="4558" xr:uid="{9EABA559-403C-4F79-ADDD-843EF6B0D770}"/>
    <cellStyle name="Notas 4 2 8 2" xfId="10940" xr:uid="{FB51195D-F88E-41BA-B79E-89647B8B1E8A}"/>
    <cellStyle name="Notas 4 2 8 2 2" xfId="26048" xr:uid="{EA9A1BC0-8F33-46E0-B619-B06BB0B84C9B}"/>
    <cellStyle name="Notas 4 2 8 3" xfId="14600" xr:uid="{335FFC92-930C-4C93-BF32-D7230A645183}"/>
    <cellStyle name="Notas 4 2 8 3 2" xfId="29708" xr:uid="{1A7F3378-6ECE-4D31-9AF9-5677A3B74FB7}"/>
    <cellStyle name="Notas 4 2 8 4" xfId="19666" xr:uid="{3ADC896C-E59C-48C5-BC8F-D0BDDDE16C4D}"/>
    <cellStyle name="Notas 4 2 9" xfId="8422" xr:uid="{EE66340A-2FB6-4BD8-A16B-C137A6B9E4BC}"/>
    <cellStyle name="Notas 4 2 9 2" xfId="23530" xr:uid="{1DBAB882-0568-4C8D-9015-D3F12B024D67}"/>
    <cellStyle name="Notas 4 3" xfId="1912" xr:uid="{684F623B-0987-4311-A41C-45D507403AD7}"/>
    <cellStyle name="Notas 4 3 10" xfId="8413" xr:uid="{50D6D1AB-7577-49AA-B180-3D8E98130214}"/>
    <cellStyle name="Notas 4 3 10 2" xfId="23521" xr:uid="{7A3EF84D-C221-45C3-BE19-C5FA7C55BF23}"/>
    <cellStyle name="Notas 4 3 11" xfId="15990" xr:uid="{475EF07D-CD41-40D4-9283-30021DAD0EE7}"/>
    <cellStyle name="Notas 4 3 11 2" xfId="31098" xr:uid="{970CEA52-28D4-473A-ADC9-4997D95FAB7D}"/>
    <cellStyle name="Notas 4 3 12" xfId="15481" xr:uid="{ECCD4A4D-8820-4653-9BBE-298B98790038}"/>
    <cellStyle name="Notas 4 3 12 2" xfId="30589" xr:uid="{E581CACB-BCEB-4976-A65F-73DC2C1B316E}"/>
    <cellStyle name="Notas 4 3 13" xfId="17137" xr:uid="{31B285C8-F9AB-4982-9E04-71BE2BFE7D46}"/>
    <cellStyle name="Notas 4 3 2" xfId="2472" xr:uid="{FA1C6123-6E12-4EBC-BC5E-F1124E6AB667}"/>
    <cellStyle name="Notas 4 3 2 2" xfId="5109" xr:uid="{6A4EF7C8-6E11-4BB1-8C3D-34C683AA638C}"/>
    <cellStyle name="Notas 4 3 2 2 2" xfId="11473" xr:uid="{74D9F151-DCF7-42FA-AC53-27C76D701A13}"/>
    <cellStyle name="Notas 4 3 2 2 2 2" xfId="26581" xr:uid="{8F47E7B4-CFCE-4685-B148-CCCF16C707DB}"/>
    <cellStyle name="Notas 4 3 2 2 3" xfId="7274" xr:uid="{29816B35-2AD0-4AC3-9F37-A4E80D1340EF}"/>
    <cellStyle name="Notas 4 3 2 2 3 2" xfId="22382" xr:uid="{96A2944B-299A-4171-9655-BF6A91F9E3C7}"/>
    <cellStyle name="Notas 4 3 2 2 4" xfId="20217" xr:uid="{37919616-28A7-4318-9738-14C6FAB18B83}"/>
    <cellStyle name="Notas 4 3 2 3" xfId="8939" xr:uid="{D0CE549F-40E4-452C-BE82-279A0BFB5D56}"/>
    <cellStyle name="Notas 4 3 2 3 2" xfId="24047" xr:uid="{B6AFEF02-F054-4F47-BB88-427A52F75D78}"/>
    <cellStyle name="Notas 4 3 2 4" xfId="16326" xr:uid="{155B5BA8-B18F-4ED0-A798-B2A438350C87}"/>
    <cellStyle name="Notas 4 3 2 4 2" xfId="31434" xr:uid="{1B925184-E786-462A-A3EB-FCE1305A74DE}"/>
    <cellStyle name="Notas 4 3 2 5" xfId="15513" xr:uid="{ED19C3BF-EC13-4F36-AAFB-9EEE822F701C}"/>
    <cellStyle name="Notas 4 3 2 5 2" xfId="30621" xr:uid="{60D21109-C42B-474D-8713-3E825508AD7F}"/>
    <cellStyle name="Notas 4 3 2 6" xfId="17637" xr:uid="{FB688260-8E09-4AA1-A328-DDFB0474FDF7}"/>
    <cellStyle name="Notas 4 3 3" xfId="2688" xr:uid="{A1D4E575-6152-4DEA-8841-E1D8DC8388D9}"/>
    <cellStyle name="Notas 4 3 3 2" xfId="5325" xr:uid="{BA0BEBE2-7704-413F-B8EB-2681AEA50AC3}"/>
    <cellStyle name="Notas 4 3 3 2 2" xfId="15255" xr:uid="{03DD1F13-350F-466B-AC49-BEDA2D1F379E}"/>
    <cellStyle name="Notas 4 3 3 2 2 2" xfId="30363" xr:uid="{6BD2A7EE-5BB8-4E9B-B3CE-F800BCDC2787}"/>
    <cellStyle name="Notas 4 3 3 2 3" xfId="20433" xr:uid="{2B8FF999-FD8C-4199-AF4D-2B3C9E2768F7}"/>
    <cellStyle name="Notas 4 3 3 3" xfId="7844" xr:uid="{887B6793-CAFF-4EA5-AD4C-16EDFA6DB1EE}"/>
    <cellStyle name="Notas 4 3 3 3 2" xfId="22952" xr:uid="{0BA891B9-193B-4D9A-B130-67C879B51BC4}"/>
    <cellStyle name="Notas 4 3 3 4" xfId="17796" xr:uid="{8F3D9866-0022-42D2-ACFA-2FF92931E44E}"/>
    <cellStyle name="Notas 4 3 4" xfId="2991" xr:uid="{D66A1E00-14AF-462D-B492-92E820C7223C}"/>
    <cellStyle name="Notas 4 3 4 2" xfId="5628" xr:uid="{A4788852-09F9-4D6E-B975-00395154CBBC}"/>
    <cellStyle name="Notas 4 3 4 2 2" xfId="11939" xr:uid="{545A2D0E-3256-409E-AAE0-2A6E35402DD5}"/>
    <cellStyle name="Notas 4 3 4 2 2 2" xfId="27047" xr:uid="{170F6393-A15F-4C66-8213-46FF6686B9C5}"/>
    <cellStyle name="Notas 4 3 4 2 3" xfId="7196" xr:uid="{55E5D8B4-0A2A-4840-A5A8-44D7F152370B}"/>
    <cellStyle name="Notas 4 3 4 2 3 2" xfId="22304" xr:uid="{7B1D17D3-7FEF-494D-87D7-27E6848ED4F1}"/>
    <cellStyle name="Notas 4 3 4 2 4" xfId="20736" xr:uid="{196E914E-88CF-4639-88F7-B3821DD17883}"/>
    <cellStyle name="Notas 4 3 4 3" xfId="9373" xr:uid="{04623E28-04DA-4E96-A02D-CB6753EC1CDF}"/>
    <cellStyle name="Notas 4 3 4 3 2" xfId="24481" xr:uid="{54E49A15-2D1A-40C3-B57D-C9A563FC03B7}"/>
    <cellStyle name="Notas 4 3 4 4" xfId="14285" xr:uid="{1330D133-5520-4FE6-A19B-A783AA2F2EF5}"/>
    <cellStyle name="Notas 4 3 4 4 2" xfId="29393" xr:uid="{27769BD0-C55A-4F10-9B03-146B2E120834}"/>
    <cellStyle name="Notas 4 3 4 5" xfId="18099" xr:uid="{419276F0-8B89-4A61-B747-6160BF9CCF0E}"/>
    <cellStyle name="Notas 4 3 5" xfId="3317" xr:uid="{04DBC5F6-9CA1-4B8D-A5C8-119A3F68DF21}"/>
    <cellStyle name="Notas 4 3 5 2" xfId="5954" xr:uid="{87F98B5D-3434-47A6-969D-FB34875FD1C8}"/>
    <cellStyle name="Notas 4 3 5 2 2" xfId="12265" xr:uid="{52274411-AC4A-4823-A187-225964C3EA81}"/>
    <cellStyle name="Notas 4 3 5 2 2 2" xfId="27373" xr:uid="{347D5A41-8241-412F-96F5-C521ECDFDE84}"/>
    <cellStyle name="Notas 4 3 5 2 3" xfId="14558" xr:uid="{307272D6-0941-40B2-83CC-C05A24AB84DE}"/>
    <cellStyle name="Notas 4 3 5 2 3 2" xfId="29666" xr:uid="{B662FBA6-B2DB-4E39-A001-420E019CE047}"/>
    <cellStyle name="Notas 4 3 5 2 4" xfId="21062" xr:uid="{DA21A2D9-1072-4BA8-BAE2-6634FAA4D6F6}"/>
    <cellStyle name="Notas 4 3 5 3" xfId="9699" xr:uid="{1B50A8DB-380A-469F-971A-BEDB3B9C7FF8}"/>
    <cellStyle name="Notas 4 3 5 3 2" xfId="24807" xr:uid="{2E4DC8FB-FC2C-40BA-99F9-BD2DE0BAA1BB}"/>
    <cellStyle name="Notas 4 3 5 4" xfId="14807" xr:uid="{6E511407-1F01-42FC-880B-23BC62293F74}"/>
    <cellStyle name="Notas 4 3 5 4 2" xfId="29915" xr:uid="{1F18C11D-26AF-467C-A9A1-E8D102598F55}"/>
    <cellStyle name="Notas 4 3 5 5" xfId="18425" xr:uid="{67D54C32-93E0-4E1C-B7BD-515206EE504B}"/>
    <cellStyle name="Notas 4 3 6" xfId="3623" xr:uid="{2B25F3AE-F5D7-4473-9913-BA40A5EA520C}"/>
    <cellStyle name="Notas 4 3 6 2" xfId="6260" xr:uid="{D12F0EF9-EEEE-46F2-B411-1E028F43318C}"/>
    <cellStyle name="Notas 4 3 6 2 2" xfId="12571" xr:uid="{840C95AC-7FC7-49AB-B2CC-FD1A6DBEB966}"/>
    <cellStyle name="Notas 4 3 6 2 2 2" xfId="27679" xr:uid="{D159B72C-AF96-4459-8123-83B13B5AFED7}"/>
    <cellStyle name="Notas 4 3 6 2 3" xfId="7217" xr:uid="{B5ED8743-258F-48CE-B62E-B5E01D2B1274}"/>
    <cellStyle name="Notas 4 3 6 2 3 2" xfId="22325" xr:uid="{EB8B2B4C-81C0-44EA-BCEB-E830892B3FA9}"/>
    <cellStyle name="Notas 4 3 6 2 4" xfId="21368" xr:uid="{8281E131-0CCB-443C-9865-548F37169982}"/>
    <cellStyle name="Notas 4 3 6 3" xfId="10005" xr:uid="{16D3CAE1-47A6-4FED-A893-EE5CF4E673C3}"/>
    <cellStyle name="Notas 4 3 6 3 2" xfId="25113" xr:uid="{D4B141D2-B9B2-41A9-B35A-09942A68048E}"/>
    <cellStyle name="Notas 4 3 6 4" xfId="13757" xr:uid="{D25E10C1-AF0C-4C1F-8A0B-3BD78B4FB48F}"/>
    <cellStyle name="Notas 4 3 6 4 2" xfId="28865" xr:uid="{5990FF7C-556F-498D-8D6F-E7C5DC0C0127}"/>
    <cellStyle name="Notas 4 3 6 5" xfId="18731" xr:uid="{13329903-0646-4015-84F1-53614879AD9B}"/>
    <cellStyle name="Notas 4 3 7" xfId="3984" xr:uid="{D69853BB-9687-4593-9548-5B7B2A31090C}"/>
    <cellStyle name="Notas 4 3 7 2" xfId="6621" xr:uid="{BD9F85A4-B92E-406B-A1FF-BC987622918F}"/>
    <cellStyle name="Notas 4 3 7 2 2" xfId="12932" xr:uid="{71B24D41-B07C-4A1E-A41C-2BA360D60EB4}"/>
    <cellStyle name="Notas 4 3 7 2 2 2" xfId="28040" xr:uid="{DD542DD4-A10E-4D57-9C8B-D107B6A650A8}"/>
    <cellStyle name="Notas 4 3 7 2 3" xfId="16622" xr:uid="{21AA3526-5B9C-412D-9813-68EE60B71F30}"/>
    <cellStyle name="Notas 4 3 7 2 3 2" xfId="31730" xr:uid="{3786FABD-67B1-42A0-B4B3-608C888887FA}"/>
    <cellStyle name="Notas 4 3 7 2 4" xfId="21729" xr:uid="{4FA48231-A9E8-4A15-B19E-DA7CEC7C75F9}"/>
    <cellStyle name="Notas 4 3 7 3" xfId="10366" xr:uid="{5EC54BBB-B3E9-487D-996C-B0F272FE12F2}"/>
    <cellStyle name="Notas 4 3 7 3 2" xfId="25474" xr:uid="{3FC11C29-666B-43CF-B041-AA997BDA42DE}"/>
    <cellStyle name="Notas 4 3 7 4" xfId="15228" xr:uid="{4DA1814D-1A5A-4111-B227-187571334EF9}"/>
    <cellStyle name="Notas 4 3 7 4 2" xfId="30336" xr:uid="{B52D6488-13D8-4745-8FA2-59F3903433C7}"/>
    <cellStyle name="Notas 4 3 7 5" xfId="19092" xr:uid="{191A9456-E6EA-4661-BD95-E1C72EF6CFDE}"/>
    <cellStyle name="Notas 4 3 8" xfId="4307" xr:uid="{F99588ED-DE09-46B9-96B2-84C543325813}"/>
    <cellStyle name="Notas 4 3 8 2" xfId="6944" xr:uid="{9830BC7A-EF7F-407B-AFB1-C5D6FD839682}"/>
    <cellStyle name="Notas 4 3 8 2 2" xfId="13255" xr:uid="{EF63CE32-316D-441D-8D16-7E6380A979A4}"/>
    <cellStyle name="Notas 4 3 8 2 2 2" xfId="28363" xr:uid="{65C04EDF-707C-4E4D-9184-362AAE16E103}"/>
    <cellStyle name="Notas 4 3 8 2 3" xfId="16919" xr:uid="{1C410F92-C8A8-4509-997C-764C35E8D7AD}"/>
    <cellStyle name="Notas 4 3 8 2 3 2" xfId="32027" xr:uid="{01F59BDB-7E17-4BC0-9D80-73F4E3B5AFFD}"/>
    <cellStyle name="Notas 4 3 8 2 4" xfId="22052" xr:uid="{8FA2CD9F-FD18-4C2B-BAA5-4B34762D2AC8}"/>
    <cellStyle name="Notas 4 3 8 3" xfId="10689" xr:uid="{B65438D9-30E6-4BD9-8A3C-F6C1A3A3763B}"/>
    <cellStyle name="Notas 4 3 8 3 2" xfId="25797" xr:uid="{0E0A491C-D176-44A5-937E-528B4A27CFB4}"/>
    <cellStyle name="Notas 4 3 8 4" xfId="7883" xr:uid="{FFBBFE2B-E814-49C7-BEBF-CC0371E49FF5}"/>
    <cellStyle name="Notas 4 3 8 4 2" xfId="22991" xr:uid="{2D7DB617-D1AF-4BDD-8977-9615D4EA335A}"/>
    <cellStyle name="Notas 4 3 8 5" xfId="19415" xr:uid="{A95B7498-B9F8-46F5-A472-A890A1B6ADAE}"/>
    <cellStyle name="Notas 4 3 9" xfId="4549" xr:uid="{5186137B-C7D1-450F-995C-BA4B6EF5311D}"/>
    <cellStyle name="Notas 4 3 9 2" xfId="10931" xr:uid="{D8B6509C-32CE-4997-9DBD-6D4158E5D82F}"/>
    <cellStyle name="Notas 4 3 9 2 2" xfId="26039" xr:uid="{AC3D5946-6A9D-4195-97E3-2BC88EDB79FC}"/>
    <cellStyle name="Notas 4 3 9 3" xfId="8117" xr:uid="{B8A1458A-3DDC-4D6B-95C8-EDDC0885030D}"/>
    <cellStyle name="Notas 4 3 9 3 2" xfId="23225" xr:uid="{B07D7980-22FB-44BD-86C8-1B98E8603E80}"/>
    <cellStyle name="Notas 4 3 9 4" xfId="19657" xr:uid="{F6CED71E-C0F2-430C-9F49-7F1AF3B086A2}"/>
    <cellStyle name="Notas 4 4" xfId="2113" xr:uid="{953B8394-C453-49BF-8F89-087DC4998F90}"/>
    <cellStyle name="Notas 4 4 10" xfId="8611" xr:uid="{0D4E2B40-C8D0-41F5-8295-C7B43AF7D33D}"/>
    <cellStyle name="Notas 4 4 10 2" xfId="23719" xr:uid="{933A159A-D5BE-43B9-8BD9-A9211C0BAD58}"/>
    <cellStyle name="Notas 4 4 11" xfId="9235" xr:uid="{75F94E2A-A580-486D-9F1B-1CCEF0D46194}"/>
    <cellStyle name="Notas 4 4 11 2" xfId="24343" xr:uid="{970A022C-E521-458E-9ED2-4C6C9B733A93}"/>
    <cellStyle name="Notas 4 4 12" xfId="7643" xr:uid="{463C2B79-8F9E-4F4F-84DD-D3A1EE7F4EA0}"/>
    <cellStyle name="Notas 4 4 12 2" xfId="22751" xr:uid="{810DD5D0-A34F-474D-895D-68528F221D8A}"/>
    <cellStyle name="Notas 4 4 13" xfId="17338" xr:uid="{FB8F79D8-54CF-4C7B-B52A-DA6B135B0739}"/>
    <cellStyle name="Notas 4 4 2" xfId="2603" xr:uid="{681883AD-E00B-4F9A-AB8A-E39A18665A15}"/>
    <cellStyle name="Notas 4 4 2 2" xfId="5240" xr:uid="{DBD25A22-838E-433F-A339-18B87FA07C9F}"/>
    <cellStyle name="Notas 4 4 2 2 2" xfId="11604" xr:uid="{237690CF-B01C-4708-AB98-8814902B677E}"/>
    <cellStyle name="Notas 4 4 2 2 2 2" xfId="26712" xr:uid="{8008F3E6-2EA7-48EC-AA08-B51F6379FFDC}"/>
    <cellStyle name="Notas 4 4 2 2 3" xfId="8228" xr:uid="{5FE1D8AC-96B5-49E0-B26C-D903AB08D06F}"/>
    <cellStyle name="Notas 4 4 2 2 3 2" xfId="23336" xr:uid="{7FA365B8-C34B-4A13-94A3-7BFBA9D67144}"/>
    <cellStyle name="Notas 4 4 2 2 4" xfId="20348" xr:uid="{E08EF4CF-64D5-44F5-AEB8-B67A2E445972}"/>
    <cellStyle name="Notas 4 4 2 3" xfId="9070" xr:uid="{6DFCD331-9754-45F4-BD06-6EDC03FD0940}"/>
    <cellStyle name="Notas 4 4 2 3 2" xfId="24178" xr:uid="{062AAB28-F42E-4FEA-BC6E-08ACC828CFB0}"/>
    <cellStyle name="Notas 4 4 2 4" xfId="9222" xr:uid="{192D50BE-5DB3-4DD2-A1E5-F016F1AD4425}"/>
    <cellStyle name="Notas 4 4 2 4 2" xfId="24330" xr:uid="{5D0D5E40-498F-4CBF-AF34-D0800750C794}"/>
    <cellStyle name="Notas 4 4 2 5" xfId="14889" xr:uid="{2EE83E5A-77B2-4C37-80F4-977685FABDFF}"/>
    <cellStyle name="Notas 4 4 2 5 2" xfId="29997" xr:uid="{38C0C8DD-712F-43E8-99A6-9E7BB171217E}"/>
    <cellStyle name="Notas 4 4 2 6" xfId="17711" xr:uid="{C100C80A-68D8-4389-AF96-FB386A150CE5}"/>
    <cellStyle name="Notas 4 4 3" xfId="2868" xr:uid="{902120D2-3B1F-4657-B667-7F07D06D909D}"/>
    <cellStyle name="Notas 4 4 3 2" xfId="5505" xr:uid="{ED0058FA-CFFB-4712-9052-F074D3BC5328}"/>
    <cellStyle name="Notas 4 4 3 2 2" xfId="14487" xr:uid="{CCC2EAFC-8801-4001-9E53-2B2DF2CD59C9}"/>
    <cellStyle name="Notas 4 4 3 2 2 2" xfId="29595" xr:uid="{7B5F552D-546E-4A38-942E-779AB6796A7A}"/>
    <cellStyle name="Notas 4 4 3 2 3" xfId="20613" xr:uid="{065598EA-F01C-4231-B536-C027A3767718}"/>
    <cellStyle name="Notas 4 4 3 3" xfId="16553" xr:uid="{DC4D0A39-A955-4A6C-8C6D-C237CF8A4723}"/>
    <cellStyle name="Notas 4 4 3 3 2" xfId="31661" xr:uid="{105C6710-18E2-471A-BCA7-F0F4F79385FF}"/>
    <cellStyle name="Notas 4 4 3 4" xfId="17976" xr:uid="{2B07436D-DA60-421D-B251-E4C464BAF89A}"/>
    <cellStyle name="Notas 4 4 4" xfId="3171" xr:uid="{D8B1A31C-7DC5-4689-A170-E489BD1D2023}"/>
    <cellStyle name="Notas 4 4 4 2" xfId="5808" xr:uid="{F1C584C8-0F4A-46DB-9FFB-C3C11B5B020C}"/>
    <cellStyle name="Notas 4 4 4 2 2" xfId="12119" xr:uid="{7B0827F3-6946-4A24-940A-D3A2F0F8F21C}"/>
    <cellStyle name="Notas 4 4 4 2 2 2" xfId="27227" xr:uid="{126DA87D-C297-46B6-9FF1-A03AA14C6814}"/>
    <cellStyle name="Notas 4 4 4 2 3" xfId="7283" xr:uid="{F9400510-31C3-4B9C-9DB1-B14F58339E18}"/>
    <cellStyle name="Notas 4 4 4 2 3 2" xfId="22391" xr:uid="{B546607B-AB6D-47A4-AF06-E7A36085C9B1}"/>
    <cellStyle name="Notas 4 4 4 2 4" xfId="20916" xr:uid="{537511D1-0E8E-4851-BCD5-11833E787114}"/>
    <cellStyle name="Notas 4 4 4 3" xfId="9553" xr:uid="{18B335AB-73BD-4D43-AE34-A73F3B7C819F}"/>
    <cellStyle name="Notas 4 4 4 3 2" xfId="24661" xr:uid="{6245FCC7-95C9-4219-B504-EFD3A8C193EC}"/>
    <cellStyle name="Notas 4 4 4 4" xfId="15881" xr:uid="{49C3367D-3EE8-403E-882B-8790D6D2B103}"/>
    <cellStyle name="Notas 4 4 4 4 2" xfId="30989" xr:uid="{746167DB-FCB3-4D06-8274-2FABC349D282}"/>
    <cellStyle name="Notas 4 4 4 5" xfId="18279" xr:uid="{D5CE1E78-2AC0-4FD7-91A0-60028F078EA4}"/>
    <cellStyle name="Notas 4 4 5" xfId="3497" xr:uid="{0CA8B5FB-76EA-49AC-BF54-962219981600}"/>
    <cellStyle name="Notas 4 4 5 2" xfId="6134" xr:uid="{0091B1A2-DE65-4D74-918A-FC2B8646D10E}"/>
    <cellStyle name="Notas 4 4 5 2 2" xfId="12445" xr:uid="{B5366EE1-33DD-43B0-A46F-585191DEE6E2}"/>
    <cellStyle name="Notas 4 4 5 2 2 2" xfId="27553" xr:uid="{FD90A0F2-9C5E-4245-9E61-84886476F17F}"/>
    <cellStyle name="Notas 4 4 5 2 3" xfId="8040" xr:uid="{D8F3BD4B-D6CD-4F2B-8541-AB055955FF41}"/>
    <cellStyle name="Notas 4 4 5 2 3 2" xfId="23148" xr:uid="{7DA5A7F1-5B89-4BC0-89D2-DEEC0B785DBD}"/>
    <cellStyle name="Notas 4 4 5 2 4" xfId="21242" xr:uid="{DC8C578B-ECEF-40A1-B6C7-34901814CA52}"/>
    <cellStyle name="Notas 4 4 5 3" xfId="9879" xr:uid="{E5824FF1-61EB-4B90-9CD4-457926CC38C4}"/>
    <cellStyle name="Notas 4 4 5 3 2" xfId="24987" xr:uid="{FE7CDC08-790C-4F87-9213-B841A1EBFC3D}"/>
    <cellStyle name="Notas 4 4 5 4" xfId="16337" xr:uid="{E27CC4B3-4B05-4E9D-99A6-E71FA86FE75D}"/>
    <cellStyle name="Notas 4 4 5 4 2" xfId="31445" xr:uid="{E9535CE2-DF36-4E2B-9321-7D014C581E2B}"/>
    <cellStyle name="Notas 4 4 5 5" xfId="18605" xr:uid="{6999A5BE-F660-4E39-960E-1802CBC30186}"/>
    <cellStyle name="Notas 4 4 6" xfId="3803" xr:uid="{2E0E4888-E686-4D57-A633-99CE02567233}"/>
    <cellStyle name="Notas 4 4 6 2" xfId="6440" xr:uid="{EB651F76-1F7D-46A7-929B-0C4F05D80826}"/>
    <cellStyle name="Notas 4 4 6 2 2" xfId="12751" xr:uid="{3E7C45B3-F7CF-4708-997C-ECCF299C6436}"/>
    <cellStyle name="Notas 4 4 6 2 2 2" xfId="27859" xr:uid="{E2A2CB02-BA1F-422E-807F-86A396B9DC10}"/>
    <cellStyle name="Notas 4 4 6 2 3" xfId="14198" xr:uid="{EADA7362-1B41-46F5-80B8-BF863120B2AA}"/>
    <cellStyle name="Notas 4 4 6 2 3 2" xfId="29306" xr:uid="{02646CBC-E5F5-4B29-A041-95B004BD305D}"/>
    <cellStyle name="Notas 4 4 6 2 4" xfId="21548" xr:uid="{A5A8CBE2-D721-41A2-956C-BACBCC1F09B6}"/>
    <cellStyle name="Notas 4 4 6 3" xfId="10185" xr:uid="{88CE4097-3AB9-4DE5-919B-F1938650ED39}"/>
    <cellStyle name="Notas 4 4 6 3 2" xfId="25293" xr:uid="{CC7DDEE5-14BC-4F50-A069-700D740C41BE}"/>
    <cellStyle name="Notas 4 4 6 4" xfId="7999" xr:uid="{00B02770-DE87-4D8C-9C60-9F1F1315F08F}"/>
    <cellStyle name="Notas 4 4 6 4 2" xfId="23107" xr:uid="{7BD297EA-307A-4E52-AC89-73D0169A25AC}"/>
    <cellStyle name="Notas 4 4 6 5" xfId="18911" xr:uid="{6EE34906-36A6-4DA4-9CD9-9347858D7A34}"/>
    <cellStyle name="Notas 4 4 7" xfId="4185" xr:uid="{E0224BF4-5066-4229-ACDA-69958EBDCA3E}"/>
    <cellStyle name="Notas 4 4 7 2" xfId="6822" xr:uid="{F77B1DC8-8A8E-4EA4-8C64-3F8F9685DC34}"/>
    <cellStyle name="Notas 4 4 7 2 2" xfId="13133" xr:uid="{5AB89B02-6DDC-4622-837E-D0EA597B9989}"/>
    <cellStyle name="Notas 4 4 7 2 2 2" xfId="28241" xr:uid="{66CA66F8-90FB-4DE8-A164-8D5840915BC6}"/>
    <cellStyle name="Notas 4 4 7 2 3" xfId="16802" xr:uid="{3FE479D0-BBC6-45BD-A325-546A72ACE75E}"/>
    <cellStyle name="Notas 4 4 7 2 3 2" xfId="31910" xr:uid="{CB736CD3-24EF-4E90-978D-50BD33A425DC}"/>
    <cellStyle name="Notas 4 4 7 2 4" xfId="21930" xr:uid="{5B49B734-E466-4ACA-80DB-91B4EC49DFC6}"/>
    <cellStyle name="Notas 4 4 7 3" xfId="10567" xr:uid="{F21DD7B1-281B-4BFB-A7A8-2E4B38310626}"/>
    <cellStyle name="Notas 4 4 7 3 2" xfId="25675" xr:uid="{BEF41BDB-7DFE-4CD9-B534-C23895FB8768}"/>
    <cellStyle name="Notas 4 4 7 4" xfId="15471" xr:uid="{0DC6668E-1C94-4CEA-BF61-C9B3AD1C6CAE}"/>
    <cellStyle name="Notas 4 4 7 4 2" xfId="30579" xr:uid="{C9E76D4B-1D81-4B8A-9189-6E96627F8E4F}"/>
    <cellStyle name="Notas 4 4 7 5" xfId="19293" xr:uid="{E1253DAD-ABBE-4A4E-8B35-B9BC785A7116}"/>
    <cellStyle name="Notas 4 4 8" xfId="4392" xr:uid="{FF890E02-639A-4AD4-8C9E-177E9F677C0F}"/>
    <cellStyle name="Notas 4 4 8 2" xfId="7029" xr:uid="{1E751763-B113-4FA5-9201-54DDB3C41153}"/>
    <cellStyle name="Notas 4 4 8 2 2" xfId="13340" xr:uid="{BDDB7478-82C1-4D72-AF34-66CDEABDEA2A}"/>
    <cellStyle name="Notas 4 4 8 2 2 2" xfId="28448" xr:uid="{2F12EA9F-F192-4E01-981E-F8A2D06F0E58}"/>
    <cellStyle name="Notas 4 4 8 2 3" xfId="17004" xr:uid="{7E83D1FA-2D78-44C8-B16E-B2BB5A5ACA2B}"/>
    <cellStyle name="Notas 4 4 8 2 3 2" xfId="32112" xr:uid="{1C6E2FB8-F49B-4B62-A422-6DE5CA167A4E}"/>
    <cellStyle name="Notas 4 4 8 2 4" xfId="22137" xr:uid="{93456D25-A8CB-47E2-B473-14B709965A19}"/>
    <cellStyle name="Notas 4 4 8 3" xfId="10774" xr:uid="{1D0CCB7D-481D-42AD-A1C9-9DE494C06D4E}"/>
    <cellStyle name="Notas 4 4 8 3 2" xfId="25882" xr:uid="{442F0C32-DCFE-4988-B926-14B1F3DFE76D}"/>
    <cellStyle name="Notas 4 4 8 4" xfId="16401" xr:uid="{ED355C51-98CE-472A-AC7E-CE590388534F}"/>
    <cellStyle name="Notas 4 4 8 4 2" xfId="31509" xr:uid="{2B481038-AB8A-4046-9D5D-AE2741DAE679}"/>
    <cellStyle name="Notas 4 4 8 5" xfId="19500" xr:uid="{9BFFFF98-81F4-44A2-A95C-35618043CF1F}"/>
    <cellStyle name="Notas 4 4 9" xfId="4750" xr:uid="{4D57CE9A-4B57-43DB-BA35-70C598A70EE9}"/>
    <cellStyle name="Notas 4 4 9 2" xfId="11132" xr:uid="{C19AA88C-9EB8-403B-B7AD-E3D1294BBABD}"/>
    <cellStyle name="Notas 4 4 9 2 2" xfId="26240" xr:uid="{5BCA5A3F-AA95-4CC0-B446-254A7C3B192F}"/>
    <cellStyle name="Notas 4 4 9 3" xfId="15824" xr:uid="{1C715444-B703-45C5-9367-9D0E7E8ADC42}"/>
    <cellStyle name="Notas 4 4 9 3 2" xfId="30932" xr:uid="{56C31C79-9E08-4C52-820B-DC38DE5513B0}"/>
    <cellStyle name="Notas 4 4 9 4" xfId="19858" xr:uid="{B9D8D940-9126-4764-9A16-75E20FF4B9B6}"/>
    <cellStyle name="Notas 4 5" xfId="2011" xr:uid="{F5E4992A-5507-45D2-AE5E-0A3017B8C400}"/>
    <cellStyle name="Notas 4 5 10" xfId="15110" xr:uid="{7C37F845-3466-4544-A6F3-FC4135A9EC68}"/>
    <cellStyle name="Notas 4 5 10 2" xfId="30218" xr:uid="{693784CA-E0EB-409F-9968-E570FDCC23DB}"/>
    <cellStyle name="Notas 4 5 11" xfId="13668" xr:uid="{7D350305-14DA-4D02-B7F4-D7EAEB0DDE5E}"/>
    <cellStyle name="Notas 4 5 11 2" xfId="28776" xr:uid="{83BD7F36-C402-43D8-8B48-CE718E6C6413}"/>
    <cellStyle name="Notas 4 5 12" xfId="17236" xr:uid="{1653F51B-DC28-45C4-9280-C3501E7971E1}"/>
    <cellStyle name="Notas 4 5 2" xfId="2773" xr:uid="{5B6E9967-991D-46D0-9616-F4274AB88490}"/>
    <cellStyle name="Notas 4 5 2 2" xfId="5410" xr:uid="{4BEC39CE-D59A-449B-9219-AB400E50B199}"/>
    <cellStyle name="Notas 4 5 2 2 2" xfId="15135" xr:uid="{3AB7B917-7D38-4D20-B67F-D9F30AF398BE}"/>
    <cellStyle name="Notas 4 5 2 2 2 2" xfId="30243" xr:uid="{BC824040-0573-435D-8545-E2CB049A1231}"/>
    <cellStyle name="Notas 4 5 2 2 3" xfId="20518" xr:uid="{2653853F-2ADA-4D91-B366-278B4535DA36}"/>
    <cellStyle name="Notas 4 5 2 3" xfId="14081" xr:uid="{7F49262C-D5C3-4348-88E4-EB67F4AF7D6B}"/>
    <cellStyle name="Notas 4 5 2 3 2" xfId="29189" xr:uid="{4DAD8FF2-DA65-485A-A71D-ECF788FCCF17}"/>
    <cellStyle name="Notas 4 5 2 4" xfId="17881" xr:uid="{5565F7C6-AA7C-4E98-8F1B-7E6E7231F866}"/>
    <cellStyle name="Notas 4 5 3" xfId="3076" xr:uid="{CB7F485A-0DC5-4410-A215-76398E3D22B7}"/>
    <cellStyle name="Notas 4 5 3 2" xfId="5713" xr:uid="{75BF8930-4E01-4800-AD4E-EE79918B524D}"/>
    <cellStyle name="Notas 4 5 3 2 2" xfId="12024" xr:uid="{D8728731-7CD7-482B-99B4-CD19BC8C0702}"/>
    <cellStyle name="Notas 4 5 3 2 2 2" xfId="27132" xr:uid="{43B1F2DC-EEF9-45F5-9DAD-53A64AADD0DC}"/>
    <cellStyle name="Notas 4 5 3 2 3" xfId="7515" xr:uid="{8E805AAE-4247-4BEA-9F34-952C8877780F}"/>
    <cellStyle name="Notas 4 5 3 2 3 2" xfId="22623" xr:uid="{7E64E13F-2884-4A4E-9989-8F568EEFEC00}"/>
    <cellStyle name="Notas 4 5 3 2 4" xfId="20821" xr:uid="{A9AE77DD-1FE3-45C9-9B9B-5BD7FF9FDF44}"/>
    <cellStyle name="Notas 4 5 3 3" xfId="9458" xr:uid="{9C91B902-16B8-43D0-8476-648F3600FB91}"/>
    <cellStyle name="Notas 4 5 3 3 2" xfId="24566" xr:uid="{6F60A9F6-9332-4F7A-A162-CD7AA0B36870}"/>
    <cellStyle name="Notas 4 5 3 4" xfId="14197" xr:uid="{40F1D82E-622F-4559-8714-A0D2ADD32CD4}"/>
    <cellStyle name="Notas 4 5 3 4 2" xfId="29305" xr:uid="{26CF899E-11A3-4BA6-B2E6-E983FAD9EF19}"/>
    <cellStyle name="Notas 4 5 3 5" xfId="18184" xr:uid="{E3688532-A0B2-467B-87EE-E74206D82AF8}"/>
    <cellStyle name="Notas 4 5 4" xfId="3402" xr:uid="{2A802E60-95C1-418B-BB84-C82565848A93}"/>
    <cellStyle name="Notas 4 5 4 2" xfId="6039" xr:uid="{7BC7716A-29B8-40DC-A487-F3E320419010}"/>
    <cellStyle name="Notas 4 5 4 2 2" xfId="12350" xr:uid="{E2E6E603-E6A2-4768-8FAD-8C7FBBC05277}"/>
    <cellStyle name="Notas 4 5 4 2 2 2" xfId="27458" xr:uid="{2C264481-C30C-44E7-9605-A344755F446B}"/>
    <cellStyle name="Notas 4 5 4 2 3" xfId="16147" xr:uid="{53D27E88-5B93-45D3-AAB2-AC0644005788}"/>
    <cellStyle name="Notas 4 5 4 2 3 2" xfId="31255" xr:uid="{51885E72-D528-4146-A704-0D732FEC3CD9}"/>
    <cellStyle name="Notas 4 5 4 2 4" xfId="21147" xr:uid="{BFAABA79-73FE-4915-8163-59D8AFE70560}"/>
    <cellStyle name="Notas 4 5 4 3" xfId="9784" xr:uid="{F6AF9072-CD42-44B5-A6F0-A271CA073731}"/>
    <cellStyle name="Notas 4 5 4 3 2" xfId="24892" xr:uid="{64F52426-5A5B-4B85-9B9C-34C293185E58}"/>
    <cellStyle name="Notas 4 5 4 4" xfId="15082" xr:uid="{6BDF39BF-EE8E-4681-AC1D-4940900608D6}"/>
    <cellStyle name="Notas 4 5 4 4 2" xfId="30190" xr:uid="{44973293-5B1A-4D70-94C0-85568D3F3931}"/>
    <cellStyle name="Notas 4 5 4 5" xfId="18510" xr:uid="{ADE3A89C-B5F9-473E-AEEC-F2B25576AE29}"/>
    <cellStyle name="Notas 4 5 5" xfId="3708" xr:uid="{D4F976DA-D8D7-48F7-99B9-532C7ECD221B}"/>
    <cellStyle name="Notas 4 5 5 2" xfId="6345" xr:uid="{D7777AFA-B750-48DA-9519-C777E550F5BF}"/>
    <cellStyle name="Notas 4 5 5 2 2" xfId="12656" xr:uid="{42FC728E-E4F2-47F5-98D3-D68FDD5973DB}"/>
    <cellStyle name="Notas 4 5 5 2 2 2" xfId="27764" xr:uid="{DAA8EECD-833A-48A6-BB34-5321F5945374}"/>
    <cellStyle name="Notas 4 5 5 2 3" xfId="14969" xr:uid="{9A2CD284-13CE-49C1-A1C7-9D6782A6CF6C}"/>
    <cellStyle name="Notas 4 5 5 2 3 2" xfId="30077" xr:uid="{8DAAE759-96C1-4F53-A67E-F10E983E60C2}"/>
    <cellStyle name="Notas 4 5 5 2 4" xfId="21453" xr:uid="{89FF8F03-11FB-4DFB-8479-AF7081A18298}"/>
    <cellStyle name="Notas 4 5 5 3" xfId="10090" xr:uid="{43A232FA-8C3B-4FAB-8657-94E8B4AC5409}"/>
    <cellStyle name="Notas 4 5 5 3 2" xfId="25198" xr:uid="{59100AE5-D862-45F5-8644-0C603B41ADAB}"/>
    <cellStyle name="Notas 4 5 5 4" xfId="15367" xr:uid="{53FA8C85-9522-4BA5-A92F-9B9F987BD811}"/>
    <cellStyle name="Notas 4 5 5 4 2" xfId="30475" xr:uid="{7E2E5FD8-6F74-4447-A859-CCB99F5D8F1D}"/>
    <cellStyle name="Notas 4 5 5 5" xfId="18816" xr:uid="{9F467382-F565-4987-B9D4-FEB7FA7D3398}"/>
    <cellStyle name="Notas 4 5 6" xfId="4083" xr:uid="{E9117095-94A6-4DBE-9E3F-6602FB2CCA48}"/>
    <cellStyle name="Notas 4 5 6 2" xfId="6720" xr:uid="{14F3E187-DF1E-4390-838E-7490231C6E5E}"/>
    <cellStyle name="Notas 4 5 6 2 2" xfId="13031" xr:uid="{BA5ED5D0-5A17-40DE-BB46-C10AE28A9A45}"/>
    <cellStyle name="Notas 4 5 6 2 2 2" xfId="28139" xr:uid="{C606C131-6398-455D-BE81-43B6161B961F}"/>
    <cellStyle name="Notas 4 5 6 2 3" xfId="16707" xr:uid="{F0672E95-620F-4CC9-90A6-C0B7716F8219}"/>
    <cellStyle name="Notas 4 5 6 2 3 2" xfId="31815" xr:uid="{95BDBD52-1109-4F3D-847C-A06E51687912}"/>
    <cellStyle name="Notas 4 5 6 2 4" xfId="21828" xr:uid="{243013E2-CF3C-4174-A702-AD2BD46F9A5A}"/>
    <cellStyle name="Notas 4 5 6 3" xfId="10465" xr:uid="{BD446771-7BBA-4D0A-9E55-2518FA4F9AE7}"/>
    <cellStyle name="Notas 4 5 6 3 2" xfId="25573" xr:uid="{9463F803-A856-4584-BE8B-C55EFDCF0A34}"/>
    <cellStyle name="Notas 4 5 6 4" xfId="14012" xr:uid="{2DE92ADB-DC54-486D-B159-ED93F6C49AEE}"/>
    <cellStyle name="Notas 4 5 6 4 2" xfId="29120" xr:uid="{965C44F4-D509-4C87-B32C-66A1DF570852}"/>
    <cellStyle name="Notas 4 5 6 5" xfId="19191" xr:uid="{A8212F86-643B-4EDF-8F8D-71F229041A75}"/>
    <cellStyle name="Notas 4 5 7" xfId="4365" xr:uid="{56404E3E-79A6-407B-9C18-17C246D513A4}"/>
    <cellStyle name="Notas 4 5 7 2" xfId="7002" xr:uid="{10A4F248-889C-4536-BCB7-A2D3207F54F2}"/>
    <cellStyle name="Notas 4 5 7 2 2" xfId="13313" xr:uid="{7E75869E-28A7-4D89-9EC3-22F1FB0D87C6}"/>
    <cellStyle name="Notas 4 5 7 2 2 2" xfId="28421" xr:uid="{D2F593B4-CAB3-4B49-8708-89DFEA5DE52C}"/>
    <cellStyle name="Notas 4 5 7 2 3" xfId="16977" xr:uid="{16DDC1B4-11C5-4E8B-BBC2-0B3EC5BD3107}"/>
    <cellStyle name="Notas 4 5 7 2 3 2" xfId="32085" xr:uid="{78D216A0-AC18-4D23-B25B-F78FA93E2CE3}"/>
    <cellStyle name="Notas 4 5 7 2 4" xfId="22110" xr:uid="{C6CFFD40-1728-4A0D-90AF-9C3A67989D1D}"/>
    <cellStyle name="Notas 4 5 7 3" xfId="10747" xr:uid="{694A0699-EC25-4D11-9FF9-4A868B10DD1D}"/>
    <cellStyle name="Notas 4 5 7 3 2" xfId="25855" xr:uid="{FEC86F76-6566-4D56-AA7A-BA43317BC5A8}"/>
    <cellStyle name="Notas 4 5 7 4" xfId="11672" xr:uid="{7925CC87-16D8-43A1-ABB3-8C59DE6F6BEA}"/>
    <cellStyle name="Notas 4 5 7 4 2" xfId="26780" xr:uid="{3ADC16E1-0690-42DF-B745-34FE8E5E5A17}"/>
    <cellStyle name="Notas 4 5 7 5" xfId="19473" xr:uid="{5A9EAA2C-4841-4A6A-8377-8F54E16F3D9B}"/>
    <cellStyle name="Notas 4 5 8" xfId="4648" xr:uid="{8ABDAE54-4822-4FEE-81E9-FF66827BD94E}"/>
    <cellStyle name="Notas 4 5 8 2" xfId="11030" xr:uid="{827A71AF-8074-49B6-9403-CE915B164503}"/>
    <cellStyle name="Notas 4 5 8 2 2" xfId="26138" xr:uid="{DFDAA2AD-402C-4A87-8846-05880CB113F3}"/>
    <cellStyle name="Notas 4 5 8 3" xfId="13931" xr:uid="{9AAD4258-3DEF-4A6B-B07F-2792276E6834}"/>
    <cellStyle name="Notas 4 5 8 3 2" xfId="29039" xr:uid="{E305DC2D-4DE9-438C-980D-B89B4C0A1E8F}"/>
    <cellStyle name="Notas 4 5 8 4" xfId="19756" xr:uid="{BB34A933-30C0-44C8-9532-DF7AFD1929CE}"/>
    <cellStyle name="Notas 4 5 9" xfId="8509" xr:uid="{96089648-010A-4B43-930F-469E177B3D5D}"/>
    <cellStyle name="Notas 4 5 9 2" xfId="23617" xr:uid="{73605C27-3BBF-4C4D-B043-BE3A43E71BEF}"/>
    <cellStyle name="Notas 5" xfId="1467" xr:uid="{00000000-0005-0000-0000-0000BF050000}"/>
    <cellStyle name="Notas 5 2" xfId="1922" xr:uid="{2A43F75C-8FFC-454C-AFCC-61775774EB9E}"/>
    <cellStyle name="Notas 5 2 10" xfId="7894" xr:uid="{68727664-4749-412E-869D-BC5C29A9D80C}"/>
    <cellStyle name="Notas 5 2 10 2" xfId="23002" xr:uid="{4D5606A4-D969-41AF-8E59-55DB88C10C4D}"/>
    <cellStyle name="Notas 5 2 11" xfId="14209" xr:uid="{B9C1E986-BA09-40B6-AC9C-7811141786BD}"/>
    <cellStyle name="Notas 5 2 11 2" xfId="29317" xr:uid="{395F36BA-C83E-4EE3-94A5-7DCF6578E8AB}"/>
    <cellStyle name="Notas 5 2 12" xfId="17147" xr:uid="{C1312642-A2B7-40CF-A265-4D22C051CCA6}"/>
    <cellStyle name="Notas 5 2 2" xfId="2482" xr:uid="{EA923DF3-C078-4914-8A73-8DF24FDDD971}"/>
    <cellStyle name="Notas 5 2 2 2" xfId="5119" xr:uid="{A9C34F20-B30D-466B-B8F6-7052B343CEED}"/>
    <cellStyle name="Notas 5 2 2 2 2" xfId="11483" xr:uid="{52943B57-38CB-4E91-855F-259AFB692ABD}"/>
    <cellStyle name="Notas 5 2 2 2 2 2" xfId="26591" xr:uid="{D0280038-4BA9-44A4-A61E-B8102F3FBD83}"/>
    <cellStyle name="Notas 5 2 2 2 3" xfId="9232" xr:uid="{5E4B7E99-C2C8-4840-91ED-01E241B7179A}"/>
    <cellStyle name="Notas 5 2 2 2 3 2" xfId="24340" xr:uid="{2D265458-7B50-44EF-8572-0E7289E19586}"/>
    <cellStyle name="Notas 5 2 2 2 4" xfId="20227" xr:uid="{9DAB3464-A54F-499E-9677-73A3AC1CC63D}"/>
    <cellStyle name="Notas 5 2 2 3" xfId="8949" xr:uid="{519D99FE-8ED0-490F-AA6B-973AF2962004}"/>
    <cellStyle name="Notas 5 2 2 3 2" xfId="24057" xr:uid="{0AC97BEF-7199-4144-A700-8BFE6D7CCD07}"/>
    <cellStyle name="Notas 5 2 3" xfId="2698" xr:uid="{5D4E4B2E-CE81-4B94-8A1D-30922339F0FC}"/>
    <cellStyle name="Notas 5 2 3 2" xfId="5335" xr:uid="{C625D7CA-D478-4ABC-BD2D-EBABF5BB89A4}"/>
    <cellStyle name="Notas 5 2 3 2 2" xfId="16414" xr:uid="{C7EA9543-F566-4EE4-976C-A801A2493454}"/>
    <cellStyle name="Notas 5 2 3 2 2 2" xfId="31522" xr:uid="{8A6307CC-1C0D-4964-BCC4-C1742B19464E}"/>
    <cellStyle name="Notas 5 2 3 2 3" xfId="20443" xr:uid="{29BBCBB2-C715-43EA-9935-593226A84512}"/>
    <cellStyle name="Notas 5 2 3 3" xfId="16500" xr:uid="{8013B922-8AD3-412E-820B-55A4343816B4}"/>
    <cellStyle name="Notas 5 2 3 3 2" xfId="31608" xr:uid="{AD462A57-A684-49CA-8BF3-08C74A9A7ACF}"/>
    <cellStyle name="Notas 5 2 3 4" xfId="17806" xr:uid="{CA323CCD-1F59-4EFA-AB1F-97F3BFC5DDF2}"/>
    <cellStyle name="Notas 5 2 4" xfId="3001" xr:uid="{BA378CDF-3BC5-4C47-A4A1-2F691E04550F}"/>
    <cellStyle name="Notas 5 2 4 2" xfId="5638" xr:uid="{0BC6C42A-2C5D-458A-92E3-AD807A0BA41A}"/>
    <cellStyle name="Notas 5 2 4 2 2" xfId="11949" xr:uid="{9FD9C433-3A80-4CCF-8CCD-74A5D2A8066F}"/>
    <cellStyle name="Notas 5 2 4 2 2 2" xfId="27057" xr:uid="{E6781A8A-84F2-4C02-941D-9F9A55BFC9F6}"/>
    <cellStyle name="Notas 5 2 4 2 3" xfId="13982" xr:uid="{2E26546B-053A-44EE-A788-4A250D4DA2FB}"/>
    <cellStyle name="Notas 5 2 4 2 3 2" xfId="29090" xr:uid="{89224D31-C163-40CC-B8B6-14162D0F4FC9}"/>
    <cellStyle name="Notas 5 2 4 2 4" xfId="20746" xr:uid="{2C97195E-77D3-40AE-892F-8FCFA119B955}"/>
    <cellStyle name="Notas 5 2 4 3" xfId="9383" xr:uid="{365F0950-1A73-4FBB-B0A9-962EC86A714F}"/>
    <cellStyle name="Notas 5 2 4 3 2" xfId="24491" xr:uid="{51FBEE61-049F-4791-BA22-A02AFF61663D}"/>
    <cellStyle name="Notas 5 2 4 4" xfId="13742" xr:uid="{71425631-54FC-476F-8610-ED5A1EAE7923}"/>
    <cellStyle name="Notas 5 2 4 4 2" xfId="28850" xr:uid="{7CF36B52-51D7-4DB5-AB74-02BA6D4F37B7}"/>
    <cellStyle name="Notas 5 2 4 5" xfId="18109" xr:uid="{7DB55F6A-6429-48F9-9DE0-BBCE61C36C7D}"/>
    <cellStyle name="Notas 5 2 5" xfId="3327" xr:uid="{75013DE7-B28A-44D7-92E8-A01CCEE97A2E}"/>
    <cellStyle name="Notas 5 2 5 2" xfId="5964" xr:uid="{12E07EAC-AA6A-49A3-8E99-CC5A44391C5F}"/>
    <cellStyle name="Notas 5 2 5 2 2" xfId="12275" xr:uid="{C5F6CA43-FA23-47ED-BB83-D518251FC6F7}"/>
    <cellStyle name="Notas 5 2 5 2 2 2" xfId="27383" xr:uid="{DA6A6C0F-87B6-4293-9274-ECE864F0E833}"/>
    <cellStyle name="Notas 5 2 5 2 3" xfId="14639" xr:uid="{F8138460-3A31-4E43-9DF2-A9331B2310B3}"/>
    <cellStyle name="Notas 5 2 5 2 3 2" xfId="29747" xr:uid="{A60C15C9-14E1-4AD7-9055-597B32C6EB56}"/>
    <cellStyle name="Notas 5 2 5 2 4" xfId="21072" xr:uid="{3E6EF3A2-7A80-4D71-9FF1-FCF8D65D9778}"/>
    <cellStyle name="Notas 5 2 5 3" xfId="9709" xr:uid="{015FECD5-F7E2-4D24-B8E8-98E82AB1DEFD}"/>
    <cellStyle name="Notas 5 2 5 3 2" xfId="24817" xr:uid="{6E6B48BC-A7A0-477B-AAB5-F9A004F5EBDB}"/>
    <cellStyle name="Notas 5 2 5 4" xfId="13584" xr:uid="{0096967E-AA7E-4F96-984F-8AD93239C0D1}"/>
    <cellStyle name="Notas 5 2 5 4 2" xfId="28692" xr:uid="{683F20FE-D565-4EBC-8451-424E06B93CA8}"/>
    <cellStyle name="Notas 5 2 5 5" xfId="18435" xr:uid="{4E74F242-2838-4617-B7F5-D0649786835E}"/>
    <cellStyle name="Notas 5 2 6" xfId="3633" xr:uid="{3F0B8607-541B-4869-831C-85FF76D5CA23}"/>
    <cellStyle name="Notas 5 2 6 2" xfId="6270" xr:uid="{E4845ED6-2148-4BE0-A12C-78285BCEE80E}"/>
    <cellStyle name="Notas 5 2 6 2 2" xfId="12581" xr:uid="{A8DA0506-2A68-4BDF-9CA8-E5CD317D5AB3}"/>
    <cellStyle name="Notas 5 2 6 2 2 2" xfId="27689" xr:uid="{1A8ADE65-7828-4BED-9DF1-DCD9B5D0465D}"/>
    <cellStyle name="Notas 5 2 6 2 3" xfId="13759" xr:uid="{876F48F7-FCF9-4C1B-BADB-62FBC95A9101}"/>
    <cellStyle name="Notas 5 2 6 2 3 2" xfId="28867" xr:uid="{4AA15EF5-CC87-4A96-87CF-409FD05D6D54}"/>
    <cellStyle name="Notas 5 2 6 2 4" xfId="21378" xr:uid="{4315F7AB-A2A2-447F-ADB0-25C780FF7A92}"/>
    <cellStyle name="Notas 5 2 6 3" xfId="10015" xr:uid="{816626A7-C8C3-4F57-9EB7-85117E405A71}"/>
    <cellStyle name="Notas 5 2 6 3 2" xfId="25123" xr:uid="{42A869E0-4E56-4119-BBCA-4262742E21D2}"/>
    <cellStyle name="Notas 5 2 6 4" xfId="15311" xr:uid="{E80886A6-F665-47C6-9257-F14C38A60CA1}"/>
    <cellStyle name="Notas 5 2 6 4 2" xfId="30419" xr:uid="{824023CF-137F-401E-A5D0-710F907B9493}"/>
    <cellStyle name="Notas 5 2 6 5" xfId="18741" xr:uid="{435BB69F-AD4A-48E3-AB2D-07B925B45860}"/>
    <cellStyle name="Notas 5 2 7" xfId="3994" xr:uid="{82965621-35D9-4C33-9EDE-DB3BA687068A}"/>
    <cellStyle name="Notas 5 2 7 2" xfId="6631" xr:uid="{86FEA071-BE9C-4614-84DE-8BF41ABE59EC}"/>
    <cellStyle name="Notas 5 2 7 2 2" xfId="12942" xr:uid="{DA89045E-4C87-408D-9CBB-DE3BC863F7E3}"/>
    <cellStyle name="Notas 5 2 7 2 2 2" xfId="28050" xr:uid="{CF0B47DB-A20D-4549-9D5B-7C1A06F3E3C9}"/>
    <cellStyle name="Notas 5 2 7 2 3" xfId="16632" xr:uid="{11C2CBF9-71E7-422C-A357-F5603722BBE2}"/>
    <cellStyle name="Notas 5 2 7 2 3 2" xfId="31740" xr:uid="{3B5C3D34-D794-42AD-A0E4-1897A9787E4B}"/>
    <cellStyle name="Notas 5 2 7 2 4" xfId="21739" xr:uid="{0BA9E1E1-9736-445F-BEBE-08A07AE3EB1F}"/>
    <cellStyle name="Notas 5 2 7 3" xfId="10376" xr:uid="{AEC15D2D-C883-4CC8-88E8-DFBE2DD797D4}"/>
    <cellStyle name="Notas 5 2 7 3 2" xfId="25484" xr:uid="{CBB50A0B-9BCD-409A-825F-191F3DF48776}"/>
    <cellStyle name="Notas 5 2 7 4" xfId="16367" xr:uid="{3995BE1A-12C7-440E-9CF7-1E84666C1893}"/>
    <cellStyle name="Notas 5 2 7 4 2" xfId="31475" xr:uid="{948963FB-D858-48EA-8954-6676348CE5CC}"/>
    <cellStyle name="Notas 5 2 7 5" xfId="19102" xr:uid="{B995788D-5C80-45E6-B28B-E1BC86C6CC58}"/>
    <cellStyle name="Notas 5 2 8" xfId="4559" xr:uid="{A8656E3C-292F-4B22-88FB-8DA283EA16FA}"/>
    <cellStyle name="Notas 5 2 8 2" xfId="10941" xr:uid="{E6BA208F-12AC-4543-8E3D-59B5A66A4D84}"/>
    <cellStyle name="Notas 5 2 8 2 2" xfId="26049" xr:uid="{9A86B661-77EF-4D08-92AD-4C8EDDC1803D}"/>
    <cellStyle name="Notas 5 2 8 3" xfId="14073" xr:uid="{93CC0119-E52A-4771-BF11-8415393DE3EC}"/>
    <cellStyle name="Notas 5 2 8 3 2" xfId="29181" xr:uid="{7435DD1E-B6AC-4C45-B376-514E87E93D0D}"/>
    <cellStyle name="Notas 5 2 8 4" xfId="19667" xr:uid="{B4A54713-F949-4CDC-95A0-4AD8186041A0}"/>
    <cellStyle name="Notas 5 2 9" xfId="8423" xr:uid="{926048FE-174B-4D83-A988-814F0817CE8B}"/>
    <cellStyle name="Notas 5 2 9 2" xfId="23531" xr:uid="{2975C747-1491-4EDB-8130-E1EF9146B4D4}"/>
    <cellStyle name="Notas 5 3" xfId="1913" xr:uid="{35BA0EF6-0E0B-486E-BD8F-FE6A1E9C3895}"/>
    <cellStyle name="Notas 5 3 10" xfId="8414" xr:uid="{69787174-1415-41C8-B744-1F0233ABBA20}"/>
    <cellStyle name="Notas 5 3 10 2" xfId="23522" xr:uid="{BFA62198-4360-4838-9D55-CBAF92D021C3}"/>
    <cellStyle name="Notas 5 3 11" xfId="15979" xr:uid="{0B5EAEDA-70D0-44C0-B1FE-D076577EBA81}"/>
    <cellStyle name="Notas 5 3 11 2" xfId="31087" xr:uid="{FF962D7E-01B8-4DBA-A960-5A9F54B93A3D}"/>
    <cellStyle name="Notas 5 3 12" xfId="13948" xr:uid="{97C9C732-9A14-40D5-A541-8FE19D5518F4}"/>
    <cellStyle name="Notas 5 3 12 2" xfId="29056" xr:uid="{5A293961-561C-42D8-B1AB-029A29774BD7}"/>
    <cellStyle name="Notas 5 3 13" xfId="17138" xr:uid="{B2C83FE4-A4F2-4B41-8DA9-A0ACF0515CF6}"/>
    <cellStyle name="Notas 5 3 2" xfId="2473" xr:uid="{980A1685-917D-4D74-84B2-E647E8D3A76E}"/>
    <cellStyle name="Notas 5 3 2 2" xfId="5110" xr:uid="{5E447D3B-EE57-4F59-96DF-588E1675A127}"/>
    <cellStyle name="Notas 5 3 2 2 2" xfId="11474" xr:uid="{2E1547A0-5F2B-4A39-A7C4-02E7CCB86D8A}"/>
    <cellStyle name="Notas 5 3 2 2 2 2" xfId="26582" xr:uid="{8DC5C4FC-6E6B-42F7-895E-E54233A9E96D}"/>
    <cellStyle name="Notas 5 3 2 2 3" xfId="15939" xr:uid="{7C2EC09B-6283-4331-A8E0-7EAB864655DC}"/>
    <cellStyle name="Notas 5 3 2 2 3 2" xfId="31047" xr:uid="{1394A4AF-5E9C-485B-9EFC-F47A579F7BB8}"/>
    <cellStyle name="Notas 5 3 2 2 4" xfId="20218" xr:uid="{A684ED52-B87D-4FEB-9C6E-A2AEF192FAE4}"/>
    <cellStyle name="Notas 5 3 2 3" xfId="8940" xr:uid="{CA62DA27-7D2A-41D3-9B6C-C065AFCA74A9}"/>
    <cellStyle name="Notas 5 3 2 3 2" xfId="24048" xr:uid="{E40C2685-DCED-47B6-8D2F-602AAD8D1780}"/>
    <cellStyle name="Notas 5 3 2 4" xfId="14345" xr:uid="{0F6A8D96-B9F9-425B-93C9-3FE5798DDBC5}"/>
    <cellStyle name="Notas 5 3 2 4 2" xfId="29453" xr:uid="{B7E5495D-FD3B-4F46-9C53-5CD1312B6054}"/>
    <cellStyle name="Notas 5 3 2 5" xfId="13681" xr:uid="{C8455529-DBB0-423F-A176-09EEC277895B}"/>
    <cellStyle name="Notas 5 3 2 5 2" xfId="28789" xr:uid="{24BDE164-A343-483D-B689-2EA0D666DDDF}"/>
    <cellStyle name="Notas 5 3 2 6" xfId="17638" xr:uid="{9DA5879C-542D-4998-BB9A-76EEB0236E21}"/>
    <cellStyle name="Notas 5 3 3" xfId="2689" xr:uid="{65F0E6B0-46B1-45FA-8242-293FE4A7AF5B}"/>
    <cellStyle name="Notas 5 3 3 2" xfId="5326" xr:uid="{001F613D-28E6-49C4-8937-03D723F860D2}"/>
    <cellStyle name="Notas 5 3 3 2 2" xfId="7506" xr:uid="{7780F20A-ED51-4D1B-87AD-8CA90BA355A8}"/>
    <cellStyle name="Notas 5 3 3 2 2 2" xfId="22614" xr:uid="{504A461A-4BFE-4EF2-B0D9-117E2F76A76A}"/>
    <cellStyle name="Notas 5 3 3 2 3" xfId="20434" xr:uid="{481FECFE-BA56-4911-A8D1-B31B7929687D}"/>
    <cellStyle name="Notas 5 3 3 3" xfId="14555" xr:uid="{8A714F61-E5C0-4D3E-A927-404C41FF052A}"/>
    <cellStyle name="Notas 5 3 3 3 2" xfId="29663" xr:uid="{42A6B908-1945-40F2-93F0-7A596EB5B80B}"/>
    <cellStyle name="Notas 5 3 3 4" xfId="17797" xr:uid="{6C62A408-92BC-4A2D-8CD3-E030F3B3C3D0}"/>
    <cellStyle name="Notas 5 3 4" xfId="2992" xr:uid="{9B3DC2DF-AEC7-4718-AA0B-D7DF6F4D4E17}"/>
    <cellStyle name="Notas 5 3 4 2" xfId="5629" xr:uid="{86D1219C-09CD-48C3-9E5E-89979495BFCE}"/>
    <cellStyle name="Notas 5 3 4 2 2" xfId="11940" xr:uid="{5DB629CC-6A0F-4124-BA3B-482F2C0231DB}"/>
    <cellStyle name="Notas 5 3 4 2 2 2" xfId="27048" xr:uid="{BF5F898E-D01E-471B-88B1-6DD52B8F6E8E}"/>
    <cellStyle name="Notas 5 3 4 2 3" xfId="16108" xr:uid="{E39DBD05-85EA-49ED-94B9-E0C47783F87B}"/>
    <cellStyle name="Notas 5 3 4 2 3 2" xfId="31216" xr:uid="{D0B57B89-77A1-4B58-B400-86DE2CB0E5A6}"/>
    <cellStyle name="Notas 5 3 4 2 4" xfId="20737" xr:uid="{DAE6EC79-2764-4176-A68C-498B70358F37}"/>
    <cellStyle name="Notas 5 3 4 3" xfId="9374" xr:uid="{85C6709A-52E2-43B1-945A-E47427132FFA}"/>
    <cellStyle name="Notas 5 3 4 3 2" xfId="24482" xr:uid="{803FFA2D-5715-4322-87D6-2D875AD024B1}"/>
    <cellStyle name="Notas 5 3 4 4" xfId="14093" xr:uid="{4642D338-A655-496B-85E3-5D1022DABE50}"/>
    <cellStyle name="Notas 5 3 4 4 2" xfId="29201" xr:uid="{B2AC3C73-8E2C-4C23-B71E-DD24DBC32425}"/>
    <cellStyle name="Notas 5 3 4 5" xfId="18100" xr:uid="{5F473303-D14B-4AEA-8F0F-496A58AEADBA}"/>
    <cellStyle name="Notas 5 3 5" xfId="3318" xr:uid="{25C42700-3963-4F82-869A-74AE95FB6A64}"/>
    <cellStyle name="Notas 5 3 5 2" xfId="5955" xr:uid="{10B69E69-F9D1-49A7-84CF-E68125B41700}"/>
    <cellStyle name="Notas 5 3 5 2 2" xfId="12266" xr:uid="{D6CD7852-174D-459F-81A5-52252827F062}"/>
    <cellStyle name="Notas 5 3 5 2 2 2" xfId="27374" xr:uid="{AFCF5CBE-2754-4046-85F1-C664C41EC7B8}"/>
    <cellStyle name="Notas 5 3 5 2 3" xfId="8150" xr:uid="{4AB2977B-C02F-466A-85C2-9DD54812594D}"/>
    <cellStyle name="Notas 5 3 5 2 3 2" xfId="23258" xr:uid="{D980FDB9-862B-411C-B8D4-0A72F4858073}"/>
    <cellStyle name="Notas 5 3 5 2 4" xfId="21063" xr:uid="{56A56858-9BA7-46B9-AAEE-AC5568E220C1}"/>
    <cellStyle name="Notas 5 3 5 3" xfId="9700" xr:uid="{E0C22498-4C70-4B7E-9FBC-BC5F73EB12DE}"/>
    <cellStyle name="Notas 5 3 5 3 2" xfId="24808" xr:uid="{B16CAA63-01DF-4118-B5AD-B34CC1B5C209}"/>
    <cellStyle name="Notas 5 3 5 4" xfId="7574" xr:uid="{1874A107-F1FF-46DC-B5FA-6FC91FE538AF}"/>
    <cellStyle name="Notas 5 3 5 4 2" xfId="22682" xr:uid="{2A5F70A1-D3EB-47A0-9A41-F086A752E477}"/>
    <cellStyle name="Notas 5 3 5 5" xfId="18426" xr:uid="{E5714A30-27D7-406E-8022-12042A1031AF}"/>
    <cellStyle name="Notas 5 3 6" xfId="3624" xr:uid="{81FD3434-F10A-445D-B7A7-2B0EE1A0AD0F}"/>
    <cellStyle name="Notas 5 3 6 2" xfId="6261" xr:uid="{A9BCF70B-801F-4F87-AF55-9878AB8D481E}"/>
    <cellStyle name="Notas 5 3 6 2 2" xfId="12572" xr:uid="{42CE9870-6A53-4C4D-B619-DC7F6D318CA8}"/>
    <cellStyle name="Notas 5 3 6 2 2 2" xfId="27680" xr:uid="{F4F3C60B-60F1-4E48-A219-24B31F03FD12}"/>
    <cellStyle name="Notas 5 3 6 2 3" xfId="16279" xr:uid="{D7C1A0E5-76DD-40A0-949A-EE79F04ACD74}"/>
    <cellStyle name="Notas 5 3 6 2 3 2" xfId="31387" xr:uid="{60E103B5-1B90-4FFF-8159-36C73D851CAE}"/>
    <cellStyle name="Notas 5 3 6 2 4" xfId="21369" xr:uid="{C4AF9EB7-2BD0-4A48-8F9F-EE52F2D85637}"/>
    <cellStyle name="Notas 5 3 6 3" xfId="10006" xr:uid="{6C6B91A0-FA0E-44A6-9A38-EAA02295E4CA}"/>
    <cellStyle name="Notas 5 3 6 3 2" xfId="25114" xr:uid="{048E0031-3AA5-480C-98F3-058FA4D8C949}"/>
    <cellStyle name="Notas 5 3 6 4" xfId="15896" xr:uid="{C31F1342-F525-4548-92DD-D7E9901E9BFC}"/>
    <cellStyle name="Notas 5 3 6 4 2" xfId="31004" xr:uid="{5204B163-8DA2-423A-9546-AE9CD6DDC54B}"/>
    <cellStyle name="Notas 5 3 6 5" xfId="18732" xr:uid="{75CA0E1F-EDF0-42F3-BA55-F67E8079F12F}"/>
    <cellStyle name="Notas 5 3 7" xfId="3985" xr:uid="{02046306-3ABB-4B65-B130-AB7DA613C700}"/>
    <cellStyle name="Notas 5 3 7 2" xfId="6622" xr:uid="{09E9D83A-C440-4D3E-AFD7-36847FC6F0A1}"/>
    <cellStyle name="Notas 5 3 7 2 2" xfId="12933" xr:uid="{2DAC8BA4-5393-4D8E-A755-791BDB82D460}"/>
    <cellStyle name="Notas 5 3 7 2 2 2" xfId="28041" xr:uid="{E2C52CFB-9517-4DBC-BE67-925F4F33634D}"/>
    <cellStyle name="Notas 5 3 7 2 3" xfId="16623" xr:uid="{C73E6B84-5381-4A22-B963-DD978586FB76}"/>
    <cellStyle name="Notas 5 3 7 2 3 2" xfId="31731" xr:uid="{F623F5A3-3C74-4F99-9CE0-5CD97F80060D}"/>
    <cellStyle name="Notas 5 3 7 2 4" xfId="21730" xr:uid="{36818F48-BD91-4174-971F-78A5CC641CEE}"/>
    <cellStyle name="Notas 5 3 7 3" xfId="10367" xr:uid="{5805AA32-431B-4CB3-87D4-6BB0C47E326F}"/>
    <cellStyle name="Notas 5 3 7 3 2" xfId="25475" xr:uid="{2548F8BC-2727-41B1-B9DD-C7044A95199F}"/>
    <cellStyle name="Notas 5 3 7 4" xfId="14074" xr:uid="{19F201DC-FD6D-4A0A-B64C-2EAA8C197EC5}"/>
    <cellStyle name="Notas 5 3 7 4 2" xfId="29182" xr:uid="{A9BE237A-E651-4616-B15A-149FC44A9513}"/>
    <cellStyle name="Notas 5 3 7 5" xfId="19093" xr:uid="{EE7584AD-8C58-477D-8459-A298E9A3988D}"/>
    <cellStyle name="Notas 5 3 8" xfId="4308" xr:uid="{043448B2-6D21-4885-B3A8-60B9BC4A6565}"/>
    <cellStyle name="Notas 5 3 8 2" xfId="6945" xr:uid="{5CFC3A90-0886-4A36-87FD-A4E46FC4C150}"/>
    <cellStyle name="Notas 5 3 8 2 2" xfId="13256" xr:uid="{C359139B-3F09-4C2C-A4D2-E52D1FD22FB8}"/>
    <cellStyle name="Notas 5 3 8 2 2 2" xfId="28364" xr:uid="{3C7E0A96-3439-455E-B1DD-34BF33311413}"/>
    <cellStyle name="Notas 5 3 8 2 3" xfId="16920" xr:uid="{B775D7C5-4133-42D4-9C69-6B6D20C8FC5E}"/>
    <cellStyle name="Notas 5 3 8 2 3 2" xfId="32028" xr:uid="{2D7F41B3-63EC-4D30-8478-44DF14694C75}"/>
    <cellStyle name="Notas 5 3 8 2 4" xfId="22053" xr:uid="{0DA1058B-60F2-4B4C-AB78-02BE4663C7D5}"/>
    <cellStyle name="Notas 5 3 8 3" xfId="10690" xr:uid="{8C304426-B7DD-4F71-ABF2-7D6549CA5C44}"/>
    <cellStyle name="Notas 5 3 8 3 2" xfId="25798" xr:uid="{DB201BA9-044B-4E88-97BF-CC417C891465}"/>
    <cellStyle name="Notas 5 3 8 4" xfId="16275" xr:uid="{F0BBCA8D-248E-4AA5-A0E3-1313485A4D81}"/>
    <cellStyle name="Notas 5 3 8 4 2" xfId="31383" xr:uid="{7EFE1E19-33A9-48C9-830C-8E986EA68CC3}"/>
    <cellStyle name="Notas 5 3 8 5" xfId="19416" xr:uid="{C4BA2A39-A4EC-4D9A-B03C-0DCA47BC066E}"/>
    <cellStyle name="Notas 5 3 9" xfId="4550" xr:uid="{8A38C9A8-C4D0-4D96-9359-8558F0967BE1}"/>
    <cellStyle name="Notas 5 3 9 2" xfId="10932" xr:uid="{583DC516-FC1D-42F5-BADD-C7DE8E7B931C}"/>
    <cellStyle name="Notas 5 3 9 2 2" xfId="26040" xr:uid="{A6DEFF98-7197-4D56-B9C0-E76339489810}"/>
    <cellStyle name="Notas 5 3 9 3" xfId="13922" xr:uid="{08DB4F71-F4FA-490A-AFAC-8E75CC91CF1F}"/>
    <cellStyle name="Notas 5 3 9 3 2" xfId="29030" xr:uid="{38B43FEA-951D-4C78-A947-6720DF93B124}"/>
    <cellStyle name="Notas 5 3 9 4" xfId="19658" xr:uid="{9F09CA51-453E-42C3-A6B3-13D9ADEA81D9}"/>
    <cellStyle name="Notas 5 4" xfId="2114" xr:uid="{4BFAC480-0DE2-43D9-B971-E0531263CDA5}"/>
    <cellStyle name="Notas 5 4 10" xfId="8612" xr:uid="{8FB4FE87-FB13-4D34-871B-B79F27EC6678}"/>
    <cellStyle name="Notas 5 4 10 2" xfId="23720" xr:uid="{1940AA79-AFED-4D85-A7EB-CF73FCE5D3F1}"/>
    <cellStyle name="Notas 5 4 11" xfId="11780" xr:uid="{F301C632-3AA0-4B6A-ABA7-36F017A066FC}"/>
    <cellStyle name="Notas 5 4 11 2" xfId="26888" xr:uid="{0F81E09D-AD6E-46BA-AA36-E84F57BB02FF}"/>
    <cellStyle name="Notas 5 4 12" xfId="13938" xr:uid="{C38B62A4-538C-4A9A-888E-0E6E7F969770}"/>
    <cellStyle name="Notas 5 4 12 2" xfId="29046" xr:uid="{F0243AB9-FE1E-4BEE-942E-81CC9B8560E0}"/>
    <cellStyle name="Notas 5 4 13" xfId="17339" xr:uid="{E3AC79DD-94AC-4489-AA2F-908356B7BCBA}"/>
    <cellStyle name="Notas 5 4 2" xfId="2604" xr:uid="{BA19D77E-150B-4B53-B590-722D2031FB38}"/>
    <cellStyle name="Notas 5 4 2 2" xfId="5241" xr:uid="{A7C0C1BF-F199-4B4F-BA4E-7BA0902F515D}"/>
    <cellStyle name="Notas 5 4 2 2 2" xfId="11605" xr:uid="{07F02A1F-A81C-4FA5-B57D-1A8A0A697B62}"/>
    <cellStyle name="Notas 5 4 2 2 2 2" xfId="26713" xr:uid="{8ECC1225-2DAF-42CB-944D-3E4DB861AC40}"/>
    <cellStyle name="Notas 5 4 2 2 3" xfId="14248" xr:uid="{1234CA09-C6CD-4041-829B-1B3D69D94B76}"/>
    <cellStyle name="Notas 5 4 2 2 3 2" xfId="29356" xr:uid="{D38CE6AB-AAC2-48A8-A730-625D138EAFFB}"/>
    <cellStyle name="Notas 5 4 2 2 4" xfId="20349" xr:uid="{39B3A18A-7910-4F89-AE5F-82B79EB8FAB6}"/>
    <cellStyle name="Notas 5 4 2 3" xfId="9071" xr:uid="{B8BC06D5-77C0-411D-9C9B-9612AD0DFDB5}"/>
    <cellStyle name="Notas 5 4 2 3 2" xfId="24179" xr:uid="{C0578D06-8DD6-4C28-BEBB-4A7AF2E8D63D}"/>
    <cellStyle name="Notas 5 4 2 4" xfId="8095" xr:uid="{06BAC822-1239-47B2-84C1-04C3AFF53A96}"/>
    <cellStyle name="Notas 5 4 2 4 2" xfId="23203" xr:uid="{BBA773AE-3DDF-43E6-980C-B48BF6493B8C}"/>
    <cellStyle name="Notas 5 4 2 5" xfId="14137" xr:uid="{00D29175-8C19-4E59-B02B-9180A299D5D4}"/>
    <cellStyle name="Notas 5 4 2 5 2" xfId="29245" xr:uid="{7CAC0784-991A-482A-A54D-CCB5CC9FEB43}"/>
    <cellStyle name="Notas 5 4 2 6" xfId="17712" xr:uid="{CFA0D3C5-7377-4B4A-9693-9F3383831A96}"/>
    <cellStyle name="Notas 5 4 3" xfId="2869" xr:uid="{C9ACDCE2-3FF0-47C0-AF28-6424DF5E41BB}"/>
    <cellStyle name="Notas 5 4 3 2" xfId="5506" xr:uid="{2F3819F1-917F-43C1-B7A0-6346E3A52064}"/>
    <cellStyle name="Notas 5 4 3 2 2" xfId="7043" xr:uid="{CFFBAEBA-F53A-4324-AD02-AD479BC37834}"/>
    <cellStyle name="Notas 5 4 3 2 2 2" xfId="22151" xr:uid="{D9142EF3-0802-487D-B107-82F818DF328F}"/>
    <cellStyle name="Notas 5 4 3 2 3" xfId="20614" xr:uid="{089579E3-0341-4771-9A29-95EA5326700D}"/>
    <cellStyle name="Notas 5 4 3 3" xfId="7191" xr:uid="{FF619C4D-BDC4-43AD-8B2C-23876941350C}"/>
    <cellStyle name="Notas 5 4 3 3 2" xfId="22299" xr:uid="{CA41E2D6-2843-4563-B36A-881DD3A5CA73}"/>
    <cellStyle name="Notas 5 4 3 4" xfId="17977" xr:uid="{A261C3E5-D38E-47A3-A68B-5A86D1B36D57}"/>
    <cellStyle name="Notas 5 4 4" xfId="3172" xr:uid="{3F8CCBFF-E6EA-449A-BB53-29BC1F103A68}"/>
    <cellStyle name="Notas 5 4 4 2" xfId="5809" xr:uid="{60B6B48E-E5B4-4A2D-B3F1-5ED1990A4D9D}"/>
    <cellStyle name="Notas 5 4 4 2 2" xfId="12120" xr:uid="{BAC16FFF-D94D-45F9-8602-409B8F8627EF}"/>
    <cellStyle name="Notas 5 4 4 2 2 2" xfId="27228" xr:uid="{8492D035-4AA5-42A3-A9EB-5548246FE954}"/>
    <cellStyle name="Notas 5 4 4 2 3" xfId="15624" xr:uid="{447A4515-FC9B-48C9-8F73-19EEFE192AFF}"/>
    <cellStyle name="Notas 5 4 4 2 3 2" xfId="30732" xr:uid="{636ECAEF-CBDD-482C-BFAC-274E8738F0EA}"/>
    <cellStyle name="Notas 5 4 4 2 4" xfId="20917" xr:uid="{4AAF620C-2BEE-453B-9C32-09C52BF332CA}"/>
    <cellStyle name="Notas 5 4 4 3" xfId="9554" xr:uid="{00924D9E-05C8-4835-B1F1-FB178C050A2A}"/>
    <cellStyle name="Notas 5 4 4 3 2" xfId="24662" xr:uid="{6C34936A-66A8-4702-8FCB-B7A305867E15}"/>
    <cellStyle name="Notas 5 4 4 4" xfId="16133" xr:uid="{5B8D2771-EF83-4943-97F3-3D510E4F1BE0}"/>
    <cellStyle name="Notas 5 4 4 4 2" xfId="31241" xr:uid="{918613F0-8956-48C3-9D26-16E8A4936732}"/>
    <cellStyle name="Notas 5 4 4 5" xfId="18280" xr:uid="{2A9F4E9B-8333-4837-A884-91D6E680F270}"/>
    <cellStyle name="Notas 5 4 5" xfId="3498" xr:uid="{F1794C60-7866-413A-B4B2-092B48D46C2E}"/>
    <cellStyle name="Notas 5 4 5 2" xfId="6135" xr:uid="{08A9A3E2-A4CD-4D40-A698-AE96126E16F2}"/>
    <cellStyle name="Notas 5 4 5 2 2" xfId="12446" xr:uid="{EF9652EA-C122-49C5-BA76-145F19330D72}"/>
    <cellStyle name="Notas 5 4 5 2 2 2" xfId="27554" xr:uid="{06ACAC1A-8979-4B1C-B902-73B96ADFA2B6}"/>
    <cellStyle name="Notas 5 4 5 2 3" xfId="16522" xr:uid="{F759EA71-9DFD-4831-A8AA-1602AB94420D}"/>
    <cellStyle name="Notas 5 4 5 2 3 2" xfId="31630" xr:uid="{CA2019A5-72ED-4B5F-BB2C-4626706026C4}"/>
    <cellStyle name="Notas 5 4 5 2 4" xfId="21243" xr:uid="{63A40B1E-2DC4-47CD-A827-F3204D9652D2}"/>
    <cellStyle name="Notas 5 4 5 3" xfId="9880" xr:uid="{1C1954B7-FE20-4218-92EC-5E72F8C4B821}"/>
    <cellStyle name="Notas 5 4 5 3 2" xfId="24988" xr:uid="{D21A550C-8B09-4D79-9499-285FA38B09CC}"/>
    <cellStyle name="Notas 5 4 5 4" xfId="15912" xr:uid="{D9BA8A9A-376C-43E5-AA2C-4F48FCB499BD}"/>
    <cellStyle name="Notas 5 4 5 4 2" xfId="31020" xr:uid="{15FD5E11-39AF-4D40-A1C0-19A17464E450}"/>
    <cellStyle name="Notas 5 4 5 5" xfId="18606" xr:uid="{7001DACA-30B8-4517-8F16-DBE7F297F273}"/>
    <cellStyle name="Notas 5 4 6" xfId="3804" xr:uid="{A0BB1CE4-ED5B-4133-879E-1039F3DC1427}"/>
    <cellStyle name="Notas 5 4 6 2" xfId="6441" xr:uid="{49367DB3-FBD6-445F-AD59-463A0B242C9E}"/>
    <cellStyle name="Notas 5 4 6 2 2" xfId="12752" xr:uid="{0E752F7A-F32A-4411-9003-FFCD945A136E}"/>
    <cellStyle name="Notas 5 4 6 2 2 2" xfId="27860" xr:uid="{BFFEF7BB-6938-4424-BA01-931C9D59A352}"/>
    <cellStyle name="Notas 5 4 6 2 3" xfId="8198" xr:uid="{6A398D4C-8F9F-40C1-A2A3-030E5ACDF57F}"/>
    <cellStyle name="Notas 5 4 6 2 3 2" xfId="23306" xr:uid="{7796A603-1ED8-41B0-87F2-59580BA94B72}"/>
    <cellStyle name="Notas 5 4 6 2 4" xfId="21549" xr:uid="{DB7FFD37-F9D4-4B59-AE7D-4D2C89BADED2}"/>
    <cellStyle name="Notas 5 4 6 3" xfId="10186" xr:uid="{F129B3BE-7F3D-48DB-88D1-342873E553EA}"/>
    <cellStyle name="Notas 5 4 6 3 2" xfId="25294" xr:uid="{2C4C5632-EAC7-4209-9CD9-BE7CF7CA4981}"/>
    <cellStyle name="Notas 5 4 6 4" xfId="14352" xr:uid="{C7A1D401-D69B-4E52-AA03-E98E91A8B7B5}"/>
    <cellStyle name="Notas 5 4 6 4 2" xfId="29460" xr:uid="{8C2A4492-2858-4582-A1B1-603BAFA5C04F}"/>
    <cellStyle name="Notas 5 4 6 5" xfId="18912" xr:uid="{F0B2B17A-98F9-4FF2-881F-9006EC0F4D24}"/>
    <cellStyle name="Notas 5 4 7" xfId="4186" xr:uid="{BAA84B57-5274-4E87-9687-BF8790393DA7}"/>
    <cellStyle name="Notas 5 4 7 2" xfId="6823" xr:uid="{FB78E95B-4401-41CB-B28C-17C6EFCF850F}"/>
    <cellStyle name="Notas 5 4 7 2 2" xfId="13134" xr:uid="{C735CC3F-61DC-4545-8830-7F881C067556}"/>
    <cellStyle name="Notas 5 4 7 2 2 2" xfId="28242" xr:uid="{6470DE0A-FA8D-4CA5-8F2C-2F2BE29BE399}"/>
    <cellStyle name="Notas 5 4 7 2 3" xfId="16803" xr:uid="{CA75C0F2-8C27-4E81-830D-658B1ECF94BB}"/>
    <cellStyle name="Notas 5 4 7 2 3 2" xfId="31911" xr:uid="{62E54D4F-842F-4069-BA28-D7033FBAE822}"/>
    <cellStyle name="Notas 5 4 7 2 4" xfId="21931" xr:uid="{631788AB-206B-4A31-9766-0785B5AA3ABF}"/>
    <cellStyle name="Notas 5 4 7 3" xfId="10568" xr:uid="{66CA2F1F-DDE4-4728-9F5D-DBE4516A7D0F}"/>
    <cellStyle name="Notas 5 4 7 3 2" xfId="25676" xr:uid="{3383CD02-878F-423D-A717-7D20AF84326B}"/>
    <cellStyle name="Notas 5 4 7 4" xfId="8019" xr:uid="{BB622D6B-4637-4540-94B3-0C750D510389}"/>
    <cellStyle name="Notas 5 4 7 4 2" xfId="23127" xr:uid="{994AEA0F-6368-4E5C-B5B4-CACD6278797A}"/>
    <cellStyle name="Notas 5 4 7 5" xfId="19294" xr:uid="{171E6EB4-15AE-4B6F-9695-8A5D427680C4}"/>
    <cellStyle name="Notas 5 4 8" xfId="4393" xr:uid="{86AE6307-5AF7-4554-B8FC-8882F68F4FF0}"/>
    <cellStyle name="Notas 5 4 8 2" xfId="7030" xr:uid="{7EC18C42-E144-4E91-BD96-444467C7FFA3}"/>
    <cellStyle name="Notas 5 4 8 2 2" xfId="13341" xr:uid="{EC182A0C-9570-4CB8-A5D0-22D85774C61F}"/>
    <cellStyle name="Notas 5 4 8 2 2 2" xfId="28449" xr:uid="{16250186-3851-43DF-942D-5B7740CFC29D}"/>
    <cellStyle name="Notas 5 4 8 2 3" xfId="17005" xr:uid="{6CDE7756-3C76-44E6-9FF5-21F7A3AA3E8A}"/>
    <cellStyle name="Notas 5 4 8 2 3 2" xfId="32113" xr:uid="{3D3C14F3-A649-48C0-B1CB-C38246BD736C}"/>
    <cellStyle name="Notas 5 4 8 2 4" xfId="22138" xr:uid="{AAEE6FAF-9674-46AE-AA8C-5E89B8E31E8A}"/>
    <cellStyle name="Notas 5 4 8 3" xfId="10775" xr:uid="{10058316-D4AE-4195-8353-B090F21B5758}"/>
    <cellStyle name="Notas 5 4 8 3 2" xfId="25883" xr:uid="{958B081B-6869-492D-886D-A4AF089DDFC1}"/>
    <cellStyle name="Notas 5 4 8 4" xfId="7314" xr:uid="{FBB00320-04CE-4594-945D-C1F23D1C0CEC}"/>
    <cellStyle name="Notas 5 4 8 4 2" xfId="22422" xr:uid="{CCC399A6-D127-4607-9320-B8538298B911}"/>
    <cellStyle name="Notas 5 4 8 5" xfId="19501" xr:uid="{89E738F2-3F8E-4E92-B62E-7CCD6263E8C9}"/>
    <cellStyle name="Notas 5 4 9" xfId="4751" xr:uid="{EE160948-5D69-4E69-BC2C-950E249E90E4}"/>
    <cellStyle name="Notas 5 4 9 2" xfId="11133" xr:uid="{012015FE-803F-49B6-B634-E6DCD2222298}"/>
    <cellStyle name="Notas 5 4 9 2 2" xfId="26241" xr:uid="{C677A469-A732-419B-9AF0-2B7B0B8C52A0}"/>
    <cellStyle name="Notas 5 4 9 3" xfId="7567" xr:uid="{7EF38382-792C-4D05-9D40-45FD3EF54FB6}"/>
    <cellStyle name="Notas 5 4 9 3 2" xfId="22675" xr:uid="{CFD041FB-7585-4CFC-8AFA-5DDA08E11710}"/>
    <cellStyle name="Notas 5 4 9 4" xfId="19859" xr:uid="{F0BD77B8-5987-40CA-A2E1-3A1038D17876}"/>
    <cellStyle name="Notas 5 5" xfId="2010" xr:uid="{3B9BDA0A-CD6E-4C0B-93D3-B90C33807674}"/>
    <cellStyle name="Notas 5 5 10" xfId="9249" xr:uid="{08672760-4592-445F-85FB-1BD4E52B09E8}"/>
    <cellStyle name="Notas 5 5 10 2" xfId="24357" xr:uid="{B60550D0-4D8F-4C26-A870-97A26403F53A}"/>
    <cellStyle name="Notas 5 5 11" xfId="7338" xr:uid="{6D0223BD-02EB-40E2-8669-3DBE00737F65}"/>
    <cellStyle name="Notas 5 5 11 2" xfId="22446" xr:uid="{706BC769-B94D-4AA1-8064-E082EEE97043}"/>
    <cellStyle name="Notas 5 5 12" xfId="17235" xr:uid="{1558A386-1E10-4DFB-9AEA-90BBAB130B37}"/>
    <cellStyle name="Notas 5 5 2" xfId="2772" xr:uid="{5BF00040-6D54-43C2-BC40-FABFCB543F8A}"/>
    <cellStyle name="Notas 5 5 2 2" xfId="5409" xr:uid="{EBF50832-CB7E-48CB-8DEB-740BE254317D}"/>
    <cellStyle name="Notas 5 5 2 2 2" xfId="14318" xr:uid="{4ADADDF8-0561-42FE-9E35-5921106E430E}"/>
    <cellStyle name="Notas 5 5 2 2 2 2" xfId="29426" xr:uid="{CA194516-CDFF-40C2-A1A2-9D347BD96322}"/>
    <cellStyle name="Notas 5 5 2 2 3" xfId="20517" xr:uid="{C2D2B15C-EC4E-4711-A4C1-057F1F267830}"/>
    <cellStyle name="Notas 5 5 2 3" xfId="16481" xr:uid="{312D92D2-9293-412D-B079-EADC9AD19348}"/>
    <cellStyle name="Notas 5 5 2 3 2" xfId="31589" xr:uid="{7FC674E6-8714-4628-81DA-68F7DC4792C7}"/>
    <cellStyle name="Notas 5 5 2 4" xfId="17880" xr:uid="{B90C0EFE-1288-47B6-ADDD-7386719EDC12}"/>
    <cellStyle name="Notas 5 5 3" xfId="3075" xr:uid="{01C03D25-A0EA-4BD9-AC78-9CC318271FCD}"/>
    <cellStyle name="Notas 5 5 3 2" xfId="5712" xr:uid="{E6E91F0E-1B56-45A6-8A24-F999A92EE846}"/>
    <cellStyle name="Notas 5 5 3 2 2" xfId="12023" xr:uid="{D1BF7F0B-F76C-42D4-BFD9-360380A0C4CF}"/>
    <cellStyle name="Notas 5 5 3 2 2 2" xfId="27131" xr:uid="{3A1A2523-83A8-4649-80FB-93AF12FA37CD}"/>
    <cellStyle name="Notas 5 5 3 2 3" xfId="13698" xr:uid="{0AEB3CA4-C97B-4C64-B5D1-14FDB46B8118}"/>
    <cellStyle name="Notas 5 5 3 2 3 2" xfId="28806" xr:uid="{BEA10272-40F4-487D-AFBD-9ECFFD165B61}"/>
    <cellStyle name="Notas 5 5 3 2 4" xfId="20820" xr:uid="{C6E6E2E6-58BE-4202-932B-6E5833378802}"/>
    <cellStyle name="Notas 5 5 3 3" xfId="9457" xr:uid="{61E6B152-EBE1-4A5F-B513-02D5FA19D137}"/>
    <cellStyle name="Notas 5 5 3 3 2" xfId="24565" xr:uid="{F3C36FD8-1D92-42CD-8888-70CD15DC7283}"/>
    <cellStyle name="Notas 5 5 3 4" xfId="13958" xr:uid="{DA3CAF81-BC68-477D-B257-1CA20EF61159}"/>
    <cellStyle name="Notas 5 5 3 4 2" xfId="29066" xr:uid="{BA794056-F07A-45AB-B60C-8CABDC0951DC}"/>
    <cellStyle name="Notas 5 5 3 5" xfId="18183" xr:uid="{50DD1458-5980-4866-A354-B507F8B22070}"/>
    <cellStyle name="Notas 5 5 4" xfId="3401" xr:uid="{D859519A-2BD0-4C64-AD9A-A5F1421FC528}"/>
    <cellStyle name="Notas 5 5 4 2" xfId="6038" xr:uid="{8A98E53C-7B32-4BF2-B98C-511013000AEF}"/>
    <cellStyle name="Notas 5 5 4 2 2" xfId="12349" xr:uid="{BA7D6864-A246-480A-81A3-71BD9A7FD8AB}"/>
    <cellStyle name="Notas 5 5 4 2 2 2" xfId="27457" xr:uid="{A939BF14-F2FE-42D7-B18D-3DA69A0BDBB8}"/>
    <cellStyle name="Notas 5 5 4 2 3" xfId="15966" xr:uid="{5ABCDCFC-D1EF-479C-A322-3395E4971105}"/>
    <cellStyle name="Notas 5 5 4 2 3 2" xfId="31074" xr:uid="{4B55A245-BE92-4AB2-B05A-C015D3BA120C}"/>
    <cellStyle name="Notas 5 5 4 2 4" xfId="21146" xr:uid="{9C9788BA-F58C-428A-94D5-F2B1CF488005}"/>
    <cellStyle name="Notas 5 5 4 3" xfId="9783" xr:uid="{287A3A80-65EC-47C7-BD83-AB53DD586C92}"/>
    <cellStyle name="Notas 5 5 4 3 2" xfId="24891" xr:uid="{B15E0F67-C611-4FD4-99FA-534A3B448C7C}"/>
    <cellStyle name="Notas 5 5 4 4" xfId="13365" xr:uid="{2A767081-8565-490A-B9B1-26D603614900}"/>
    <cellStyle name="Notas 5 5 4 4 2" xfId="28473" xr:uid="{394CD1B5-0601-4EB9-A31D-940EFAD52C2D}"/>
    <cellStyle name="Notas 5 5 4 5" xfId="18509" xr:uid="{21CFAF44-F0F1-4514-8B6B-73D1A0A94F21}"/>
    <cellStyle name="Notas 5 5 5" xfId="3707" xr:uid="{646D2902-896C-4C53-B4C8-CEDC9334733C}"/>
    <cellStyle name="Notas 5 5 5 2" xfId="6344" xr:uid="{D7FBCC3D-FD0F-462A-9778-ED86E71C204E}"/>
    <cellStyle name="Notas 5 5 5 2 2" xfId="12655" xr:uid="{B4D8278A-1F98-444D-9513-689F006247C7}"/>
    <cellStyle name="Notas 5 5 5 2 2 2" xfId="27763" xr:uid="{85B03E1E-6A75-4F4B-8C66-4B6911889EA0}"/>
    <cellStyle name="Notas 5 5 5 2 3" xfId="13375" xr:uid="{DD07252B-66E9-4CE5-9785-7A065973B351}"/>
    <cellStyle name="Notas 5 5 5 2 3 2" xfId="28483" xr:uid="{6B567D54-8E9C-4ED9-B61E-1ABEB26420A3}"/>
    <cellStyle name="Notas 5 5 5 2 4" xfId="21452" xr:uid="{79D63A95-DB26-415C-BB36-934821FFC005}"/>
    <cellStyle name="Notas 5 5 5 3" xfId="10089" xr:uid="{E818BD9E-D915-4136-AAF5-1D4D9B00D213}"/>
    <cellStyle name="Notas 5 5 5 3 2" xfId="25197" xr:uid="{92AA53EC-1349-43D1-8F7A-CFCA07337276}"/>
    <cellStyle name="Notas 5 5 5 4" xfId="11677" xr:uid="{09CCFCB2-EA86-4CE8-AF99-3655233777E9}"/>
    <cellStyle name="Notas 5 5 5 4 2" xfId="26785" xr:uid="{726D250C-127F-4A9B-B928-BA5D0027D8C2}"/>
    <cellStyle name="Notas 5 5 5 5" xfId="18815" xr:uid="{CA219DE3-BB68-41AC-8D23-82E9B189EC24}"/>
    <cellStyle name="Notas 5 5 6" xfId="4082" xr:uid="{3ECAAAC2-A850-4C27-8E55-8F79F20B4AA2}"/>
    <cellStyle name="Notas 5 5 6 2" xfId="6719" xr:uid="{72B3C98A-4DAE-4AB7-BCAF-BADC04422106}"/>
    <cellStyle name="Notas 5 5 6 2 2" xfId="13030" xr:uid="{6A77BBAF-4D8E-44E5-AD4E-6212E4DD49C0}"/>
    <cellStyle name="Notas 5 5 6 2 2 2" xfId="28138" xr:uid="{4F106294-B694-471B-9511-5270CEAD5780}"/>
    <cellStyle name="Notas 5 5 6 2 3" xfId="16706" xr:uid="{E9C65D1E-29EC-46DF-A742-F5344C949276}"/>
    <cellStyle name="Notas 5 5 6 2 3 2" xfId="31814" xr:uid="{DE697B61-BF23-4F1F-9C03-17E7ACD686FB}"/>
    <cellStyle name="Notas 5 5 6 2 4" xfId="21827" xr:uid="{766770DE-EAFE-4FDB-A531-F36C6C33C314}"/>
    <cellStyle name="Notas 5 5 6 3" xfId="10464" xr:uid="{1A7AD64F-AA05-4C36-B4F1-1BDE5C6C85D4}"/>
    <cellStyle name="Notas 5 5 6 3 2" xfId="25572" xr:uid="{0AB6A990-CF19-44D5-888F-075FC3852E49}"/>
    <cellStyle name="Notas 5 5 6 4" xfId="14375" xr:uid="{0BCB78E3-ABEF-4B30-B9FF-74025E8E5F56}"/>
    <cellStyle name="Notas 5 5 6 4 2" xfId="29483" xr:uid="{52910489-7613-442A-8556-E1F70106CBB0}"/>
    <cellStyle name="Notas 5 5 6 5" xfId="19190" xr:uid="{39230667-8FEC-40A4-9558-C58DE354F21D}"/>
    <cellStyle name="Notas 5 5 7" xfId="4364" xr:uid="{D91DA11A-9CE2-414E-B1C6-481CEF263BBF}"/>
    <cellStyle name="Notas 5 5 7 2" xfId="7001" xr:uid="{82DD50DD-0AD1-41A4-A30F-14E0491768AC}"/>
    <cellStyle name="Notas 5 5 7 2 2" xfId="13312" xr:uid="{2C74B668-7A65-4BF3-A6C9-2162B01E6CBF}"/>
    <cellStyle name="Notas 5 5 7 2 2 2" xfId="28420" xr:uid="{F76EAA27-298F-41E3-8D5C-9372A472CF6E}"/>
    <cellStyle name="Notas 5 5 7 2 3" xfId="16976" xr:uid="{1AEFB89E-3BD0-4709-AE18-17D9BE9790AB}"/>
    <cellStyle name="Notas 5 5 7 2 3 2" xfId="32084" xr:uid="{A880597C-C4DA-4EEC-9FC9-EE165EFC47AB}"/>
    <cellStyle name="Notas 5 5 7 2 4" xfId="22109" xr:uid="{B37383D7-3627-4FDE-B7CB-07593627A700}"/>
    <cellStyle name="Notas 5 5 7 3" xfId="10746" xr:uid="{12D8098A-BCE9-414F-83CC-C2DE2F85D794}"/>
    <cellStyle name="Notas 5 5 7 3 2" xfId="25854" xr:uid="{D6F54922-000D-40F4-9004-AFBE6E6D00C8}"/>
    <cellStyle name="Notas 5 5 7 4" xfId="8717" xr:uid="{988217D6-C7CB-490E-B80A-B807088E1743}"/>
    <cellStyle name="Notas 5 5 7 4 2" xfId="23825" xr:uid="{4F06A4FE-EC2F-44E8-8B78-809478464023}"/>
    <cellStyle name="Notas 5 5 7 5" xfId="19472" xr:uid="{CE11073E-C75D-4CEA-80F5-FE8DF9BD306D}"/>
    <cellStyle name="Notas 5 5 8" xfId="4647" xr:uid="{D4DC93EB-8AAD-4928-9446-AB544292C92D}"/>
    <cellStyle name="Notas 5 5 8 2" xfId="11029" xr:uid="{0B90D3C2-D9D2-4F5D-81D8-9AD64C42BBEA}"/>
    <cellStyle name="Notas 5 5 8 2 2" xfId="26137" xr:uid="{D4F2094C-D5E2-4D46-857C-5C1611962D5C}"/>
    <cellStyle name="Notas 5 5 8 3" xfId="7819" xr:uid="{CEA07F85-0A06-447C-8081-3F6DDA7E0B39}"/>
    <cellStyle name="Notas 5 5 8 3 2" xfId="22927" xr:uid="{F2B6E1A2-566D-4C34-B363-EDCA53DC59F8}"/>
    <cellStyle name="Notas 5 5 8 4" xfId="19755" xr:uid="{77979126-9AF7-4046-9C3F-CE12A0F3C0F5}"/>
    <cellStyle name="Notas 5 5 9" xfId="8508" xr:uid="{4436F434-5CDF-4E1C-BFDA-79B439CBA2C2}"/>
    <cellStyle name="Notas 5 5 9 2" xfId="23616" xr:uid="{A5C2B2FB-96BA-431E-8C47-910FC096763C}"/>
    <cellStyle name="Notas 6" xfId="1468" xr:uid="{00000000-0005-0000-0000-0000C0050000}"/>
    <cellStyle name="Notas 6 2" xfId="1923" xr:uid="{4015D4C8-1B38-4E19-8264-C6611FC65042}"/>
    <cellStyle name="Notas 6 2 10" xfId="14480" xr:uid="{57508B02-A9BE-4E04-9B21-D9574F87AFB8}"/>
    <cellStyle name="Notas 6 2 10 2" xfId="29588" xr:uid="{74223559-4758-4970-B20F-B74607FC2B77}"/>
    <cellStyle name="Notas 6 2 11" xfId="16152" xr:uid="{12B0A7B1-D649-480E-82C7-C846B4FD6AD2}"/>
    <cellStyle name="Notas 6 2 11 2" xfId="31260" xr:uid="{50966128-DE95-4ED0-BCC4-1CC1965D667B}"/>
    <cellStyle name="Notas 6 2 12" xfId="17148" xr:uid="{6D3C7809-A5FB-4939-B2E5-3A7A19604377}"/>
    <cellStyle name="Notas 6 2 2" xfId="2483" xr:uid="{4732FF22-4159-403E-AA5A-D1ED8E9B018A}"/>
    <cellStyle name="Notas 6 2 2 2" xfId="5120" xr:uid="{C43601EF-8FE6-4D17-ADBD-6473F0EE5EDF}"/>
    <cellStyle name="Notas 6 2 2 2 2" xfId="11484" xr:uid="{A02F7119-1B3F-4DB6-9466-CBBD1AD65378}"/>
    <cellStyle name="Notas 6 2 2 2 2 2" xfId="26592" xr:uid="{6039F7C0-1C0C-4964-BB20-EE6811F9ED99}"/>
    <cellStyle name="Notas 6 2 2 2 3" xfId="8099" xr:uid="{61735469-C769-4CB4-B493-5FF6052801E0}"/>
    <cellStyle name="Notas 6 2 2 2 3 2" xfId="23207" xr:uid="{DD7E52EE-FE5E-4C4E-BA18-B7383345F32B}"/>
    <cellStyle name="Notas 6 2 2 2 4" xfId="20228" xr:uid="{662548F3-82B0-4452-8990-9AE131641676}"/>
    <cellStyle name="Notas 6 2 2 3" xfId="8950" xr:uid="{AF1E3BD0-B4E7-4CA8-A12E-AE4F87E060A4}"/>
    <cellStyle name="Notas 6 2 2 3 2" xfId="24058" xr:uid="{D9ACC8B1-221F-433D-B4C5-06F06ADCA827}"/>
    <cellStyle name="Notas 6 2 3" xfId="2699" xr:uid="{AD39B354-F986-44BE-847A-0EA2FA9D997D}"/>
    <cellStyle name="Notas 6 2 3 2" xfId="5336" xr:uid="{EBF8CFBE-25DC-4347-AE56-A392C1DF48F4}"/>
    <cellStyle name="Notas 6 2 3 2 2" xfId="14164" xr:uid="{2D103957-7E98-4BA0-BDE3-497BE0F2FD50}"/>
    <cellStyle name="Notas 6 2 3 2 2 2" xfId="29272" xr:uid="{11054F4F-5567-4D0F-BC40-6FC397E0443D}"/>
    <cellStyle name="Notas 6 2 3 2 3" xfId="20444" xr:uid="{8CF8BB3A-E151-4991-9C3E-B8FF82B6699B}"/>
    <cellStyle name="Notas 6 2 3 3" xfId="7677" xr:uid="{4E9B0E41-9B67-412D-BE29-254760F92BF0}"/>
    <cellStyle name="Notas 6 2 3 3 2" xfId="22785" xr:uid="{8F0A5D6F-9879-47E3-AEC6-459FA27E2AA8}"/>
    <cellStyle name="Notas 6 2 3 4" xfId="17807" xr:uid="{3116A12A-FAD6-4411-A818-C07FAB3F38A8}"/>
    <cellStyle name="Notas 6 2 4" xfId="3002" xr:uid="{2F8CBBA5-6692-4B08-9042-52FE0AAD5315}"/>
    <cellStyle name="Notas 6 2 4 2" xfId="5639" xr:uid="{7312D632-ECEB-4B75-8DAD-DDAFC3F7F2A8}"/>
    <cellStyle name="Notas 6 2 4 2 2" xfId="11950" xr:uid="{66CDCEEF-8CC6-4504-AE21-A8357424FE04}"/>
    <cellStyle name="Notas 6 2 4 2 2 2" xfId="27058" xr:uid="{48C11CF9-A6AB-4103-A97D-63B631507C4A}"/>
    <cellStyle name="Notas 6 2 4 2 3" xfId="7851" xr:uid="{3B7A4DC7-D732-4048-A8A2-2DA8DEA903B1}"/>
    <cellStyle name="Notas 6 2 4 2 3 2" xfId="22959" xr:uid="{34DD88A0-A966-425C-8678-4B8F4F0A14BD}"/>
    <cellStyle name="Notas 6 2 4 2 4" xfId="20747" xr:uid="{B3B07E9D-9B28-44BE-8C2B-114ECF46F9F4}"/>
    <cellStyle name="Notas 6 2 4 3" xfId="9384" xr:uid="{4A300AFA-DD5D-42E7-AC14-8D90438D509F}"/>
    <cellStyle name="Notas 6 2 4 3 2" xfId="24492" xr:uid="{B9C6F0EF-05C8-4856-8BB6-2323CDD239D4}"/>
    <cellStyle name="Notas 6 2 4 4" xfId="7289" xr:uid="{0B8B292B-4F04-432F-ABE1-5A0BDB86E980}"/>
    <cellStyle name="Notas 6 2 4 4 2" xfId="22397" xr:uid="{862049D5-C398-43F6-B75A-BFD5906DE10F}"/>
    <cellStyle name="Notas 6 2 4 5" xfId="18110" xr:uid="{0DF18CFF-E7BC-481F-82E9-38297B3D8061}"/>
    <cellStyle name="Notas 6 2 5" xfId="3328" xr:uid="{DAB5DB53-BF1B-44A2-9EE0-F6B9E9C5C174}"/>
    <cellStyle name="Notas 6 2 5 2" xfId="5965" xr:uid="{B19B2761-9246-4F29-B94E-FC79AFD8584A}"/>
    <cellStyle name="Notas 6 2 5 2 2" xfId="12276" xr:uid="{6F1CBFF7-FEE5-40B0-B05C-4276C8C004FC}"/>
    <cellStyle name="Notas 6 2 5 2 2 2" xfId="27384" xr:uid="{E51B2DBD-112C-4845-A79C-17300073AF9A}"/>
    <cellStyle name="Notas 6 2 5 2 3" xfId="14975" xr:uid="{DB5209B3-850D-43DD-8CD8-CA5C66555A38}"/>
    <cellStyle name="Notas 6 2 5 2 3 2" xfId="30083" xr:uid="{B1C88A85-594B-431C-92BF-57E9C9177D60}"/>
    <cellStyle name="Notas 6 2 5 2 4" xfId="21073" xr:uid="{BC560297-7C99-4829-8877-264699C6978D}"/>
    <cellStyle name="Notas 6 2 5 3" xfId="9710" xr:uid="{2735DE77-049F-4E3C-B7B1-B1BAF55A6E42}"/>
    <cellStyle name="Notas 6 2 5 3 2" xfId="24818" xr:uid="{B3A22925-19EB-42FC-8603-F68A6307220B}"/>
    <cellStyle name="Notas 6 2 5 4" xfId="14704" xr:uid="{A1DD2F77-FA3E-47B1-8CE9-A194C2F0977D}"/>
    <cellStyle name="Notas 6 2 5 4 2" xfId="29812" xr:uid="{366EA192-A794-4CF6-A761-6EE0AD49881A}"/>
    <cellStyle name="Notas 6 2 5 5" xfId="18436" xr:uid="{9D7FAF39-41F4-4278-8F49-FB104DED2744}"/>
    <cellStyle name="Notas 6 2 6" xfId="3634" xr:uid="{8CB3205F-92AF-4CDB-BBB1-A96E7BC0D040}"/>
    <cellStyle name="Notas 6 2 6 2" xfId="6271" xr:uid="{32CE294D-0DC2-49F6-969F-C54BFC3ECAA0}"/>
    <cellStyle name="Notas 6 2 6 2 2" xfId="12582" xr:uid="{D348DF4B-9EBE-460C-AD00-56B2E91156B8}"/>
    <cellStyle name="Notas 6 2 6 2 2 2" xfId="27690" xr:uid="{889C4258-A148-492F-B5F9-CF024EE2890A}"/>
    <cellStyle name="Notas 6 2 6 2 3" xfId="15067" xr:uid="{0FA759BD-A6D5-4691-B83D-0449360D2D09}"/>
    <cellStyle name="Notas 6 2 6 2 3 2" xfId="30175" xr:uid="{91E09C5B-B092-4826-A892-3E0F80630B50}"/>
    <cellStyle name="Notas 6 2 6 2 4" xfId="21379" xr:uid="{82D8C3DA-6EB2-40E6-BDE4-691CBFAB5AB8}"/>
    <cellStyle name="Notas 6 2 6 3" xfId="10016" xr:uid="{4263E6AB-29CB-489B-B706-638685201D2D}"/>
    <cellStyle name="Notas 6 2 6 3 2" xfId="25124" xr:uid="{C03C6A49-C008-4ABF-BDEA-4E6B1AF7002C}"/>
    <cellStyle name="Notas 6 2 6 4" xfId="14086" xr:uid="{C3373D62-1364-4AF0-9D5E-172A78092985}"/>
    <cellStyle name="Notas 6 2 6 4 2" xfId="29194" xr:uid="{F955B693-CA33-4B7A-B6FC-41E98437D276}"/>
    <cellStyle name="Notas 6 2 6 5" xfId="18742" xr:uid="{2650D468-2550-496A-8766-BA861C25B8F0}"/>
    <cellStyle name="Notas 6 2 7" xfId="3995" xr:uid="{BFEEE78D-01AC-4445-A589-E9E37C4A34FF}"/>
    <cellStyle name="Notas 6 2 7 2" xfId="6632" xr:uid="{5D9D3F9C-AC01-4114-A6B0-B1F58390FFC6}"/>
    <cellStyle name="Notas 6 2 7 2 2" xfId="12943" xr:uid="{73FC9166-48C3-4D75-87E5-FD0C9C4B8C31}"/>
    <cellStyle name="Notas 6 2 7 2 2 2" xfId="28051" xr:uid="{DB03973E-A8BC-4E2D-80A5-571E5A429741}"/>
    <cellStyle name="Notas 6 2 7 2 3" xfId="16633" xr:uid="{7C19A0C4-0017-43E1-8EC0-9BA36A1B272B}"/>
    <cellStyle name="Notas 6 2 7 2 3 2" xfId="31741" xr:uid="{5D99BA9A-0AC5-4FFF-B3F7-4F1358C168A0}"/>
    <cellStyle name="Notas 6 2 7 2 4" xfId="21740" xr:uid="{6CC5D8F8-AAB7-42AD-B962-12F7555097D8}"/>
    <cellStyle name="Notas 6 2 7 3" xfId="10377" xr:uid="{F5B11D5C-AD10-4E15-9D96-52BF36BE6B86}"/>
    <cellStyle name="Notas 6 2 7 3 2" xfId="25485" xr:uid="{4087BF8E-BD2D-4DA7-83F8-C97F07CF38D5}"/>
    <cellStyle name="Notas 6 2 7 4" xfId="16533" xr:uid="{6536CC1A-D41E-46A3-B741-25440926BE48}"/>
    <cellStyle name="Notas 6 2 7 4 2" xfId="31641" xr:uid="{3904554A-856C-4207-8C28-55E0ED66E70A}"/>
    <cellStyle name="Notas 6 2 7 5" xfId="19103" xr:uid="{E4FD0C1F-4C82-4FBE-8AD9-97A3D1BAF465}"/>
    <cellStyle name="Notas 6 2 8" xfId="4560" xr:uid="{C5B54146-9FE5-4DA5-BBA4-2835B2612BA7}"/>
    <cellStyle name="Notas 6 2 8 2" xfId="10942" xr:uid="{13C059A6-D251-414F-87D2-8C993C0FD7AD}"/>
    <cellStyle name="Notas 6 2 8 2 2" xfId="26050" xr:uid="{BA945AEB-D526-4CEE-A804-E6183489C450}"/>
    <cellStyle name="Notas 6 2 8 3" xfId="15000" xr:uid="{B0C787B4-8A8A-4C56-9B13-800C5189367D}"/>
    <cellStyle name="Notas 6 2 8 3 2" xfId="30108" xr:uid="{F8915FFE-C499-4820-85DB-DE609D217C6C}"/>
    <cellStyle name="Notas 6 2 8 4" xfId="19668" xr:uid="{1E5961CF-0405-4C85-BAA3-14F775427BC4}"/>
    <cellStyle name="Notas 6 2 9" xfId="8424" xr:uid="{9948996B-983E-4155-AAA5-5BE9F38A9796}"/>
    <cellStyle name="Notas 6 2 9 2" xfId="23532" xr:uid="{C6112445-C8C2-4A5A-AF10-D0B1A13E0E43}"/>
    <cellStyle name="Notas 6 3" xfId="1917" xr:uid="{7EF4B82D-E6B9-459E-9C68-58A923AFA962}"/>
    <cellStyle name="Notas 6 3 10" xfId="8418" xr:uid="{D7FC5285-34AF-4FEE-8C25-48B112263014}"/>
    <cellStyle name="Notas 6 3 10 2" xfId="23526" xr:uid="{C7B644A9-8E75-497C-AACC-BF90634EB67B}"/>
    <cellStyle name="Notas 6 3 11" xfId="8217" xr:uid="{68783C9C-A423-490F-B72F-24CA0145055C}"/>
    <cellStyle name="Notas 6 3 11 2" xfId="23325" xr:uid="{7A11FC1D-3D4D-4B82-B694-55058362D7B8}"/>
    <cellStyle name="Notas 6 3 12" xfId="16196" xr:uid="{DFA15DAD-71F1-4E03-AACF-E17F0C20630D}"/>
    <cellStyle name="Notas 6 3 12 2" xfId="31304" xr:uid="{32FEE0E0-C19F-4886-A8E5-A8CBC78FCCA5}"/>
    <cellStyle name="Notas 6 3 13" xfId="17142" xr:uid="{EBFAC2B9-4095-4AB0-B6D9-20B7C6FCC6E5}"/>
    <cellStyle name="Notas 6 3 2" xfId="2477" xr:uid="{66323E5E-F456-4BCC-AD1E-C17654359B70}"/>
    <cellStyle name="Notas 6 3 2 2" xfId="5114" xr:uid="{7E6DC646-18BA-49B7-81AF-FD915CC71F7A}"/>
    <cellStyle name="Notas 6 3 2 2 2" xfId="11478" xr:uid="{00B68CCA-9C3E-43B9-A01D-021BE71ABF26}"/>
    <cellStyle name="Notas 6 3 2 2 2 2" xfId="26586" xr:uid="{D0E20D51-5EC9-42BD-917C-945E0155EB64}"/>
    <cellStyle name="Notas 6 3 2 2 3" xfId="15647" xr:uid="{23AA9ACE-274A-4770-9B7D-4361EC1BCF89}"/>
    <cellStyle name="Notas 6 3 2 2 3 2" xfId="30755" xr:uid="{9583D18B-A27A-4747-9E3D-05EFB1EE38CE}"/>
    <cellStyle name="Notas 6 3 2 2 4" xfId="20222" xr:uid="{03AE4587-E174-4BC9-8516-47F87A4730D2}"/>
    <cellStyle name="Notas 6 3 2 3" xfId="8944" xr:uid="{7FA73867-4447-4DEE-87EC-B5284231AB90}"/>
    <cellStyle name="Notas 6 3 2 3 2" xfId="24052" xr:uid="{7A9772C9-993A-4E99-8094-44CFE2FA7B11}"/>
    <cellStyle name="Notas 6 3 2 4" xfId="15404" xr:uid="{0784764B-E7E6-4632-A4E5-FBE3BA5F663F}"/>
    <cellStyle name="Notas 6 3 2 4 2" xfId="30512" xr:uid="{6C634F4A-5EC3-4C8A-B7C2-A3757B9B171A}"/>
    <cellStyle name="Notas 6 3 2 5" xfId="15105" xr:uid="{F7E4AC65-0F83-4D22-AC19-A2CCC54E8CFA}"/>
    <cellStyle name="Notas 6 3 2 5 2" xfId="30213" xr:uid="{CF5C173D-241C-45D5-B8DF-9E0773B08127}"/>
    <cellStyle name="Notas 6 3 2 6" xfId="17639" xr:uid="{D6E093A2-D154-4266-AD08-5D4EB6B61A4E}"/>
    <cellStyle name="Notas 6 3 3" xfId="2693" xr:uid="{6A8B81B0-1655-413E-A85F-647DAFC7792D}"/>
    <cellStyle name="Notas 6 3 3 2" xfId="5330" xr:uid="{F9BAC1DD-C5B0-482A-8CE8-B4F3F61B3224}"/>
    <cellStyle name="Notas 6 3 3 2 2" xfId="7827" xr:uid="{34EFA633-656B-4211-9811-86334A43574B}"/>
    <cellStyle name="Notas 6 3 3 2 2 2" xfId="22935" xr:uid="{DE733B8C-232F-4FF5-807F-A1324AAED424}"/>
    <cellStyle name="Notas 6 3 3 2 3" xfId="20438" xr:uid="{68F4CE07-02CE-4CC3-94E5-3B728514B476}"/>
    <cellStyle name="Notas 6 3 3 3" xfId="14001" xr:uid="{999C0467-B75A-4F63-A626-3893099A425E}"/>
    <cellStyle name="Notas 6 3 3 3 2" xfId="29109" xr:uid="{0B053B80-F35A-4DF2-97E7-E0863847C058}"/>
    <cellStyle name="Notas 6 3 3 4" xfId="17801" xr:uid="{9070C39B-DB09-4D05-967D-97882A6E5CB9}"/>
    <cellStyle name="Notas 6 3 4" xfId="2996" xr:uid="{4B3AA95F-44C5-4F14-B030-4E0AE5784C6B}"/>
    <cellStyle name="Notas 6 3 4 2" xfId="5633" xr:uid="{201ABC33-0AE2-47D5-AF00-627284D4E8EC}"/>
    <cellStyle name="Notas 6 3 4 2 2" xfId="11944" xr:uid="{3091EC18-EA7C-42ED-832C-CDA42A7ED6D5}"/>
    <cellStyle name="Notas 6 3 4 2 2 2" xfId="27052" xr:uid="{A0BD1E35-0C9D-4C4F-82CF-A1C613C78A0A}"/>
    <cellStyle name="Notas 6 3 4 2 3" xfId="7208" xr:uid="{4E48ED5C-DC8A-44A7-8346-02B320EB631B}"/>
    <cellStyle name="Notas 6 3 4 2 3 2" xfId="22316" xr:uid="{ACE43183-2D05-4B49-87B1-CBF939BD37BD}"/>
    <cellStyle name="Notas 6 3 4 2 4" xfId="20741" xr:uid="{8AE31935-AAB2-4C54-845E-52BB57E9DBDD}"/>
    <cellStyle name="Notas 6 3 4 3" xfId="9378" xr:uid="{35B1EE62-1883-413A-B339-AE00D7C18F87}"/>
    <cellStyle name="Notas 6 3 4 3 2" xfId="24486" xr:uid="{04A11F8E-A5DF-4753-88E9-7205BEB4EE2D}"/>
    <cellStyle name="Notas 6 3 4 4" xfId="14094" xr:uid="{5A374C52-9453-452A-B8C2-19D774ED3677}"/>
    <cellStyle name="Notas 6 3 4 4 2" xfId="29202" xr:uid="{5D89FBED-5302-4CEF-8D0B-C05A16E190FF}"/>
    <cellStyle name="Notas 6 3 4 5" xfId="18104" xr:uid="{F2B4FCB7-A81B-4C36-8B95-E7623704B385}"/>
    <cellStyle name="Notas 6 3 5" xfId="3322" xr:uid="{72B6375B-C346-4797-A8BD-854650EF4BD3}"/>
    <cellStyle name="Notas 6 3 5 2" xfId="5959" xr:uid="{33BD6591-4FF3-483F-9B32-B769CA3C319B}"/>
    <cellStyle name="Notas 6 3 5 2 2" xfId="12270" xr:uid="{22F278A4-7FC1-4397-BA92-92603484BC1B}"/>
    <cellStyle name="Notas 6 3 5 2 2 2" xfId="27378" xr:uid="{6F672D0D-1210-4F07-ACA8-201C54521564}"/>
    <cellStyle name="Notas 6 3 5 2 3" xfId="15512" xr:uid="{72F897CD-F8C3-4DCD-8743-FC72D74189B1}"/>
    <cellStyle name="Notas 6 3 5 2 3 2" xfId="30620" xr:uid="{3A826087-7238-4643-BD00-3E14B47BC6EE}"/>
    <cellStyle name="Notas 6 3 5 2 4" xfId="21067" xr:uid="{A9EC8129-DBF7-4946-840A-67509CFBF51C}"/>
    <cellStyle name="Notas 6 3 5 3" xfId="9704" xr:uid="{70CEBE80-1095-44C1-8F37-E4B7F993D376}"/>
    <cellStyle name="Notas 6 3 5 3 2" xfId="24812" xr:uid="{E0890393-DF4A-4585-8B7B-C8CFC4CE323F}"/>
    <cellStyle name="Notas 6 3 5 4" xfId="16261" xr:uid="{AEBC457A-7B55-4FB5-B2F6-C65B5C1EC14E}"/>
    <cellStyle name="Notas 6 3 5 4 2" xfId="31369" xr:uid="{006A4358-74A2-4C1A-8992-03B531583F8B}"/>
    <cellStyle name="Notas 6 3 5 5" xfId="18430" xr:uid="{A090ECE3-52CB-48C1-9F84-8BA13B05A114}"/>
    <cellStyle name="Notas 6 3 6" xfId="3628" xr:uid="{1CF7A6CC-3362-419E-8686-EACA54782481}"/>
    <cellStyle name="Notas 6 3 6 2" xfId="6265" xr:uid="{442DF6BA-86FF-4053-ACF6-F9FE7061DF1D}"/>
    <cellStyle name="Notas 6 3 6 2 2" xfId="12576" xr:uid="{5215EFA2-E224-48BB-9BAA-6B28FF3BDB1C}"/>
    <cellStyle name="Notas 6 3 6 2 2 2" xfId="27684" xr:uid="{D6058865-044C-4B50-9942-D8A7C96B25B9}"/>
    <cellStyle name="Notas 6 3 6 2 3" xfId="14900" xr:uid="{D2F6AA44-1A49-4DA9-8085-F042ED89B11E}"/>
    <cellStyle name="Notas 6 3 6 2 3 2" xfId="30008" xr:uid="{4BD907C5-8E36-4A1C-A9E3-B84569546D5C}"/>
    <cellStyle name="Notas 6 3 6 2 4" xfId="21373" xr:uid="{B36C4272-4745-42D5-926B-D477EE143BC1}"/>
    <cellStyle name="Notas 6 3 6 3" xfId="10010" xr:uid="{D6C815B1-B701-48E3-91F4-C1948933BE49}"/>
    <cellStyle name="Notas 6 3 6 3 2" xfId="25118" xr:uid="{AEE8BD40-EFC2-4543-B4C3-AA8F3C811D8A}"/>
    <cellStyle name="Notas 6 3 6 4" xfId="7068" xr:uid="{5E460F20-ADD7-4C1A-9313-915EAA7C8724}"/>
    <cellStyle name="Notas 6 3 6 4 2" xfId="22176" xr:uid="{8ED0B5B5-4725-44CA-A43C-59C45A26A31A}"/>
    <cellStyle name="Notas 6 3 6 5" xfId="18736" xr:uid="{31E6EDB0-C747-4FF0-8EFA-3AC6AAAED69F}"/>
    <cellStyle name="Notas 6 3 7" xfId="3989" xr:uid="{83815BE2-6B5D-4417-B17B-FDC16C4B0B88}"/>
    <cellStyle name="Notas 6 3 7 2" xfId="6626" xr:uid="{368703B0-9E73-4E28-B0C5-D83DE3781756}"/>
    <cellStyle name="Notas 6 3 7 2 2" xfId="12937" xr:uid="{1050EC67-BD25-48D6-B335-392C79008C06}"/>
    <cellStyle name="Notas 6 3 7 2 2 2" xfId="28045" xr:uid="{8E1D49C6-260A-47FE-B9EE-6D2F78D0D03E}"/>
    <cellStyle name="Notas 6 3 7 2 3" xfId="16627" xr:uid="{F85A28C5-B347-4671-A382-F81DFDF9534A}"/>
    <cellStyle name="Notas 6 3 7 2 3 2" xfId="31735" xr:uid="{B6D1D951-D64C-42E6-A669-DE03C4B6C970}"/>
    <cellStyle name="Notas 6 3 7 2 4" xfId="21734" xr:uid="{C8C4EE20-5685-46E1-9DF6-08797AD1C6F1}"/>
    <cellStyle name="Notas 6 3 7 3" xfId="10371" xr:uid="{841B589F-65E6-4E86-B54D-3A2E57649BCC}"/>
    <cellStyle name="Notas 6 3 7 3 2" xfId="25479" xr:uid="{BEAEC148-2595-4A35-9655-2061975CE464}"/>
    <cellStyle name="Notas 6 3 7 4" xfId="13447" xr:uid="{EC9647E1-3F84-4767-9008-F72C4FF10CE4}"/>
    <cellStyle name="Notas 6 3 7 4 2" xfId="28555" xr:uid="{1755064F-8995-4CF2-8FEB-600B2B5240E6}"/>
    <cellStyle name="Notas 6 3 7 5" xfId="19097" xr:uid="{9803A082-B02E-4362-BC60-74B994AD4FBE}"/>
    <cellStyle name="Notas 6 3 8" xfId="4309" xr:uid="{A4DBA619-FBBB-4987-B320-28D83032AD9E}"/>
    <cellStyle name="Notas 6 3 8 2" xfId="6946" xr:uid="{2184BC01-8000-4C44-AA51-7C85E001DE82}"/>
    <cellStyle name="Notas 6 3 8 2 2" xfId="13257" xr:uid="{5A8A77D5-A3EC-487C-83E3-AF9012BE1B47}"/>
    <cellStyle name="Notas 6 3 8 2 2 2" xfId="28365" xr:uid="{A2052C47-8893-4A43-AC44-ED74161EA76C}"/>
    <cellStyle name="Notas 6 3 8 2 3" xfId="16921" xr:uid="{5BA7B45F-7C58-4F18-BA4D-B11CB909DEB4}"/>
    <cellStyle name="Notas 6 3 8 2 3 2" xfId="32029" xr:uid="{885532F3-883F-4D74-8D00-032815911900}"/>
    <cellStyle name="Notas 6 3 8 2 4" xfId="22054" xr:uid="{94FB1456-4CF9-4407-8C2E-31411EA330AF}"/>
    <cellStyle name="Notas 6 3 8 3" xfId="10691" xr:uid="{3F84C0CE-4FB4-400F-9868-0EEDB61A878D}"/>
    <cellStyle name="Notas 6 3 8 3 2" xfId="25799" xr:uid="{9DDD38F1-1CCB-424F-928D-79AEBA18B414}"/>
    <cellStyle name="Notas 6 3 8 4" xfId="7147" xr:uid="{9C005A15-7741-43AA-A796-120E2E4D4780}"/>
    <cellStyle name="Notas 6 3 8 4 2" xfId="22255" xr:uid="{4DA31E07-EC66-4C78-AB20-787409E285ED}"/>
    <cellStyle name="Notas 6 3 8 5" xfId="19417" xr:uid="{F11D6BB8-7FC0-417B-B496-85E6DD52304E}"/>
    <cellStyle name="Notas 6 3 9" xfId="4554" xr:uid="{CC5A9A3E-2CBC-4B81-BA89-1AB446DBE587}"/>
    <cellStyle name="Notas 6 3 9 2" xfId="10936" xr:uid="{BA0D30E8-1F49-47E7-B334-345C7DC91FD9}"/>
    <cellStyle name="Notas 6 3 9 2 2" xfId="26044" xr:uid="{27F56B09-F9CC-448E-9B3D-CD078CCF5912}"/>
    <cellStyle name="Notas 6 3 9 3" xfId="13779" xr:uid="{46641026-781D-441A-8F2A-E42619B0EC7C}"/>
    <cellStyle name="Notas 6 3 9 3 2" xfId="28887" xr:uid="{EB3E7FF8-203A-4A91-B3C7-CCBCC1751A5A}"/>
    <cellStyle name="Notas 6 3 9 4" xfId="19662" xr:uid="{D705B54B-23C5-4776-A12B-027C9A1E53B9}"/>
    <cellStyle name="Notas 6 4" xfId="2115" xr:uid="{2722899D-9D10-4732-BC57-A6C5BC193A4E}"/>
    <cellStyle name="Notas 6 4 10" xfId="8613" xr:uid="{229A33DB-33BF-462C-A70B-3A2A7E2ECA67}"/>
    <cellStyle name="Notas 6 4 10 2" xfId="23721" xr:uid="{C62BE061-8FBB-47D5-80F9-825E54B99AE5}"/>
    <cellStyle name="Notas 6 4 11" xfId="7898" xr:uid="{419AD2FE-A17C-4EA2-B629-E1504A5D52D7}"/>
    <cellStyle name="Notas 6 4 11 2" xfId="23006" xr:uid="{D734E8E8-1750-42A7-9A32-037E363247AD}"/>
    <cellStyle name="Notas 6 4 12" xfId="14583" xr:uid="{6C863179-D44C-46B5-91FD-EC962787B923}"/>
    <cellStyle name="Notas 6 4 12 2" xfId="29691" xr:uid="{FC123015-ADD7-4FE7-B351-BC8F34DDB5F0}"/>
    <cellStyle name="Notas 6 4 13" xfId="17340" xr:uid="{140F00EB-93A8-4095-9B07-F6DC1745B1A0}"/>
    <cellStyle name="Notas 6 4 2" xfId="2605" xr:uid="{DC72F35C-AD06-4B33-B4EA-5915A0A8EF9F}"/>
    <cellStyle name="Notas 6 4 2 2" xfId="5242" xr:uid="{764B4955-821D-4A4A-B961-81E7AFD93865}"/>
    <cellStyle name="Notas 6 4 2 2 2" xfId="11606" xr:uid="{20E41B34-57A0-49BC-87D2-F50ACFE12BB0}"/>
    <cellStyle name="Notas 6 4 2 2 2 2" xfId="26714" xr:uid="{21B60F7B-C33E-4C2A-93AB-2A73E7065E01}"/>
    <cellStyle name="Notas 6 4 2 2 3" xfId="15785" xr:uid="{1260321C-7921-441D-8586-1D835A1396F7}"/>
    <cellStyle name="Notas 6 4 2 2 3 2" xfId="30893" xr:uid="{77C16F9C-2D75-4E93-996F-2F8673E850F1}"/>
    <cellStyle name="Notas 6 4 2 2 4" xfId="20350" xr:uid="{9ADEAA4F-F09D-4C51-B264-3EBEE8520B45}"/>
    <cellStyle name="Notas 6 4 2 3" xfId="9072" xr:uid="{9FAEBF49-3B5F-49F1-AD4D-20766B840969}"/>
    <cellStyle name="Notas 6 4 2 3 2" xfId="24180" xr:uid="{CC5D927B-61AC-4D39-85EB-43BBB1F0626A}"/>
    <cellStyle name="Notas 6 4 2 4" xfId="15044" xr:uid="{6C3960EA-5988-4AD1-B44D-8E9A3DA75E31}"/>
    <cellStyle name="Notas 6 4 2 4 2" xfId="30152" xr:uid="{058DE624-1E9D-4F8B-AB8A-7CD6E590E531}"/>
    <cellStyle name="Notas 6 4 2 5" xfId="16403" xr:uid="{07C4AE27-32B9-45FF-BDFE-7166691CEA19}"/>
    <cellStyle name="Notas 6 4 2 5 2" xfId="31511" xr:uid="{670ED44E-D196-4AD4-9932-4DD6EC5C63F3}"/>
    <cellStyle name="Notas 6 4 2 6" xfId="17713" xr:uid="{B5D47F04-0AC0-4114-97A1-63AB609BF5E3}"/>
    <cellStyle name="Notas 6 4 3" xfId="2870" xr:uid="{5C34EA70-9C7C-4B86-BFBD-9BCCAFF08810}"/>
    <cellStyle name="Notas 6 4 3 2" xfId="5507" xr:uid="{B9DC0DCE-A17A-4CD6-B6B0-E02697184B54}"/>
    <cellStyle name="Notas 6 4 3 2 2" xfId="8131" xr:uid="{7BE8CA8D-15CE-4D6F-BBCA-EA9C39F81D17}"/>
    <cellStyle name="Notas 6 4 3 2 2 2" xfId="23239" xr:uid="{01659209-F1EB-4D2D-9B3B-45F4ED558CF2}"/>
    <cellStyle name="Notas 6 4 3 2 3" xfId="20615" xr:uid="{DF57498F-5A09-401A-B8C1-70C4389F7214}"/>
    <cellStyle name="Notas 6 4 3 3" xfId="15640" xr:uid="{976E3CFD-7494-4303-8409-5EDEC6C67BBA}"/>
    <cellStyle name="Notas 6 4 3 3 2" xfId="30748" xr:uid="{A04D8B25-8A05-4A8F-BE0E-C7FF77DBBDD1}"/>
    <cellStyle name="Notas 6 4 3 4" xfId="17978" xr:uid="{97E19D0F-F0A7-41B2-A3BF-42B505C2DDE4}"/>
    <cellStyle name="Notas 6 4 4" xfId="3173" xr:uid="{9A2572EE-9272-4DF2-9D31-E83EE287450A}"/>
    <cellStyle name="Notas 6 4 4 2" xfId="5810" xr:uid="{E5056961-E6F8-4E71-AEF2-E29C40774575}"/>
    <cellStyle name="Notas 6 4 4 2 2" xfId="12121" xr:uid="{B503B060-FBFE-4646-828E-2DC04D2B561E}"/>
    <cellStyle name="Notas 6 4 4 2 2 2" xfId="27229" xr:uid="{DFAB40B8-46BC-4636-8AB5-0ED5ACBEF39F}"/>
    <cellStyle name="Notas 6 4 4 2 3" xfId="14063" xr:uid="{01514D37-4189-4FA4-A489-0379B5A0DFBC}"/>
    <cellStyle name="Notas 6 4 4 2 3 2" xfId="29171" xr:uid="{E4817F97-A949-45CC-8733-17AB463BFA5A}"/>
    <cellStyle name="Notas 6 4 4 2 4" xfId="20918" xr:uid="{665C3394-D106-445B-AEBC-3EED496DF4B3}"/>
    <cellStyle name="Notas 6 4 4 3" xfId="9555" xr:uid="{BEA64D44-841E-4539-AE1B-EFFA6D71E4DA}"/>
    <cellStyle name="Notas 6 4 4 3 2" xfId="24663" xr:uid="{7071207D-F588-4A90-B15D-CF70D72C04E2}"/>
    <cellStyle name="Notas 6 4 4 4" xfId="15752" xr:uid="{D640B2AD-BE8E-4144-BFF4-60D563FD1ABD}"/>
    <cellStyle name="Notas 6 4 4 4 2" xfId="30860" xr:uid="{55356ABA-5CEB-43B0-8EFB-EA2C2270FC4E}"/>
    <cellStyle name="Notas 6 4 4 5" xfId="18281" xr:uid="{810772A2-F34D-4369-8907-2EC958C18D8A}"/>
    <cellStyle name="Notas 6 4 5" xfId="3499" xr:uid="{5837AC08-1538-4F06-BBF8-6D4B9D8B085E}"/>
    <cellStyle name="Notas 6 4 5 2" xfId="6136" xr:uid="{A3D14576-9C73-4420-BC89-0F2AC0299A8B}"/>
    <cellStyle name="Notas 6 4 5 2 2" xfId="12447" xr:uid="{115216A1-DB14-47B5-B17E-6E6F634235B0}"/>
    <cellStyle name="Notas 6 4 5 2 2 2" xfId="27555" xr:uid="{71DEF4CF-C738-4A1D-8930-E313767D9EF8}"/>
    <cellStyle name="Notas 6 4 5 2 3" xfId="14404" xr:uid="{7D3E017D-D74A-44ED-B46D-053573D8B08A}"/>
    <cellStyle name="Notas 6 4 5 2 3 2" xfId="29512" xr:uid="{F7705CA8-1ACD-4387-932E-513A82680D1E}"/>
    <cellStyle name="Notas 6 4 5 2 4" xfId="21244" xr:uid="{3275FF5F-7F89-4662-808B-9D7BDCD9502B}"/>
    <cellStyle name="Notas 6 4 5 3" xfId="9881" xr:uid="{FD1106E8-329F-4591-865D-20304FD015FA}"/>
    <cellStyle name="Notas 6 4 5 3 2" xfId="24989" xr:uid="{8DF1F5E7-7886-4939-8C24-318F98CDCEC7}"/>
    <cellStyle name="Notas 6 4 5 4" xfId="9289" xr:uid="{F3AC04C0-824F-4B27-8B9D-60C4F9027231}"/>
    <cellStyle name="Notas 6 4 5 4 2" xfId="24397" xr:uid="{B6C77334-071B-416B-B405-95ADD2A15755}"/>
    <cellStyle name="Notas 6 4 5 5" xfId="18607" xr:uid="{760D6FDD-F14E-48B9-8880-4A8ED441C460}"/>
    <cellStyle name="Notas 6 4 6" xfId="3805" xr:uid="{584514AA-C48D-43AA-B740-D2E0AD42A71A}"/>
    <cellStyle name="Notas 6 4 6 2" xfId="6442" xr:uid="{7511DDFB-7BCF-4DD1-B10A-2CC32D177B5D}"/>
    <cellStyle name="Notas 6 4 6 2 2" xfId="12753" xr:uid="{1BB84E6C-4082-4696-AB94-E0CDC9477CA7}"/>
    <cellStyle name="Notas 6 4 6 2 2 2" xfId="27861" xr:uid="{8562B79F-7DB5-4766-AE96-9DA303768720}"/>
    <cellStyle name="Notas 6 4 6 2 3" xfId="15344" xr:uid="{3E408C0B-88AA-44B1-9B6D-6840DF0C2F96}"/>
    <cellStyle name="Notas 6 4 6 2 3 2" xfId="30452" xr:uid="{AFC86A67-8897-446E-8482-B1F98967F81D}"/>
    <cellStyle name="Notas 6 4 6 2 4" xfId="21550" xr:uid="{4144177E-ACAD-4148-BEBA-697A76FDE24C}"/>
    <cellStyle name="Notas 6 4 6 3" xfId="10187" xr:uid="{CE7E8AB2-5ACA-4471-811D-567196D99589}"/>
    <cellStyle name="Notas 6 4 6 3 2" xfId="25295" xr:uid="{75546095-70EC-4F58-894B-3B8B935CB23C}"/>
    <cellStyle name="Notas 6 4 6 4" xfId="16077" xr:uid="{5F6D2F5A-0C6D-4E6D-B15B-D25405240044}"/>
    <cellStyle name="Notas 6 4 6 4 2" xfId="31185" xr:uid="{6CD5C580-C022-43CA-9D0F-54B3CBFC2881}"/>
    <cellStyle name="Notas 6 4 6 5" xfId="18913" xr:uid="{C629A911-515B-4045-BD57-EC95DD7648FD}"/>
    <cellStyle name="Notas 6 4 7" xfId="4187" xr:uid="{A748A3F0-F394-4D1F-98A3-CC2E060FCCAA}"/>
    <cellStyle name="Notas 6 4 7 2" xfId="6824" xr:uid="{6E3F0565-E4BE-4409-BBAC-19989C07FC06}"/>
    <cellStyle name="Notas 6 4 7 2 2" xfId="13135" xr:uid="{58614615-6A7A-4752-BBB9-F08A24EBA1EA}"/>
    <cellStyle name="Notas 6 4 7 2 2 2" xfId="28243" xr:uid="{3CDA14A2-A1CD-4F59-B4E5-176731A4C6E4}"/>
    <cellStyle name="Notas 6 4 7 2 3" xfId="16804" xr:uid="{B601E913-BD20-4F4B-9D97-9DF61D6E91A2}"/>
    <cellStyle name="Notas 6 4 7 2 3 2" xfId="31912" xr:uid="{411AABA3-D973-4869-99AF-4D2F9358DEEE}"/>
    <cellStyle name="Notas 6 4 7 2 4" xfId="21932" xr:uid="{1A837286-9CFD-42C0-8A81-C64BF730208D}"/>
    <cellStyle name="Notas 6 4 7 3" xfId="10569" xr:uid="{FD1D9AEB-0B61-4ED9-A607-4B3B7653DF36}"/>
    <cellStyle name="Notas 6 4 7 3 2" xfId="25677" xr:uid="{6494FFD3-3F62-4509-8F2A-5A42E9BE4620}"/>
    <cellStyle name="Notas 6 4 7 4" xfId="15075" xr:uid="{F1610293-FC51-4C43-872C-7E8FF3A91D9F}"/>
    <cellStyle name="Notas 6 4 7 4 2" xfId="30183" xr:uid="{F289FDDA-9413-4224-851B-4E1562A6A8F4}"/>
    <cellStyle name="Notas 6 4 7 5" xfId="19295" xr:uid="{A67C4860-C64B-44C6-94A7-DC6B0775578E}"/>
    <cellStyle name="Notas 6 4 8" xfId="4394" xr:uid="{260BFFEB-D75E-4471-AAF0-8B312BFDA8D1}"/>
    <cellStyle name="Notas 6 4 8 2" xfId="7031" xr:uid="{539FA4E5-A15F-4831-B3B4-508D9C4C8EB6}"/>
    <cellStyle name="Notas 6 4 8 2 2" xfId="13342" xr:uid="{2928A453-A690-4747-8C31-3281003A4005}"/>
    <cellStyle name="Notas 6 4 8 2 2 2" xfId="28450" xr:uid="{DDDF33DC-E885-4E31-87A0-CD335558306E}"/>
    <cellStyle name="Notas 6 4 8 2 3" xfId="17006" xr:uid="{4F313489-4CA3-499A-800A-FBC4789051C5}"/>
    <cellStyle name="Notas 6 4 8 2 3 2" xfId="32114" xr:uid="{6B52B5B3-E341-4276-B8CC-9EFCC3F01650}"/>
    <cellStyle name="Notas 6 4 8 2 4" xfId="22139" xr:uid="{849B713F-1BBD-4BB3-8FB4-0020E2833AE9}"/>
    <cellStyle name="Notas 6 4 8 3" xfId="10776" xr:uid="{5DD5D9D3-13E5-4A1E-B88F-002EF4B22C59}"/>
    <cellStyle name="Notas 6 4 8 3 2" xfId="25884" xr:uid="{E4800421-49D1-47CE-A903-20B141E7893D}"/>
    <cellStyle name="Notas 6 4 8 4" xfId="8137" xr:uid="{8BE5FBCB-67A3-44BB-B308-A101F201E159}"/>
    <cellStyle name="Notas 6 4 8 4 2" xfId="23245" xr:uid="{A2D59D6D-3884-4372-987C-063C26E1A26B}"/>
    <cellStyle name="Notas 6 4 8 5" xfId="19502" xr:uid="{E8F5C3DD-21DE-4B24-B4F5-9F30B6532602}"/>
    <cellStyle name="Notas 6 4 9" xfId="4752" xr:uid="{CC25A6AC-7724-4777-9396-C656AB069B6C}"/>
    <cellStyle name="Notas 6 4 9 2" xfId="11134" xr:uid="{E281575C-32E1-459F-A4FC-A80B934F25B9}"/>
    <cellStyle name="Notas 6 4 9 2 2" xfId="26242" xr:uid="{41B29EDA-6E46-4C07-809F-EB5DDF8A9B4A}"/>
    <cellStyle name="Notas 6 4 9 3" xfId="13662" xr:uid="{8B7415A4-9835-40ED-95A4-2690A0403826}"/>
    <cellStyle name="Notas 6 4 9 3 2" xfId="28770" xr:uid="{7C68440F-F56E-457E-8E4B-5351F37C7B55}"/>
    <cellStyle name="Notas 6 4 9 4" xfId="19860" xr:uid="{D7A7581E-CF6C-4232-90CE-0CA1D010A762}"/>
    <cellStyle name="Notas 6 5" xfId="2009" xr:uid="{497C6D12-57FB-47B0-8773-54EE6D5D59D7}"/>
    <cellStyle name="Notas 6 5 10" xfId="13434" xr:uid="{8CE06AE4-5DEB-48D5-9E86-EEEB613BFFD2}"/>
    <cellStyle name="Notas 6 5 10 2" xfId="28542" xr:uid="{1E4B45CA-036A-4E9D-9BBF-9E56E11F0190}"/>
    <cellStyle name="Notas 6 5 11" xfId="9286" xr:uid="{88A73234-F245-4162-832C-1F2139E1C8A4}"/>
    <cellStyle name="Notas 6 5 11 2" xfId="24394" xr:uid="{9CF3792A-1A71-46E9-B98A-BC7DA978E410}"/>
    <cellStyle name="Notas 6 5 12" xfId="17234" xr:uid="{825842D8-7F24-423B-A913-F28FC40A84F2}"/>
    <cellStyle name="Notas 6 5 2" xfId="2771" xr:uid="{05D73A58-7533-49D4-8CD0-CC8041979846}"/>
    <cellStyle name="Notas 6 5 2 2" xfId="5408" xr:uid="{191CDA39-5FE7-4348-9671-DBEB077560F4}"/>
    <cellStyle name="Notas 6 5 2 2 2" xfId="7668" xr:uid="{36B6FDD4-E07E-400F-95B3-65B0EB5A0850}"/>
    <cellStyle name="Notas 6 5 2 2 2 2" xfId="22776" xr:uid="{FE01B337-129F-42FD-86C0-CF1636BD54DF}"/>
    <cellStyle name="Notas 6 5 2 2 3" xfId="20516" xr:uid="{713948F2-ED1B-4D2F-BF18-FD94BA9ED6BA}"/>
    <cellStyle name="Notas 6 5 2 3" xfId="15742" xr:uid="{AC5D6328-AB93-4675-9D3F-C353FA439A5B}"/>
    <cellStyle name="Notas 6 5 2 3 2" xfId="30850" xr:uid="{1E3AE2D4-7CA7-418B-BD46-18F993BA9C78}"/>
    <cellStyle name="Notas 6 5 2 4" xfId="17879" xr:uid="{D15EDFFC-E072-46D9-A4B9-FEB9369D4248}"/>
    <cellStyle name="Notas 6 5 3" xfId="3074" xr:uid="{A2F02796-0450-4B75-AB47-2312480DA4C8}"/>
    <cellStyle name="Notas 6 5 3 2" xfId="5711" xr:uid="{B0FC83FE-CCEB-4E60-9307-6752C4BD9932}"/>
    <cellStyle name="Notas 6 5 3 2 2" xfId="12022" xr:uid="{41D2825C-709B-490A-A1F3-3C4EAEAFDB9A}"/>
    <cellStyle name="Notas 6 5 3 2 2 2" xfId="27130" xr:uid="{D8E3B89F-F8DF-4FEF-9962-197B8456C74D}"/>
    <cellStyle name="Notas 6 5 3 2 3" xfId="8124" xr:uid="{A5A814E3-5FE8-41FF-96BD-B4FA90C9B152}"/>
    <cellStyle name="Notas 6 5 3 2 3 2" xfId="23232" xr:uid="{030B4210-7299-4B70-A71D-2D1DA3F431B4}"/>
    <cellStyle name="Notas 6 5 3 2 4" xfId="20819" xr:uid="{70B58416-B74F-46B7-9A13-9C576378A24B}"/>
    <cellStyle name="Notas 6 5 3 3" xfId="9456" xr:uid="{91A59D35-1DE6-420F-A784-2D44EA681E83}"/>
    <cellStyle name="Notas 6 5 3 3 2" xfId="24564" xr:uid="{2C9BEA69-98DE-4ECD-B486-97A840676F30}"/>
    <cellStyle name="Notas 6 5 3 4" xfId="13399" xr:uid="{31ABF149-73F1-467F-BEE9-FB61E666FBE6}"/>
    <cellStyle name="Notas 6 5 3 4 2" xfId="28507" xr:uid="{AAB2F06D-B08F-4616-80AA-2A5B47116057}"/>
    <cellStyle name="Notas 6 5 3 5" xfId="18182" xr:uid="{7543AD85-2611-47D3-8389-25CC2BEDD3B4}"/>
    <cellStyle name="Notas 6 5 4" xfId="3400" xr:uid="{80933FA9-2C9C-4D3B-8677-53141CE7693F}"/>
    <cellStyle name="Notas 6 5 4 2" xfId="6037" xr:uid="{6F51645A-DB60-4496-8C96-1B29C816F092}"/>
    <cellStyle name="Notas 6 5 4 2 2" xfId="12348" xr:uid="{76042AE7-4976-4F63-B342-F7977E021592}"/>
    <cellStyle name="Notas 6 5 4 2 2 2" xfId="27456" xr:uid="{0A8A2206-4DCC-4FBB-B0BB-30823BD13480}"/>
    <cellStyle name="Notas 6 5 4 2 3" xfId="13501" xr:uid="{5A17A379-D8FD-4D18-BD76-966F4D683043}"/>
    <cellStyle name="Notas 6 5 4 2 3 2" xfId="28609" xr:uid="{DF29054B-6730-4661-974E-47F4827D43FA}"/>
    <cellStyle name="Notas 6 5 4 2 4" xfId="21145" xr:uid="{CCB25408-CDDB-486A-8280-591728B55074}"/>
    <cellStyle name="Notas 6 5 4 3" xfId="9782" xr:uid="{3D55A8AC-6A24-4A16-BEED-67889896EDE4}"/>
    <cellStyle name="Notas 6 5 4 3 2" xfId="24890" xr:uid="{F4E913D4-1B3B-4729-877A-74E672261888}"/>
    <cellStyle name="Notas 6 5 4 4" xfId="13781" xr:uid="{8BBED72E-FD01-4DC0-9769-C63F6E92B7BA}"/>
    <cellStyle name="Notas 6 5 4 4 2" xfId="28889" xr:uid="{5C9901EF-8D63-4893-B699-A537D461464B}"/>
    <cellStyle name="Notas 6 5 4 5" xfId="18508" xr:uid="{67509A5E-56EC-448C-87A3-D9F528F3B11F}"/>
    <cellStyle name="Notas 6 5 5" xfId="3706" xr:uid="{5F8C2419-9FE2-4378-A4BC-D6D330330554}"/>
    <cellStyle name="Notas 6 5 5 2" xfId="6343" xr:uid="{145D5EE7-12CF-4C59-9D5A-2E04EC01E5EF}"/>
    <cellStyle name="Notas 6 5 5 2 2" xfId="12654" xr:uid="{21AC503D-7ACA-4DBF-91E5-F799332874F2}"/>
    <cellStyle name="Notas 6 5 5 2 2 2" xfId="27762" xr:uid="{07AEA2CC-3D30-4A93-AEF0-4E936DF75ECA}"/>
    <cellStyle name="Notas 6 5 5 2 3" xfId="15762" xr:uid="{D4FC5F0D-4E90-435C-9F71-5659711F74D3}"/>
    <cellStyle name="Notas 6 5 5 2 3 2" xfId="30870" xr:uid="{8E43F8DA-1387-4D0E-9CF4-B7AF25B8C9A1}"/>
    <cellStyle name="Notas 6 5 5 2 4" xfId="21451" xr:uid="{D007C44F-9A1C-4F09-B588-8E48EEC7E627}"/>
    <cellStyle name="Notas 6 5 5 3" xfId="10088" xr:uid="{566391B2-8F87-43FE-A418-0107CEE9DF5B}"/>
    <cellStyle name="Notas 6 5 5 3 2" xfId="25196" xr:uid="{9C9637DB-2AF4-402E-9E38-11E1F1E7FDD1}"/>
    <cellStyle name="Notas 6 5 5 4" xfId="13897" xr:uid="{04486157-4B6C-42C1-884D-8EEDCEFBA701}"/>
    <cellStyle name="Notas 6 5 5 4 2" xfId="29005" xr:uid="{1F1C34F2-5E49-4B25-8C2D-81E37838CEA9}"/>
    <cellStyle name="Notas 6 5 5 5" xfId="18814" xr:uid="{B1C7B5B3-D2BE-4A5F-B3CF-D71F0C190AA1}"/>
    <cellStyle name="Notas 6 5 6" xfId="4081" xr:uid="{213F63D1-5DD9-4557-8389-015F94429417}"/>
    <cellStyle name="Notas 6 5 6 2" xfId="6718" xr:uid="{7EC680FD-5DEF-421E-80FB-5128E4C6371D}"/>
    <cellStyle name="Notas 6 5 6 2 2" xfId="13029" xr:uid="{5CDE3140-0338-444D-AB39-334D4E39F9A1}"/>
    <cellStyle name="Notas 6 5 6 2 2 2" xfId="28137" xr:uid="{36A3BE11-A2BE-43C9-801F-898DD6948FE5}"/>
    <cellStyle name="Notas 6 5 6 2 3" xfId="16705" xr:uid="{8204A975-E4D3-44A3-B1A1-249E62BE98E2}"/>
    <cellStyle name="Notas 6 5 6 2 3 2" xfId="31813" xr:uid="{15A989BC-A0B7-4324-B946-EB5324DE45EF}"/>
    <cellStyle name="Notas 6 5 6 2 4" xfId="21826" xr:uid="{7EAC994C-911F-4556-85FF-7B17B64C2B74}"/>
    <cellStyle name="Notas 6 5 6 3" xfId="10463" xr:uid="{9340B82F-4841-4D80-8648-0E978ADC2786}"/>
    <cellStyle name="Notas 6 5 6 3 2" xfId="25571" xr:uid="{AC61366F-759D-46A8-86D9-719D17AB7095}"/>
    <cellStyle name="Notas 6 5 6 4" xfId="15330" xr:uid="{78E638FB-8800-4A60-AB56-183BFCD0D6DB}"/>
    <cellStyle name="Notas 6 5 6 4 2" xfId="30438" xr:uid="{6412F014-5F0F-4094-A0B1-0F95FD3DFBF0}"/>
    <cellStyle name="Notas 6 5 6 5" xfId="19189" xr:uid="{C86BB4AB-8B05-427D-A17E-7E6D36558818}"/>
    <cellStyle name="Notas 6 5 7" xfId="4363" xr:uid="{78009EB6-F1A3-429E-8A02-58FA854445E8}"/>
    <cellStyle name="Notas 6 5 7 2" xfId="7000" xr:uid="{0FA02385-4B00-42A2-9A10-7EC945FA3159}"/>
    <cellStyle name="Notas 6 5 7 2 2" xfId="13311" xr:uid="{A5CDC837-E138-4CA0-97D1-BC66FA56B87A}"/>
    <cellStyle name="Notas 6 5 7 2 2 2" xfId="28419" xr:uid="{B1C88F33-847D-488F-BC28-28E6EF3D0772}"/>
    <cellStyle name="Notas 6 5 7 2 3" xfId="16975" xr:uid="{F976C614-5499-43A2-AB2C-67FF7F2589CE}"/>
    <cellStyle name="Notas 6 5 7 2 3 2" xfId="32083" xr:uid="{BD01148C-5729-48CB-9F36-B96B5C7E7A64}"/>
    <cellStyle name="Notas 6 5 7 2 4" xfId="22108" xr:uid="{48CC8333-C5CB-4F45-8EB6-CFE68CD8E65B}"/>
    <cellStyle name="Notas 6 5 7 3" xfId="10745" xr:uid="{926408A1-AC15-498E-AA26-EB7C14DB6823}"/>
    <cellStyle name="Notas 6 5 7 3 2" xfId="25853" xr:uid="{8A7AC0B9-98A7-4BAA-A5F2-DD2C8218CA2D}"/>
    <cellStyle name="Notas 6 5 7 4" xfId="8100" xr:uid="{142CB310-C1EF-4FEB-8458-8CBB7A82F5AC}"/>
    <cellStyle name="Notas 6 5 7 4 2" xfId="23208" xr:uid="{E8A6C8B0-9A35-470E-8C0D-C885ACFD12F6}"/>
    <cellStyle name="Notas 6 5 7 5" xfId="19471" xr:uid="{BB9947CA-4ED0-4044-AA85-B8AAAD9F5F41}"/>
    <cellStyle name="Notas 6 5 8" xfId="4646" xr:uid="{D576097D-AE21-440E-A07C-DBD359FD1671}"/>
    <cellStyle name="Notas 6 5 8 2" xfId="11028" xr:uid="{BDF658B7-27E5-4D28-9725-45AB804209BA}"/>
    <cellStyle name="Notas 6 5 8 2 2" xfId="26136" xr:uid="{43D34A8B-DEAF-4D24-B740-D4E22B29D1D2}"/>
    <cellStyle name="Notas 6 5 8 3" xfId="15611" xr:uid="{6B812DAE-3764-41E8-A81D-511AE0A059C9}"/>
    <cellStyle name="Notas 6 5 8 3 2" xfId="30719" xr:uid="{F9C5E9A4-F180-40F4-99FE-FE2A799A8D27}"/>
    <cellStyle name="Notas 6 5 8 4" xfId="19754" xr:uid="{38A4E358-098B-4869-9014-E4933BA1B2A5}"/>
    <cellStyle name="Notas 6 5 9" xfId="8507" xr:uid="{DE34986F-1DCA-4666-A2F5-C717EE1471D5}"/>
    <cellStyle name="Notas 6 5 9 2" xfId="23615" xr:uid="{A7C0C201-92FD-411C-91F2-664E27AC95E5}"/>
    <cellStyle name="Notas 7" xfId="1469" xr:uid="{00000000-0005-0000-0000-0000C1050000}"/>
    <cellStyle name="Notas 7 2" xfId="1924" xr:uid="{E733352E-89E0-407B-ADF8-88317D6E9680}"/>
    <cellStyle name="Notas 7 2 10" xfId="15298" xr:uid="{5B993BBD-195F-4BCA-B7E3-38C2587BE28D}"/>
    <cellStyle name="Notas 7 2 10 2" xfId="30406" xr:uid="{1BE110BA-74FA-431B-98B9-62E382F3E8DC}"/>
    <cellStyle name="Notas 7 2 11" xfId="13433" xr:uid="{FCC432AC-AD6D-473D-9838-84B0B26BAD4A}"/>
    <cellStyle name="Notas 7 2 11 2" xfId="28541" xr:uid="{D1EAF4F5-C347-4575-A3D2-E9E25E6533DC}"/>
    <cellStyle name="Notas 7 2 12" xfId="17149" xr:uid="{CB4F9AC9-7304-467A-9CC5-DEF5D5A38511}"/>
    <cellStyle name="Notas 7 2 2" xfId="2484" xr:uid="{449E9B57-2DB9-4377-995D-8618C0926432}"/>
    <cellStyle name="Notas 7 2 2 2" xfId="5121" xr:uid="{5C315BC2-A0A4-4FD6-A60A-40F13C702146}"/>
    <cellStyle name="Notas 7 2 2 2 2" xfId="11485" xr:uid="{300F05A1-882B-4C59-91BD-5DB241DB59FE}"/>
    <cellStyle name="Notas 7 2 2 2 2 2" xfId="26593" xr:uid="{554AEB95-F946-4FF9-8061-3F13EA3C09A6}"/>
    <cellStyle name="Notas 7 2 2 2 3" xfId="7313" xr:uid="{734BE537-B04E-4537-87C9-DC570F25A56E}"/>
    <cellStyle name="Notas 7 2 2 2 3 2" xfId="22421" xr:uid="{157B662D-3852-4B5E-B979-70DD0880B4FE}"/>
    <cellStyle name="Notas 7 2 2 2 4" xfId="20229" xr:uid="{707CCEBF-8F77-4626-97E9-9BE84AA885F8}"/>
    <cellStyle name="Notas 7 2 2 3" xfId="8951" xr:uid="{C9FA6FA4-B6BB-439B-A6AD-8D239F61BB78}"/>
    <cellStyle name="Notas 7 2 2 3 2" xfId="24059" xr:uid="{8ADB64B8-FCD7-4AE6-B5A6-D6D5CB71F1ED}"/>
    <cellStyle name="Notas 7 2 3" xfId="2700" xr:uid="{37359C20-EF3C-455C-8AB2-AE9D313B6F9B}"/>
    <cellStyle name="Notas 7 2 3 2" xfId="5337" xr:uid="{F36E7479-1A27-4930-A830-9C60E6E410B5}"/>
    <cellStyle name="Notas 7 2 3 2 2" xfId="14224" xr:uid="{756F8250-BE01-4C6F-B597-1406E47EF6EE}"/>
    <cellStyle name="Notas 7 2 3 2 2 2" xfId="29332" xr:uid="{81B82C5B-5F8F-4778-84CD-FC9D022BF5A1}"/>
    <cellStyle name="Notas 7 2 3 2 3" xfId="20445" xr:uid="{68C9649D-498E-4E5D-A4C0-D87ECC83E0A1}"/>
    <cellStyle name="Notas 7 2 3 3" xfId="15686" xr:uid="{E66E70B1-0413-42D2-AFF8-6AD64DD29521}"/>
    <cellStyle name="Notas 7 2 3 3 2" xfId="30794" xr:uid="{D56164B6-68B5-4FA0-8C97-476BF4CD9312}"/>
    <cellStyle name="Notas 7 2 3 4" xfId="17808" xr:uid="{D99E5826-AA1B-4CB8-A01C-D98B928E3C05}"/>
    <cellStyle name="Notas 7 2 4" xfId="3003" xr:uid="{2EA14D35-245B-4D46-BC70-86099A5E8FDF}"/>
    <cellStyle name="Notas 7 2 4 2" xfId="5640" xr:uid="{EAA26E34-8F2C-4E77-AB4E-2068AFB1520C}"/>
    <cellStyle name="Notas 7 2 4 2 2" xfId="11951" xr:uid="{E517986E-644A-493B-9FF4-6A119C728A70}"/>
    <cellStyle name="Notas 7 2 4 2 2 2" xfId="27059" xr:uid="{46ED2B8D-C7C0-4EF8-B04F-20FD4CCA46B9}"/>
    <cellStyle name="Notas 7 2 4 2 3" xfId="8731" xr:uid="{266F22DE-2510-4FFF-B31E-9FD476FB433C}"/>
    <cellStyle name="Notas 7 2 4 2 3 2" xfId="23839" xr:uid="{B698385C-7BB1-4E97-A5B7-1EC190B4533C}"/>
    <cellStyle name="Notas 7 2 4 2 4" xfId="20748" xr:uid="{AE8AE899-538C-4D6E-894D-7689054A7134}"/>
    <cellStyle name="Notas 7 2 4 3" xfId="9385" xr:uid="{773F7B7F-8B09-419E-A921-7546C1B28E1A}"/>
    <cellStyle name="Notas 7 2 4 3 2" xfId="24493" xr:uid="{92E3EAFD-DA57-4126-AEB8-47F1F4772BD8}"/>
    <cellStyle name="Notas 7 2 4 4" xfId="16562" xr:uid="{177FD95E-DF37-4D06-8836-B3ED161DB496}"/>
    <cellStyle name="Notas 7 2 4 4 2" xfId="31670" xr:uid="{366ADB83-5B6B-4365-B5FF-B6E8F092720F}"/>
    <cellStyle name="Notas 7 2 4 5" xfId="18111" xr:uid="{A97D593C-4B43-4783-88A9-E3197FCB1A00}"/>
    <cellStyle name="Notas 7 2 5" xfId="3329" xr:uid="{FB1F1242-E301-457A-A3E6-486E4DAEC353}"/>
    <cellStyle name="Notas 7 2 5 2" xfId="5966" xr:uid="{9C3AD655-E716-459A-B27E-A0AC0938DC32}"/>
    <cellStyle name="Notas 7 2 5 2 2" xfId="12277" xr:uid="{59341009-D9A6-42BF-A9ED-4F5A9EF6ADD7}"/>
    <cellStyle name="Notas 7 2 5 2 2 2" xfId="27385" xr:uid="{712460AA-52D7-4006-A2AA-F280B3BBC3D5}"/>
    <cellStyle name="Notas 7 2 5 2 3" xfId="15294" xr:uid="{9665C706-9292-417F-A1F2-91392286F288}"/>
    <cellStyle name="Notas 7 2 5 2 3 2" xfId="30402" xr:uid="{BF9A6C0F-4771-4981-B651-808A2B45F3FB}"/>
    <cellStyle name="Notas 7 2 5 2 4" xfId="21074" xr:uid="{E28BF77F-0272-4AA5-961D-2D3674F14492}"/>
    <cellStyle name="Notas 7 2 5 3" xfId="9711" xr:uid="{D908B482-46C5-48BC-A764-163B858AC039}"/>
    <cellStyle name="Notas 7 2 5 3 2" xfId="24819" xr:uid="{DFBD5D0F-6743-4832-A57A-5775F7863B1D}"/>
    <cellStyle name="Notas 7 2 5 4" xfId="7409" xr:uid="{72E9E6D0-71EA-44F4-B570-1CBC22F343C9}"/>
    <cellStyle name="Notas 7 2 5 4 2" xfId="22517" xr:uid="{5D933D51-5D3D-4B7A-9796-4AD3A371CC6D}"/>
    <cellStyle name="Notas 7 2 5 5" xfId="18437" xr:uid="{E85BC2E7-B858-4820-A190-3DE9C412FC29}"/>
    <cellStyle name="Notas 7 2 6" xfId="3635" xr:uid="{CA5B714E-25B3-4953-803B-16A6E100F28A}"/>
    <cellStyle name="Notas 7 2 6 2" xfId="6272" xr:uid="{12CEF783-0F31-40C9-A785-A97BDAC01701}"/>
    <cellStyle name="Notas 7 2 6 2 2" xfId="12583" xr:uid="{ADC00649-010F-4AD1-BCD5-EF37C7698AE0}"/>
    <cellStyle name="Notas 7 2 6 2 2 2" xfId="27691" xr:uid="{8F80834D-8BC6-453A-B5BD-231645107DE2}"/>
    <cellStyle name="Notas 7 2 6 2 3" xfId="7481" xr:uid="{3C8D5651-1D88-44C2-B322-D87B3F843636}"/>
    <cellStyle name="Notas 7 2 6 2 3 2" xfId="22589" xr:uid="{B561DEFE-259C-4C14-BF27-47C02B2103D7}"/>
    <cellStyle name="Notas 7 2 6 2 4" xfId="21380" xr:uid="{D12C6D59-8D91-4F80-AC9F-D0AC4C899FE6}"/>
    <cellStyle name="Notas 7 2 6 3" xfId="10017" xr:uid="{D8B43B24-D173-48B7-946E-1B0B366F13E7}"/>
    <cellStyle name="Notas 7 2 6 3 2" xfId="25125" xr:uid="{6A4F5F71-7F3C-4270-80AB-2A97E1543CAB}"/>
    <cellStyle name="Notas 7 2 6 4" xfId="14632" xr:uid="{35ACDFD8-C51C-4EF8-88D3-88A518DE9A03}"/>
    <cellStyle name="Notas 7 2 6 4 2" xfId="29740" xr:uid="{DC2265DB-9E4F-4820-8E1B-C476AD8D118D}"/>
    <cellStyle name="Notas 7 2 6 5" xfId="18743" xr:uid="{C74906F4-8F1E-49D6-BAF6-090C0E9B6494}"/>
    <cellStyle name="Notas 7 2 7" xfId="3996" xr:uid="{30AD9BAF-93FD-4BF7-B7A8-CDC5BFA69C69}"/>
    <cellStyle name="Notas 7 2 7 2" xfId="6633" xr:uid="{79C03C25-C5C8-4BF4-B0AA-4803C7490330}"/>
    <cellStyle name="Notas 7 2 7 2 2" xfId="12944" xr:uid="{BBABA8AB-4B47-4F2C-9BDA-078E21127119}"/>
    <cellStyle name="Notas 7 2 7 2 2 2" xfId="28052" xr:uid="{F97F8562-F114-439B-BDC9-CEA318EEAAB2}"/>
    <cellStyle name="Notas 7 2 7 2 3" xfId="16634" xr:uid="{7D3DC511-2B7B-4F00-9D30-29AD92307738}"/>
    <cellStyle name="Notas 7 2 7 2 3 2" xfId="31742" xr:uid="{ACFBB7F6-DC96-471B-A5EC-3850804FED44}"/>
    <cellStyle name="Notas 7 2 7 2 4" xfId="21741" xr:uid="{5518EF56-D624-4364-A39C-BD0207E58DB7}"/>
    <cellStyle name="Notas 7 2 7 3" xfId="10378" xr:uid="{D273645B-D788-41B9-BEF8-639C827E5836}"/>
    <cellStyle name="Notas 7 2 7 3 2" xfId="25486" xr:uid="{40F48D7F-B7EF-4695-96A3-3E1E23B806B9}"/>
    <cellStyle name="Notas 7 2 7 4" xfId="14069" xr:uid="{6EF1EE93-4438-467C-B56C-5EE9EB34BE08}"/>
    <cellStyle name="Notas 7 2 7 4 2" xfId="29177" xr:uid="{1C1F9FBF-F502-452B-B377-3C4C8454D179}"/>
    <cellStyle name="Notas 7 2 7 5" xfId="19104" xr:uid="{3D5C9EDC-5EB6-4E7F-8123-3D4ACEBFD06D}"/>
    <cellStyle name="Notas 7 2 8" xfId="4561" xr:uid="{A698C8B7-7F6E-4545-A63F-8A3CA8D63B86}"/>
    <cellStyle name="Notas 7 2 8 2" xfId="10943" xr:uid="{74EF9FDD-C538-4C2E-906C-BF8D51452E10}"/>
    <cellStyle name="Notas 7 2 8 2 2" xfId="26051" xr:uid="{17D56402-140D-4FF4-AC01-D403B7C2E539}"/>
    <cellStyle name="Notas 7 2 8 3" xfId="15907" xr:uid="{87486094-E103-4D79-A6EF-3CCADDF3C090}"/>
    <cellStyle name="Notas 7 2 8 3 2" xfId="31015" xr:uid="{9C769A6B-2C50-4208-9E31-47EEC524896F}"/>
    <cellStyle name="Notas 7 2 8 4" xfId="19669" xr:uid="{AD25F88C-D2DA-4A1E-94C3-5688594C9134}"/>
    <cellStyle name="Notas 7 2 9" xfId="8425" xr:uid="{88FAD035-FD73-4AC2-8595-3FE82C495593}"/>
    <cellStyle name="Notas 7 2 9 2" xfId="23533" xr:uid="{3BAFA1B0-2F23-4847-ACE8-C23F829C7C35}"/>
    <cellStyle name="Notas 7 3" xfId="1918" xr:uid="{472170EA-2E9E-4EFB-90D9-2168C7A67AE5}"/>
    <cellStyle name="Notas 7 3 10" xfId="8419" xr:uid="{7632BFC7-10A5-47EF-A62E-BB82B2D16CE7}"/>
    <cellStyle name="Notas 7 3 10 2" xfId="23527" xr:uid="{B788EC26-77A1-4628-B8DE-5FB31DBF2AA6}"/>
    <cellStyle name="Notas 7 3 11" xfId="7323" xr:uid="{650BEA92-B76E-41B9-8DDF-32634A9A8184}"/>
    <cellStyle name="Notas 7 3 11 2" xfId="22431" xr:uid="{020BBA5B-71FA-4025-8AEE-6F9B59C365C8}"/>
    <cellStyle name="Notas 7 3 12" xfId="13495" xr:uid="{71E7270D-6673-4B28-87D1-749F5BD9587D}"/>
    <cellStyle name="Notas 7 3 12 2" xfId="28603" xr:uid="{B55F97E4-488B-4A15-8B46-17403D98737E}"/>
    <cellStyle name="Notas 7 3 13" xfId="17143" xr:uid="{854DE1E1-DD74-4A45-93E0-1BBDB30A414D}"/>
    <cellStyle name="Notas 7 3 2" xfId="2478" xr:uid="{426BD253-E24D-4A41-99FF-95BA57081750}"/>
    <cellStyle name="Notas 7 3 2 2" xfId="5115" xr:uid="{F2FDC031-77AB-4A53-9CE7-4A7AB6209EA5}"/>
    <cellStyle name="Notas 7 3 2 2 2" xfId="11479" xr:uid="{7131E65F-A8A0-410D-AE01-9003749C63BC}"/>
    <cellStyle name="Notas 7 3 2 2 2 2" xfId="26587" xr:uid="{3219178C-B9A1-44C7-A0D1-82DA599C5773}"/>
    <cellStyle name="Notas 7 3 2 2 3" xfId="7767" xr:uid="{3B86619C-98E4-4449-81C2-4C378D2E2EAD}"/>
    <cellStyle name="Notas 7 3 2 2 3 2" xfId="22875" xr:uid="{3EEE8209-E495-4985-B8E5-3AA3B90B57CB}"/>
    <cellStyle name="Notas 7 3 2 2 4" xfId="20223" xr:uid="{555E18E8-8286-4F43-BB7A-512D3D6E74A7}"/>
    <cellStyle name="Notas 7 3 2 3" xfId="8945" xr:uid="{C1771503-BC0D-4BEE-8E32-C55E7FAE02F7}"/>
    <cellStyle name="Notas 7 3 2 3 2" xfId="24053" xr:uid="{D24668D3-2163-4018-9E6F-A1BBC24311FF}"/>
    <cellStyle name="Notas 7 3 2 4" xfId="7382" xr:uid="{77714D14-71BF-449E-9BFA-7E6E480DE491}"/>
    <cellStyle name="Notas 7 3 2 4 2" xfId="22490" xr:uid="{C57BA9CB-3FCD-4D39-8D9A-ABCF6AF262AD}"/>
    <cellStyle name="Notas 7 3 2 5" xfId="7960" xr:uid="{76B89019-A09A-484B-890E-C30BEED0F0F1}"/>
    <cellStyle name="Notas 7 3 2 5 2" xfId="23068" xr:uid="{83B002E5-5726-46FC-A8C0-44429F0D9283}"/>
    <cellStyle name="Notas 7 3 2 6" xfId="17640" xr:uid="{A913A25B-93A9-46B5-A65F-AC9C4D42918E}"/>
    <cellStyle name="Notas 7 3 3" xfId="2694" xr:uid="{A2E57CE5-4C17-4B03-BE75-F58BF8250827}"/>
    <cellStyle name="Notas 7 3 3 2" xfId="5331" xr:uid="{10DD8ECC-6BD0-441C-862C-81A743667288}"/>
    <cellStyle name="Notas 7 3 3 2 2" xfId="7919" xr:uid="{159BBC81-CD51-408F-86AB-F69067CBA118}"/>
    <cellStyle name="Notas 7 3 3 2 2 2" xfId="23027" xr:uid="{804FB509-A411-4322-A326-E197540D0858}"/>
    <cellStyle name="Notas 7 3 3 2 3" xfId="20439" xr:uid="{0A5F44A2-CBC5-491B-AFF0-C939ADA29916}"/>
    <cellStyle name="Notas 7 3 3 3" xfId="15439" xr:uid="{7487CCF0-002C-40AE-BD9E-2E4E46544568}"/>
    <cellStyle name="Notas 7 3 3 3 2" xfId="30547" xr:uid="{53070485-C688-42CE-B89C-5AFE19EA5CA5}"/>
    <cellStyle name="Notas 7 3 3 4" xfId="17802" xr:uid="{8CC7ADC3-9BC3-44A3-B65C-81B20BBCFC2D}"/>
    <cellStyle name="Notas 7 3 4" xfId="2997" xr:uid="{427FA474-8BA0-4EEC-B0E0-75F7F4C819A1}"/>
    <cellStyle name="Notas 7 3 4 2" xfId="5634" xr:uid="{E689A986-C904-40B5-A6C4-EA15C6524CBC}"/>
    <cellStyle name="Notas 7 3 4 2 2" xfId="11945" xr:uid="{2F340927-A67F-4A8F-817A-472D1698114B}"/>
    <cellStyle name="Notas 7 3 4 2 2 2" xfId="27053" xr:uid="{D4D2E021-251A-4125-BB0E-B6869F6B85FA}"/>
    <cellStyle name="Notas 7 3 4 2 3" xfId="7661" xr:uid="{2699E119-A222-497A-BD7C-6CB50BCEBFE4}"/>
    <cellStyle name="Notas 7 3 4 2 3 2" xfId="22769" xr:uid="{4C4F2F42-3DF4-4F2E-80D2-DA0E64971EB6}"/>
    <cellStyle name="Notas 7 3 4 2 4" xfId="20742" xr:uid="{DCE270B6-FB8E-44C1-8DD0-9F11D2417941}"/>
    <cellStyle name="Notas 7 3 4 3" xfId="9379" xr:uid="{BF7979EE-9B66-4505-BD1E-3A3193B58524}"/>
    <cellStyle name="Notas 7 3 4 3 2" xfId="24487" xr:uid="{AA0F118B-DC48-4C32-904B-5D3CF0D64FFA}"/>
    <cellStyle name="Notas 7 3 4 4" xfId="8048" xr:uid="{F7946592-9A8E-4CCB-A00F-05C460F29A8B}"/>
    <cellStyle name="Notas 7 3 4 4 2" xfId="23156" xr:uid="{286B70B6-3008-46D4-9B26-DDA7F96CA936}"/>
    <cellStyle name="Notas 7 3 4 5" xfId="18105" xr:uid="{B5B59F5B-C889-41C1-B399-D792F40C3417}"/>
    <cellStyle name="Notas 7 3 5" xfId="3323" xr:uid="{49C3CB07-74A1-4D52-88B8-5DAA7CC8F2F8}"/>
    <cellStyle name="Notas 7 3 5 2" xfId="5960" xr:uid="{005FC73D-D24F-4330-AD33-64EE1536FBBA}"/>
    <cellStyle name="Notas 7 3 5 2 2" xfId="12271" xr:uid="{30A9A24C-4969-42FA-994A-39839062BF86}"/>
    <cellStyle name="Notas 7 3 5 2 2 2" xfId="27379" xr:uid="{FCEF4F0B-35C8-40D2-83E8-FB4C9C503D18}"/>
    <cellStyle name="Notas 7 3 5 2 3" xfId="14176" xr:uid="{1982844B-A7B1-418C-8100-CD523839928C}"/>
    <cellStyle name="Notas 7 3 5 2 3 2" xfId="29284" xr:uid="{7BBC0F50-2B4E-4654-A11A-D238D9F6607F}"/>
    <cellStyle name="Notas 7 3 5 2 4" xfId="21068" xr:uid="{DB86A16E-0E91-4C72-B45E-7939E765F932}"/>
    <cellStyle name="Notas 7 3 5 3" xfId="9705" xr:uid="{7E3BF012-6B63-4EE1-9F7F-5DAFDA5C572C}"/>
    <cellStyle name="Notas 7 3 5 3 2" xfId="24813" xr:uid="{E76FF0A7-51EA-4012-BDC5-149EFF945129}"/>
    <cellStyle name="Notas 7 3 5 4" xfId="13750" xr:uid="{3F56A9A7-A09F-474F-81A8-5419225AD8C5}"/>
    <cellStyle name="Notas 7 3 5 4 2" xfId="28858" xr:uid="{D0B3B698-F389-4060-8E44-22C491E94BEF}"/>
    <cellStyle name="Notas 7 3 5 5" xfId="18431" xr:uid="{E2B7AC89-A185-4CBA-BE4F-F93D4D05E3F4}"/>
    <cellStyle name="Notas 7 3 6" xfId="3629" xr:uid="{F7AEFEE7-1DDA-4105-968F-63A083A918C5}"/>
    <cellStyle name="Notas 7 3 6 2" xfId="6266" xr:uid="{032E5F78-EE28-458F-A74E-4A8CD6A305B2}"/>
    <cellStyle name="Notas 7 3 6 2 2" xfId="12577" xr:uid="{FF53F100-3917-4D77-AD98-3D737348F9D5}"/>
    <cellStyle name="Notas 7 3 6 2 2 2" xfId="27685" xr:uid="{5F519E04-5990-40D8-870F-54AAA0DE9D39}"/>
    <cellStyle name="Notas 7 3 6 2 3" xfId="7734" xr:uid="{8119065D-EA1B-4143-8F0A-5400FDC0EBCB}"/>
    <cellStyle name="Notas 7 3 6 2 3 2" xfId="22842" xr:uid="{94F79A20-AF12-4C3C-91D0-C3B8E41A3D07}"/>
    <cellStyle name="Notas 7 3 6 2 4" xfId="21374" xr:uid="{52B8EEAE-9B34-4087-BABD-99E9E9857AF0}"/>
    <cellStyle name="Notas 7 3 6 3" xfId="10011" xr:uid="{1CF267A9-3AAE-47A0-8FEB-E5FE5D6A9FAC}"/>
    <cellStyle name="Notas 7 3 6 3 2" xfId="25119" xr:uid="{9D533806-0561-4B75-B38E-93AA502DFD93}"/>
    <cellStyle name="Notas 7 3 6 4" xfId="14530" xr:uid="{1B6047BE-9DF2-4B7E-A8D6-A918E62B3996}"/>
    <cellStyle name="Notas 7 3 6 4 2" xfId="29638" xr:uid="{D70FB9D2-E96F-4CAA-985F-AE5385D58855}"/>
    <cellStyle name="Notas 7 3 6 5" xfId="18737" xr:uid="{4AB0344A-9340-44C2-8B9E-04062C76698D}"/>
    <cellStyle name="Notas 7 3 7" xfId="3990" xr:uid="{F65A2870-3ED9-4274-A24E-8F05D9A79E40}"/>
    <cellStyle name="Notas 7 3 7 2" xfId="6627" xr:uid="{721826A7-C886-479C-BB4E-E288963042FA}"/>
    <cellStyle name="Notas 7 3 7 2 2" xfId="12938" xr:uid="{9B13B713-0CFD-4699-9CB5-82D2E1F8E960}"/>
    <cellStyle name="Notas 7 3 7 2 2 2" xfId="28046" xr:uid="{7F09950B-95AE-42DB-B8C7-D9C39F98CC20}"/>
    <cellStyle name="Notas 7 3 7 2 3" xfId="16628" xr:uid="{CAEC2906-F50D-42A5-82BD-5A8ADCEE0BE1}"/>
    <cellStyle name="Notas 7 3 7 2 3 2" xfId="31736" xr:uid="{D19B29B4-805B-47D8-8741-FA0F206206E3}"/>
    <cellStyle name="Notas 7 3 7 2 4" xfId="21735" xr:uid="{0105687D-0128-4073-8C6B-5873F0970B96}"/>
    <cellStyle name="Notas 7 3 7 3" xfId="10372" xr:uid="{14EB32DF-019C-43E3-991C-770A06A5195F}"/>
    <cellStyle name="Notas 7 3 7 3 2" xfId="25480" xr:uid="{7FE37BA4-F352-40F5-9F8D-B11DE3FF95AB}"/>
    <cellStyle name="Notas 7 3 7 4" xfId="7970" xr:uid="{53033B5F-22EE-4589-8E2D-E3913E4BB13A}"/>
    <cellStyle name="Notas 7 3 7 4 2" xfId="23078" xr:uid="{80BF4007-D3B9-4F10-990F-E96E622C8C12}"/>
    <cellStyle name="Notas 7 3 7 5" xfId="19098" xr:uid="{B8AB0C50-1437-47AA-BC4B-FDE68E614251}"/>
    <cellStyle name="Notas 7 3 8" xfId="4310" xr:uid="{77BD787C-BA32-404B-9702-1211F87B8276}"/>
    <cellStyle name="Notas 7 3 8 2" xfId="6947" xr:uid="{4CE17824-FC2A-477A-841A-1BE697346CDD}"/>
    <cellStyle name="Notas 7 3 8 2 2" xfId="13258" xr:uid="{D6A80D24-40D4-40F9-AC47-5025B35AC53B}"/>
    <cellStyle name="Notas 7 3 8 2 2 2" xfId="28366" xr:uid="{AE1034E7-90D7-44FC-9576-65F0DAA35040}"/>
    <cellStyle name="Notas 7 3 8 2 3" xfId="16922" xr:uid="{FE9D7F18-1CCC-43BD-8599-361FED528FF8}"/>
    <cellStyle name="Notas 7 3 8 2 3 2" xfId="32030" xr:uid="{EB6B4B87-4D00-461C-8869-2D61C88AE785}"/>
    <cellStyle name="Notas 7 3 8 2 4" xfId="22055" xr:uid="{2BBF18B7-6652-4911-A166-A452D39301F5}"/>
    <cellStyle name="Notas 7 3 8 3" xfId="10692" xr:uid="{67C04CE2-CB26-4244-B650-1C4676D8E4B9}"/>
    <cellStyle name="Notas 7 3 8 3 2" xfId="25800" xr:uid="{A1C8FF4C-DC6F-4503-BEFE-96C3F0475878}"/>
    <cellStyle name="Notas 7 3 8 4" xfId="13887" xr:uid="{DF75C589-6467-4917-B061-3837E3FF5F92}"/>
    <cellStyle name="Notas 7 3 8 4 2" xfId="28995" xr:uid="{47AAC812-1E90-45D0-BDA4-36DC02915F04}"/>
    <cellStyle name="Notas 7 3 8 5" xfId="19418" xr:uid="{1719F2B0-25C6-446C-9838-0BC02049FF31}"/>
    <cellStyle name="Notas 7 3 9" xfId="4555" xr:uid="{13811435-CEFD-49C3-8C5C-A0458BE064C7}"/>
    <cellStyle name="Notas 7 3 9 2" xfId="10937" xr:uid="{BA9A9345-4754-4D39-9F7E-C75C990F5071}"/>
    <cellStyle name="Notas 7 3 9 2 2" xfId="26045" xr:uid="{F64BA969-8A86-4EF1-9A16-817E34E37402}"/>
    <cellStyle name="Notas 7 3 9 3" xfId="16316" xr:uid="{EB6CE942-24A9-46C5-AF4A-407A71C494BE}"/>
    <cellStyle name="Notas 7 3 9 3 2" xfId="31424" xr:uid="{CAB4F3E9-A7F5-4E06-8C9F-3C88CDD121E5}"/>
    <cellStyle name="Notas 7 3 9 4" xfId="19663" xr:uid="{B9A4DAD2-DB2F-4CF5-80CD-9B0298BF475F}"/>
    <cellStyle name="Notas 7 4" xfId="2116" xr:uid="{2F4AF979-97ED-4216-BE85-7588C37A1FCC}"/>
    <cellStyle name="Notas 7 4 10" xfId="8614" xr:uid="{33B10413-6151-4226-BD5E-F11849F6F495}"/>
    <cellStyle name="Notas 7 4 10 2" xfId="23722" xr:uid="{47892A8B-3810-4B64-B0EE-4ECBEB6BEABA}"/>
    <cellStyle name="Notas 7 4 11" xfId="14733" xr:uid="{BBCBBC96-D09B-4991-AC3C-8D8E7E29FE44}"/>
    <cellStyle name="Notas 7 4 11 2" xfId="29841" xr:uid="{F51C3A4F-F7AB-48D8-B508-3FC564A78358}"/>
    <cellStyle name="Notas 7 4 12" xfId="7640" xr:uid="{FDFAE1B9-8063-4C82-9701-95EE6B376998}"/>
    <cellStyle name="Notas 7 4 12 2" xfId="22748" xr:uid="{A353F7EC-AAB0-4C1A-8566-1D47996B773C}"/>
    <cellStyle name="Notas 7 4 13" xfId="17341" xr:uid="{B70ED7B9-BE8F-41C4-8002-1438BA35D906}"/>
    <cellStyle name="Notas 7 4 2" xfId="2606" xr:uid="{F26DB324-F0BA-4E5B-9BFF-9DFECB1BC769}"/>
    <cellStyle name="Notas 7 4 2 2" xfId="5243" xr:uid="{62FF47F9-7F2F-411C-A626-EF53124068E4}"/>
    <cellStyle name="Notas 7 4 2 2 2" xfId="11607" xr:uid="{060F79C2-3FF1-48CE-A50C-657200B50943}"/>
    <cellStyle name="Notas 7 4 2 2 2 2" xfId="26715" xr:uid="{FE953923-8D32-4D2B-A7BD-F4C62D3D09E8}"/>
    <cellStyle name="Notas 7 4 2 2 3" xfId="14061" xr:uid="{D0C0880B-7386-459A-A4EB-837A388FC779}"/>
    <cellStyle name="Notas 7 4 2 2 3 2" xfId="29169" xr:uid="{8786AB69-ED18-4437-940C-B9B45545F48B}"/>
    <cellStyle name="Notas 7 4 2 2 4" xfId="20351" xr:uid="{800E970C-E412-4C21-8510-C49F9C654882}"/>
    <cellStyle name="Notas 7 4 2 3" xfId="9073" xr:uid="{EAF2B601-B25C-44B8-A2FC-B775E79F5663}"/>
    <cellStyle name="Notas 7 4 2 3 2" xfId="24181" xr:uid="{09E2D4B4-4E48-4468-AFDF-960466554B7A}"/>
    <cellStyle name="Notas 7 4 2 4" xfId="7988" xr:uid="{6F6FFA57-6484-427C-9DF0-181B00F2A7E2}"/>
    <cellStyle name="Notas 7 4 2 4 2" xfId="23096" xr:uid="{257F1413-8F5C-4813-B484-CC9C3EA4663D}"/>
    <cellStyle name="Notas 7 4 2 5" xfId="13727" xr:uid="{590A2781-659B-41F4-B1CD-EB4FD6ECE565}"/>
    <cellStyle name="Notas 7 4 2 5 2" xfId="28835" xr:uid="{7AC73486-42B3-4C86-B190-C745733BDB17}"/>
    <cellStyle name="Notas 7 4 2 6" xfId="17714" xr:uid="{D8639568-06D8-4BEB-B2A5-4523308EE4BB}"/>
    <cellStyle name="Notas 7 4 3" xfId="2871" xr:uid="{83150CFB-9139-4652-A4F5-03C8F73B9F39}"/>
    <cellStyle name="Notas 7 4 3 2" xfId="5508" xr:uid="{895398AE-749D-465B-8A2C-4DE093B8B33E}"/>
    <cellStyle name="Notas 7 4 3 2 2" xfId="14308" xr:uid="{1466174A-88BF-4EAC-BC6C-2F34D199E0C6}"/>
    <cellStyle name="Notas 7 4 3 2 2 2" xfId="29416" xr:uid="{DF2330D6-871C-4AC9-91F7-699642A2624F}"/>
    <cellStyle name="Notas 7 4 3 2 3" xfId="20616" xr:uid="{9995A95D-2CF5-4B99-A34B-C3C49DC05D10}"/>
    <cellStyle name="Notas 7 4 3 3" xfId="8245" xr:uid="{FF93E3B6-A618-42F2-8DEF-5F0734805EA7}"/>
    <cellStyle name="Notas 7 4 3 3 2" xfId="23353" xr:uid="{E604D199-8E04-4A55-9B7B-E5FF2CAC9A7B}"/>
    <cellStyle name="Notas 7 4 3 4" xfId="17979" xr:uid="{FED226CB-FDFD-4C56-87FF-41B39899DC8B}"/>
    <cellStyle name="Notas 7 4 4" xfId="3174" xr:uid="{74737FB7-DA8E-496A-A8B9-1775136C7151}"/>
    <cellStyle name="Notas 7 4 4 2" xfId="5811" xr:uid="{251F70A3-D4DC-4BC9-A259-90CA0F3C8095}"/>
    <cellStyle name="Notas 7 4 4 2 2" xfId="12122" xr:uid="{B0DF916F-5AE5-4001-AEF7-8E3723057CFB}"/>
    <cellStyle name="Notas 7 4 4 2 2 2" xfId="27230" xr:uid="{6FEB45ED-555C-443F-A74E-72AD3C782F5E}"/>
    <cellStyle name="Notas 7 4 4 2 3" xfId="13918" xr:uid="{01A935EE-8445-48A4-9F2C-3EE6FC276874}"/>
    <cellStyle name="Notas 7 4 4 2 3 2" xfId="29026" xr:uid="{30E910B7-693B-4155-9B59-14C836D5D76F}"/>
    <cellStyle name="Notas 7 4 4 2 4" xfId="20919" xr:uid="{C894F979-C791-434B-810D-F12706353ACE}"/>
    <cellStyle name="Notas 7 4 4 3" xfId="9556" xr:uid="{47ACA589-9746-4024-BF7B-87CA8E468CB5}"/>
    <cellStyle name="Notas 7 4 4 3 2" xfId="24664" xr:uid="{D60BAF7D-E8F0-4938-B03D-99115FC94ABA}"/>
    <cellStyle name="Notas 7 4 4 4" xfId="14857" xr:uid="{893ED010-5DFA-443E-9D03-19DAE82DFCA7}"/>
    <cellStyle name="Notas 7 4 4 4 2" xfId="29965" xr:uid="{152FF134-E861-43C2-971F-D169B05E746A}"/>
    <cellStyle name="Notas 7 4 4 5" xfId="18282" xr:uid="{718CC1FF-8C4A-469E-89D8-27035D113A64}"/>
    <cellStyle name="Notas 7 4 5" xfId="3500" xr:uid="{E1AD573B-E699-4171-B42D-AE4D4F5EB479}"/>
    <cellStyle name="Notas 7 4 5 2" xfId="6137" xr:uid="{FDCB6FCD-1AED-4021-A413-7C85B53DACFD}"/>
    <cellStyle name="Notas 7 4 5 2 2" xfId="12448" xr:uid="{DD3FDDA6-4BC6-42C7-8E57-9B98389F5CBF}"/>
    <cellStyle name="Notas 7 4 5 2 2 2" xfId="27556" xr:uid="{0C21C983-898B-41C8-BC0D-8A4648674809}"/>
    <cellStyle name="Notas 7 4 5 2 3" xfId="16182" xr:uid="{AB1EF3A9-482E-418E-9278-54C46F8065FB}"/>
    <cellStyle name="Notas 7 4 5 2 3 2" xfId="31290" xr:uid="{3409B84B-880F-416F-AB9F-1A6670A9EAD1}"/>
    <cellStyle name="Notas 7 4 5 2 4" xfId="21245" xr:uid="{013CEB0A-F28B-4E25-AC5D-9F5C1FF69383}"/>
    <cellStyle name="Notas 7 4 5 3" xfId="9882" xr:uid="{1EE1D449-AE33-4566-9281-EAAF94EE0EC6}"/>
    <cellStyle name="Notas 7 4 5 3 2" xfId="24990" xr:uid="{BE765B8B-8EF2-4848-9C29-09891AEA5266}"/>
    <cellStyle name="Notas 7 4 5 4" xfId="14313" xr:uid="{10AB2D5D-C977-4EC4-BC81-02771EE4DA1B}"/>
    <cellStyle name="Notas 7 4 5 4 2" xfId="29421" xr:uid="{E4BF3D3F-E512-48A8-ADAD-82A4D709E760}"/>
    <cellStyle name="Notas 7 4 5 5" xfId="18608" xr:uid="{3F339C10-5E40-4548-9EA3-4ED04E2C4748}"/>
    <cellStyle name="Notas 7 4 6" xfId="3806" xr:uid="{755E310B-6839-46E2-A83D-71BB82439F1B}"/>
    <cellStyle name="Notas 7 4 6 2" xfId="6443" xr:uid="{0CE30F07-5A2D-458D-9452-4CB1483214D3}"/>
    <cellStyle name="Notas 7 4 6 2 2" xfId="12754" xr:uid="{8245B76B-6D07-4CA0-B194-0F48CE3B6613}"/>
    <cellStyle name="Notas 7 4 6 2 2 2" xfId="27862" xr:uid="{FDFA6BF3-A0C6-4996-918F-D13DEA7CB521}"/>
    <cellStyle name="Notas 7 4 6 2 3" xfId="16210" xr:uid="{16E1351E-F74A-4FD5-9CD3-1E3C121B93F2}"/>
    <cellStyle name="Notas 7 4 6 2 3 2" xfId="31318" xr:uid="{16CEB566-71F9-4819-9A59-BD86FEFE6DD1}"/>
    <cellStyle name="Notas 7 4 6 2 4" xfId="21551" xr:uid="{A6B01825-04A8-4DF8-AC64-24FAE7549008}"/>
    <cellStyle name="Notas 7 4 6 3" xfId="10188" xr:uid="{3ABCE2E3-C736-4368-BEF0-675367CCDF82}"/>
    <cellStyle name="Notas 7 4 6 3 2" xfId="25296" xr:uid="{9C674F80-CE6A-4881-BF34-03CE0D535344}"/>
    <cellStyle name="Notas 7 4 6 4" xfId="16517" xr:uid="{951DA35E-3377-48F4-BC0B-0CDA9C2EBBEC}"/>
    <cellStyle name="Notas 7 4 6 4 2" xfId="31625" xr:uid="{CA4FAC38-312E-43F3-9FB0-6B6140AAF170}"/>
    <cellStyle name="Notas 7 4 6 5" xfId="18914" xr:uid="{5AD50A91-6491-444A-B564-5357DE723479}"/>
    <cellStyle name="Notas 7 4 7" xfId="4188" xr:uid="{F5587C31-3248-4F9E-8E55-2EEBAA078862}"/>
    <cellStyle name="Notas 7 4 7 2" xfId="6825" xr:uid="{711CC0A0-2902-42E3-A5D0-CB438EE3F790}"/>
    <cellStyle name="Notas 7 4 7 2 2" xfId="13136" xr:uid="{AF61102A-A8AD-423E-B110-E04B2D787F78}"/>
    <cellStyle name="Notas 7 4 7 2 2 2" xfId="28244" xr:uid="{43686CA0-AD33-4992-9941-1C4C30A1B5D4}"/>
    <cellStyle name="Notas 7 4 7 2 3" xfId="16805" xr:uid="{EC9BE42B-1003-47F9-808B-17AF169A7A61}"/>
    <cellStyle name="Notas 7 4 7 2 3 2" xfId="31913" xr:uid="{E2DDD30D-8E4C-4DAC-8D80-D6D799F2912F}"/>
    <cellStyle name="Notas 7 4 7 2 4" xfId="21933" xr:uid="{92E19F28-D750-4EFD-8019-BEFB8FA9B49A}"/>
    <cellStyle name="Notas 7 4 7 3" xfId="10570" xr:uid="{4D8A7F23-B706-4F5A-BCC0-77BBD9E508A3}"/>
    <cellStyle name="Notas 7 4 7 3 2" xfId="25678" xr:uid="{4C3F018C-944C-449A-90DE-E39CE0928B77}"/>
    <cellStyle name="Notas 7 4 7 4" xfId="7142" xr:uid="{38F0C30A-C3FE-48CF-8D7C-33DD1DC5AE83}"/>
    <cellStyle name="Notas 7 4 7 4 2" xfId="22250" xr:uid="{57BF2DD0-71CD-4814-92FD-9FDE1F408225}"/>
    <cellStyle name="Notas 7 4 7 5" xfId="19296" xr:uid="{7906501A-D613-435D-A57D-38AABF3480DE}"/>
    <cellStyle name="Notas 7 4 8" xfId="4395" xr:uid="{25C249DF-C10A-418C-907C-DCAE2442FFCC}"/>
    <cellStyle name="Notas 7 4 8 2" xfId="7032" xr:uid="{E52BDE46-83BF-415A-9676-A9A8542303E5}"/>
    <cellStyle name="Notas 7 4 8 2 2" xfId="13343" xr:uid="{38662719-C464-486B-B676-5CBE13588E6D}"/>
    <cellStyle name="Notas 7 4 8 2 2 2" xfId="28451" xr:uid="{163BE8C9-1022-4025-B0CC-41BF47365625}"/>
    <cellStyle name="Notas 7 4 8 2 3" xfId="17007" xr:uid="{EACF8FA1-AAA3-4C3F-935A-71285079BFA5}"/>
    <cellStyle name="Notas 7 4 8 2 3 2" xfId="32115" xr:uid="{AEE852CC-EB1B-4180-BCA9-449FF8CCD0C8}"/>
    <cellStyle name="Notas 7 4 8 2 4" xfId="22140" xr:uid="{26F6C507-10DA-41F3-9F54-4EA566F05FDE}"/>
    <cellStyle name="Notas 7 4 8 3" xfId="10777" xr:uid="{352092F9-0C24-4DC1-97DB-9DC5A8494125}"/>
    <cellStyle name="Notas 7 4 8 3 2" xfId="25885" xr:uid="{9E5C0355-D7CF-4A75-ABA5-E3A40F156D6F}"/>
    <cellStyle name="Notas 7 4 8 4" xfId="14128" xr:uid="{EEF4691D-EA32-48E7-961B-971E82E48CEA}"/>
    <cellStyle name="Notas 7 4 8 4 2" xfId="29236" xr:uid="{31F411BB-3156-4441-91F4-24AF74C3AF4D}"/>
    <cellStyle name="Notas 7 4 8 5" xfId="19503" xr:uid="{2791D364-FC0C-46E7-A455-C0C6E744D4F9}"/>
    <cellStyle name="Notas 7 4 9" xfId="4753" xr:uid="{80E1C5C9-213C-40AE-BC04-9863F393F475}"/>
    <cellStyle name="Notas 7 4 9 2" xfId="11135" xr:uid="{840F332E-78AF-49CF-B96E-3B82233EC641}"/>
    <cellStyle name="Notas 7 4 9 2 2" xfId="26243" xr:uid="{75796D44-1D69-40BD-8BB5-AD445393E213}"/>
    <cellStyle name="Notas 7 4 9 3" xfId="8208" xr:uid="{2B0138F0-B838-472E-BD89-1D157A080EB6}"/>
    <cellStyle name="Notas 7 4 9 3 2" xfId="23316" xr:uid="{4B43D233-8C1A-416F-9065-A2F894736449}"/>
    <cellStyle name="Notas 7 4 9 4" xfId="19861" xr:uid="{37001EFC-2BD8-478A-A734-E407611B8D15}"/>
    <cellStyle name="Notas 7 5" xfId="2008" xr:uid="{B30079D2-5847-420E-B599-D9E7F325FC20}"/>
    <cellStyle name="Notas 7 5 10" xfId="8220" xr:uid="{85378E4A-FA17-483B-AF16-EF03F94FDC2D}"/>
    <cellStyle name="Notas 7 5 10 2" xfId="23328" xr:uid="{24778F6D-166B-409A-A42B-B08664F905B5}"/>
    <cellStyle name="Notas 7 5 11" xfId="15012" xr:uid="{CA5178F6-440B-4CE3-AD11-FE415903498B}"/>
    <cellStyle name="Notas 7 5 11 2" xfId="30120" xr:uid="{0EECCB7A-60E3-485B-8FFD-914D70DE8DD3}"/>
    <cellStyle name="Notas 7 5 12" xfId="17233" xr:uid="{284253E3-C048-4483-9A4D-139BC9793F6A}"/>
    <cellStyle name="Notas 7 5 2" xfId="2770" xr:uid="{E3C0B0CF-5912-44BA-A8D0-FED7EA0276A2}"/>
    <cellStyle name="Notas 7 5 2 2" xfId="5407" xr:uid="{E209FC6B-E6C9-4036-BD5D-AFF2D9857059}"/>
    <cellStyle name="Notas 7 5 2 2 2" xfId="7671" xr:uid="{9D620E65-383E-40ED-9D34-8E5F01009348}"/>
    <cellStyle name="Notas 7 5 2 2 2 2" xfId="22779" xr:uid="{571F4061-90EB-4EF7-825A-72344B159E62}"/>
    <cellStyle name="Notas 7 5 2 2 3" xfId="20515" xr:uid="{94CDEBAB-ED12-4E3A-BC50-BBF6EE2863A2}"/>
    <cellStyle name="Notas 7 5 2 3" xfId="16377" xr:uid="{8AC37FE8-7EB1-46D2-B844-E84FD837BE01}"/>
    <cellStyle name="Notas 7 5 2 3 2" xfId="31485" xr:uid="{E3FC0CE3-77A6-4F32-9A4E-04D8C8684A0F}"/>
    <cellStyle name="Notas 7 5 2 4" xfId="17878" xr:uid="{222AD15D-262E-468E-BC66-182AEBFFA44D}"/>
    <cellStyle name="Notas 7 5 3" xfId="3073" xr:uid="{207F0C87-C211-4487-A36E-03B3B40DC10E}"/>
    <cellStyle name="Notas 7 5 3 2" xfId="5710" xr:uid="{B48F8018-DD6E-4B47-BACE-358A0D531104}"/>
    <cellStyle name="Notas 7 5 3 2 2" xfId="12021" xr:uid="{16B32F47-5812-4628-BD86-93E92BE28ED6}"/>
    <cellStyle name="Notas 7 5 3 2 2 2" xfId="27129" xr:uid="{74F8C3AE-8846-48D6-8267-417D8EE23E02}"/>
    <cellStyle name="Notas 7 5 3 2 3" xfId="13795" xr:uid="{713D6ED9-5CC6-461C-B66F-9E71AE6EC637}"/>
    <cellStyle name="Notas 7 5 3 2 3 2" xfId="28903" xr:uid="{9A586862-8683-4FCD-A2D4-40F9F095B8BA}"/>
    <cellStyle name="Notas 7 5 3 2 4" xfId="20818" xr:uid="{40BCB40E-8EDC-48F9-923B-F55FE425BD02}"/>
    <cellStyle name="Notas 7 5 3 3" xfId="9455" xr:uid="{0A7021A0-3334-4AA4-B541-62FA3860351F}"/>
    <cellStyle name="Notas 7 5 3 3 2" xfId="24563" xr:uid="{206CE230-F7B7-47B4-8963-256813AD0441}"/>
    <cellStyle name="Notas 7 5 3 4" xfId="7654" xr:uid="{1EEDB429-950B-4CE8-A224-E16B9ED19932}"/>
    <cellStyle name="Notas 7 5 3 4 2" xfId="22762" xr:uid="{DB4A0AF0-601E-4B77-A50B-1DA9E9EA937E}"/>
    <cellStyle name="Notas 7 5 3 5" xfId="18181" xr:uid="{4778388B-006F-4F1E-9CEA-25E8436F5EA9}"/>
    <cellStyle name="Notas 7 5 4" xfId="3399" xr:uid="{0FF00903-BD03-4700-86C7-64B9928F4FB4}"/>
    <cellStyle name="Notas 7 5 4 2" xfId="6036" xr:uid="{A8E7FDB8-3363-465E-8661-311C0282215A}"/>
    <cellStyle name="Notas 7 5 4 2 2" xfId="12347" xr:uid="{CD91B603-5D2F-44D8-8138-ED9FF1AF2114}"/>
    <cellStyle name="Notas 7 5 4 2 2 2" xfId="27455" xr:uid="{493D47DD-693D-46F4-83DF-3DBE7F08CD4A}"/>
    <cellStyle name="Notas 7 5 4 2 3" xfId="7485" xr:uid="{80C0C13F-FE60-4664-8DFC-87D2ADDC8E2C}"/>
    <cellStyle name="Notas 7 5 4 2 3 2" xfId="22593" xr:uid="{452BF30F-C6D4-48C7-BAA4-37A315A374F2}"/>
    <cellStyle name="Notas 7 5 4 2 4" xfId="21144" xr:uid="{133601F8-4260-40AA-ACEE-6541F27BE45A}"/>
    <cellStyle name="Notas 7 5 4 3" xfId="9781" xr:uid="{0FB677CA-BC55-4067-9E83-A36A296EDC54}"/>
    <cellStyle name="Notas 7 5 4 3 2" xfId="24889" xr:uid="{57BB212A-FC87-4ED1-8490-CE6CF5C10FA1}"/>
    <cellStyle name="Notas 7 5 4 4" xfId="13767" xr:uid="{0D066652-5C3A-4B90-B5F3-0BF01ECEC852}"/>
    <cellStyle name="Notas 7 5 4 4 2" xfId="28875" xr:uid="{FE600704-CC59-4DA3-82E1-77B0FDE45632}"/>
    <cellStyle name="Notas 7 5 4 5" xfId="18507" xr:uid="{A642DF11-C547-45BC-9A9A-8DAF3B3B30D2}"/>
    <cellStyle name="Notas 7 5 5" xfId="3705" xr:uid="{2321AAD6-FA9E-4D23-8C4E-995C04864009}"/>
    <cellStyle name="Notas 7 5 5 2" xfId="6342" xr:uid="{D6C3A5D1-2403-4963-92F8-AD44BC740633}"/>
    <cellStyle name="Notas 7 5 5 2 2" xfId="12653" xr:uid="{22A8EBAA-1BE4-4E3D-AA4B-FB528DE65567}"/>
    <cellStyle name="Notas 7 5 5 2 2 2" xfId="27761" xr:uid="{31598645-C62C-480E-9CF9-29FA332FD240}"/>
    <cellStyle name="Notas 7 5 5 2 3" xfId="7876" xr:uid="{1B8FA90F-ADD8-4105-B6FE-352B12932112}"/>
    <cellStyle name="Notas 7 5 5 2 3 2" xfId="22984" xr:uid="{0BB3B9A0-16E1-4199-9E4F-3972DC4CA90B}"/>
    <cellStyle name="Notas 7 5 5 2 4" xfId="21450" xr:uid="{470955C5-81F2-4001-ABD7-AFA3B637EC52}"/>
    <cellStyle name="Notas 7 5 5 3" xfId="10087" xr:uid="{9319D64E-80A9-4BA9-A7E4-A1BF7045658E}"/>
    <cellStyle name="Notas 7 5 5 3 2" xfId="25195" xr:uid="{A701F7A8-879C-429A-BFA5-8924F01E15B5}"/>
    <cellStyle name="Notas 7 5 5 4" xfId="7542" xr:uid="{22C82C8E-3E96-43F9-9F79-9F8F26CE2B1B}"/>
    <cellStyle name="Notas 7 5 5 4 2" xfId="22650" xr:uid="{55B1A016-0451-424C-9154-E55A6E59000E}"/>
    <cellStyle name="Notas 7 5 5 5" xfId="18813" xr:uid="{788A80C7-2296-4588-8724-78D2C531E5AD}"/>
    <cellStyle name="Notas 7 5 6" xfId="4080" xr:uid="{28EAFA3E-4C57-4912-A76C-F5DFB7C65BEC}"/>
    <cellStyle name="Notas 7 5 6 2" xfId="6717" xr:uid="{70CA0799-E547-476E-BABD-167352B95582}"/>
    <cellStyle name="Notas 7 5 6 2 2" xfId="13028" xr:uid="{21EFC04C-AFAF-484C-9B61-72E3C18BBAF2}"/>
    <cellStyle name="Notas 7 5 6 2 2 2" xfId="28136" xr:uid="{D54F965C-1FFF-43E0-ABBD-2D235BD34FAB}"/>
    <cellStyle name="Notas 7 5 6 2 3" xfId="16704" xr:uid="{A00DE7EB-9480-4480-AAEC-C5344641B4A5}"/>
    <cellStyle name="Notas 7 5 6 2 3 2" xfId="31812" xr:uid="{0876982F-AAF6-44C4-9CF0-64929DCC87A2}"/>
    <cellStyle name="Notas 7 5 6 2 4" xfId="21825" xr:uid="{FD039336-D3BC-4D6F-ABD4-992DB7D9E9F4}"/>
    <cellStyle name="Notas 7 5 6 3" xfId="10462" xr:uid="{C4A998B1-0C71-4332-84EE-0C0A490EF369}"/>
    <cellStyle name="Notas 7 5 6 3 2" xfId="25570" xr:uid="{D00A9EE1-4F0A-4125-ACD1-E12E50D345DD}"/>
    <cellStyle name="Notas 7 5 6 4" xfId="11805" xr:uid="{F5BC3528-C0BB-4F42-AA48-3C202385EF02}"/>
    <cellStyle name="Notas 7 5 6 4 2" xfId="26913" xr:uid="{7E044E85-A762-4567-B372-447CA1DF9B84}"/>
    <cellStyle name="Notas 7 5 6 5" xfId="19188" xr:uid="{AC20F6CA-7D1F-4214-A96D-916DF367AEC4}"/>
    <cellStyle name="Notas 7 5 7" xfId="4362" xr:uid="{C82F315E-037E-4F78-8B8B-D705844332AA}"/>
    <cellStyle name="Notas 7 5 7 2" xfId="6999" xr:uid="{B52678A1-B8F9-4D92-8475-357774B91830}"/>
    <cellStyle name="Notas 7 5 7 2 2" xfId="13310" xr:uid="{F5475EEB-C463-4382-8649-AB2314893B34}"/>
    <cellStyle name="Notas 7 5 7 2 2 2" xfId="28418" xr:uid="{5F7A778D-D374-479D-8762-77DE650C4C04}"/>
    <cellStyle name="Notas 7 5 7 2 3" xfId="16974" xr:uid="{4413BBCD-D66B-4409-8BAB-8ACF274FDBA3}"/>
    <cellStyle name="Notas 7 5 7 2 3 2" xfId="32082" xr:uid="{05F784B1-2704-4F69-9820-6AA1940F3A54}"/>
    <cellStyle name="Notas 7 5 7 2 4" xfId="22107" xr:uid="{71C3832D-0414-4896-A0A1-6B87611EDEEC}"/>
    <cellStyle name="Notas 7 5 7 3" xfId="10744" xr:uid="{D4CAACC7-1057-4514-9631-7AA05F81AC91}"/>
    <cellStyle name="Notas 7 5 7 3 2" xfId="25852" xr:uid="{000A9D93-C461-44C2-A897-D4FA62EF1024}"/>
    <cellStyle name="Notas 7 5 7 4" xfId="14131" xr:uid="{F9D9BB02-924D-4587-8294-762F9147BB54}"/>
    <cellStyle name="Notas 7 5 7 4 2" xfId="29239" xr:uid="{B80A7EBA-93EA-421B-A329-2B8C19C9710A}"/>
    <cellStyle name="Notas 7 5 7 5" xfId="19470" xr:uid="{A955218F-5620-49FE-BB5E-81CA71F59B75}"/>
    <cellStyle name="Notas 7 5 8" xfId="4645" xr:uid="{C9B2EC50-CB40-4AAB-B879-D28AC3F38CD3}"/>
    <cellStyle name="Notas 7 5 8 2" xfId="11027" xr:uid="{6981CBB1-64CC-41FF-B1A2-B6349CEC0375}"/>
    <cellStyle name="Notas 7 5 8 2 2" xfId="26135" xr:uid="{01866325-46B5-4647-B414-E67C64F4C8A1}"/>
    <cellStyle name="Notas 7 5 8 3" xfId="15705" xr:uid="{89F0439A-CA3A-4148-92A7-1F1E1C16E5F0}"/>
    <cellStyle name="Notas 7 5 8 3 2" xfId="30813" xr:uid="{C88A6587-707F-49A6-874E-1147C75042F1}"/>
    <cellStyle name="Notas 7 5 8 4" xfId="19753" xr:uid="{E3AE114B-64F3-47F8-BDB3-5E372E9F7861}"/>
    <cellStyle name="Notas 7 5 9" xfId="8506" xr:uid="{D4256266-8682-4623-A656-7CA8125792C1}"/>
    <cellStyle name="Notas 7 5 9 2" xfId="23614" xr:uid="{DABF96BC-9584-4D9A-ABA4-DEBE282AF170}"/>
    <cellStyle name="Notas 8" xfId="1470" xr:uid="{00000000-0005-0000-0000-0000C2050000}"/>
    <cellStyle name="Notas 8 2" xfId="1925" xr:uid="{723D4C1C-9F8B-4F45-9857-CB945B9BE991}"/>
    <cellStyle name="Notas 8 2 10" xfId="15875" xr:uid="{888B809C-8BF2-4005-B45D-1115D081939E}"/>
    <cellStyle name="Notas 8 2 10 2" xfId="30983" xr:uid="{FAB8677F-9343-4F97-8F2C-BCCB02B93941}"/>
    <cellStyle name="Notas 8 2 11" xfId="14010" xr:uid="{35565B95-28F8-4474-A395-FE4D8044C945}"/>
    <cellStyle name="Notas 8 2 11 2" xfId="29118" xr:uid="{E1A1383F-9238-4D37-A921-DB149F2D7016}"/>
    <cellStyle name="Notas 8 2 12" xfId="17150" xr:uid="{7ACC4323-D841-4B6A-A2DF-1A3D03CB2362}"/>
    <cellStyle name="Notas 8 2 2" xfId="2485" xr:uid="{837E8B73-30F2-48F7-B5C3-FBAD5CDFFB84}"/>
    <cellStyle name="Notas 8 2 2 2" xfId="5122" xr:uid="{D558FE7A-349D-4960-83FA-AE159B0ECD17}"/>
    <cellStyle name="Notas 8 2 2 2 2" xfId="11486" xr:uid="{5102EDAC-5F33-497F-9B9C-B2D3E92EF259}"/>
    <cellStyle name="Notas 8 2 2 2 2 2" xfId="26594" xr:uid="{9FB45708-5636-497E-907B-2F09ADBA25A9}"/>
    <cellStyle name="Notas 8 2 2 2 3" xfId="7806" xr:uid="{917306A6-EBB0-4E26-9EE1-EA9B4388A1E5}"/>
    <cellStyle name="Notas 8 2 2 2 3 2" xfId="22914" xr:uid="{80F550AB-42BA-491D-9E5B-34002299FF6E}"/>
    <cellStyle name="Notas 8 2 2 2 4" xfId="20230" xr:uid="{35AFFB25-36A6-4D48-A5DE-607C4BA0E6A1}"/>
    <cellStyle name="Notas 8 2 2 3" xfId="8952" xr:uid="{2C422909-EBEC-4629-A0E4-35E7F37E41C0}"/>
    <cellStyle name="Notas 8 2 2 3 2" xfId="24060" xr:uid="{18178991-E62D-485C-B155-C39757148E80}"/>
    <cellStyle name="Notas 8 2 3" xfId="2701" xr:uid="{D1F9B02A-C6DA-49B1-B1CF-4118F4C33515}"/>
    <cellStyle name="Notas 8 2 3 2" xfId="5338" xr:uid="{4C1F6C9F-B583-4F46-8338-46DE4DF5493B}"/>
    <cellStyle name="Notas 8 2 3 2 2" xfId="14172" xr:uid="{E90CE3CD-E3B3-4A2E-9A18-6B80C86CC912}"/>
    <cellStyle name="Notas 8 2 3 2 2 2" xfId="29280" xr:uid="{ED90E296-5B64-428E-8405-BC6A098DB680}"/>
    <cellStyle name="Notas 8 2 3 2 3" xfId="20446" xr:uid="{41C23AAE-14AF-4021-ABFC-1DE7F95E55C7}"/>
    <cellStyle name="Notas 8 2 3 3" xfId="16490" xr:uid="{C0893994-C1E3-4899-883D-508906C4FEB3}"/>
    <cellStyle name="Notas 8 2 3 3 2" xfId="31598" xr:uid="{1391707C-0227-4E75-9052-09DE2C825F58}"/>
    <cellStyle name="Notas 8 2 3 4" xfId="17809" xr:uid="{08F90DBB-3003-4127-AE86-3B887088E326}"/>
    <cellStyle name="Notas 8 2 4" xfId="3004" xr:uid="{35436F88-B0F0-4397-AAB5-56B483845239}"/>
    <cellStyle name="Notas 8 2 4 2" xfId="5641" xr:uid="{35801BED-E33B-43C7-91AB-C6D621CF4669}"/>
    <cellStyle name="Notas 8 2 4 2 2" xfId="11952" xr:uid="{AFC8C7B8-BEE3-42CF-905F-01E1C1710A97}"/>
    <cellStyle name="Notas 8 2 4 2 2 2" xfId="27060" xr:uid="{F850FAEF-F060-439C-A378-579E4839CB62}"/>
    <cellStyle name="Notas 8 2 4 2 3" xfId="14040" xr:uid="{22E0624B-1212-44F6-B366-BD7B2BDEDE99}"/>
    <cellStyle name="Notas 8 2 4 2 3 2" xfId="29148" xr:uid="{C15E55AB-F0BB-4787-B58D-22A04232C163}"/>
    <cellStyle name="Notas 8 2 4 2 4" xfId="20749" xr:uid="{9D3C8B2A-7A36-4699-A7C7-2F3EBC7C2896}"/>
    <cellStyle name="Notas 8 2 4 3" xfId="9386" xr:uid="{E3CCCC11-11E6-4B45-88C9-305C763004C7}"/>
    <cellStyle name="Notas 8 2 4 3 2" xfId="24494" xr:uid="{7A696D77-7225-440F-BFA6-00FEC2F80A18}"/>
    <cellStyle name="Notas 8 2 4 4" xfId="13560" xr:uid="{D44347EC-04FA-48F1-86DF-C7354D6F5DC5}"/>
    <cellStyle name="Notas 8 2 4 4 2" xfId="28668" xr:uid="{ADB71C89-ECB1-452C-9DB4-43014501A745}"/>
    <cellStyle name="Notas 8 2 4 5" xfId="18112" xr:uid="{60F22E82-F660-4E5F-A1EB-8AE2009C1EEF}"/>
    <cellStyle name="Notas 8 2 5" xfId="3330" xr:uid="{57D21898-6C09-46E9-93F6-245CA8F77C04}"/>
    <cellStyle name="Notas 8 2 5 2" xfId="5967" xr:uid="{9B3D3BB6-C742-4B12-8468-1CD16405B7EC}"/>
    <cellStyle name="Notas 8 2 5 2 2" xfId="12278" xr:uid="{9750B3E7-C8F5-4EA5-91EF-3B4AE843723D}"/>
    <cellStyle name="Notas 8 2 5 2 2 2" xfId="27386" xr:uid="{E3D5982E-56F1-49CB-8B42-601AF9D0B7E7}"/>
    <cellStyle name="Notas 8 2 5 2 3" xfId="14594" xr:uid="{ABB6E31C-5059-40DF-AF33-40B046578717}"/>
    <cellStyle name="Notas 8 2 5 2 3 2" xfId="29702" xr:uid="{9DFA831B-AFEA-4160-BE47-32C0D1F72C94}"/>
    <cellStyle name="Notas 8 2 5 2 4" xfId="21075" xr:uid="{73CFC3C9-6EAB-4578-B94A-5119120E892B}"/>
    <cellStyle name="Notas 8 2 5 3" xfId="9712" xr:uid="{EE965DED-50D7-4054-9362-0CFEA1456304}"/>
    <cellStyle name="Notas 8 2 5 3 2" xfId="24820" xr:uid="{CCD1B3C0-B450-4A7A-9573-45BB555A0FD4}"/>
    <cellStyle name="Notas 8 2 5 4" xfId="16285" xr:uid="{517ED0AE-740B-4B97-A818-6C3B0E176C6B}"/>
    <cellStyle name="Notas 8 2 5 4 2" xfId="31393" xr:uid="{D09AAC48-5ECC-4518-B2AE-DC59AE28E94E}"/>
    <cellStyle name="Notas 8 2 5 5" xfId="18438" xr:uid="{A27AACAB-9FEE-48AD-887E-57ED1588E901}"/>
    <cellStyle name="Notas 8 2 6" xfId="3636" xr:uid="{054DFC05-3159-40E3-A440-8990C012C86B}"/>
    <cellStyle name="Notas 8 2 6 2" xfId="6273" xr:uid="{DD8CD87A-7E3C-4F71-9907-950E8ADB7290}"/>
    <cellStyle name="Notas 8 2 6 2 2" xfId="12584" xr:uid="{4155E0F6-C6C5-488F-98E0-EB2C751A6AA5}"/>
    <cellStyle name="Notas 8 2 6 2 2 2" xfId="27692" xr:uid="{BFC3B9E9-33B2-4344-8C1B-2487A40D773F}"/>
    <cellStyle name="Notas 8 2 6 2 3" xfId="15817" xr:uid="{01B865F9-E505-499A-BD7F-5BFAC97A1452}"/>
    <cellStyle name="Notas 8 2 6 2 3 2" xfId="30925" xr:uid="{90C59C4A-4B15-4BA0-A60B-E10717A3B457}"/>
    <cellStyle name="Notas 8 2 6 2 4" xfId="21381" xr:uid="{6526720E-D09F-4B5D-8770-CB7AB679FE18}"/>
    <cellStyle name="Notas 8 2 6 3" xfId="10018" xr:uid="{49A87E31-8FC7-4446-A085-9DE73E14B6AA}"/>
    <cellStyle name="Notas 8 2 6 3 2" xfId="25126" xr:uid="{31D65345-3F92-4DC3-9693-2E5FAC22C9D4}"/>
    <cellStyle name="Notas 8 2 6 4" xfId="7209" xr:uid="{5F30CDD1-9C2E-4472-AFBC-DB0533DE4652}"/>
    <cellStyle name="Notas 8 2 6 4 2" xfId="22317" xr:uid="{4A38C1E7-9231-485D-A0F5-DDB5D0CB28E1}"/>
    <cellStyle name="Notas 8 2 6 5" xfId="18744" xr:uid="{52487824-8760-4A96-9539-1DD22A857665}"/>
    <cellStyle name="Notas 8 2 7" xfId="3997" xr:uid="{C0EFB58E-C37B-4D4C-8188-10F728C043D0}"/>
    <cellStyle name="Notas 8 2 7 2" xfId="6634" xr:uid="{FE155BF6-68A3-4685-814E-69D2764F0F4F}"/>
    <cellStyle name="Notas 8 2 7 2 2" xfId="12945" xr:uid="{B4EE990E-3113-4172-9E54-88A763196FB3}"/>
    <cellStyle name="Notas 8 2 7 2 2 2" xfId="28053" xr:uid="{367E3112-28AB-4A08-A873-79FA388389D8}"/>
    <cellStyle name="Notas 8 2 7 2 3" xfId="16635" xr:uid="{DF9E36CB-1C04-45FF-A009-A1C843FDF973}"/>
    <cellStyle name="Notas 8 2 7 2 3 2" xfId="31743" xr:uid="{7677047C-041C-4382-90F1-A818D188DBBE}"/>
    <cellStyle name="Notas 8 2 7 2 4" xfId="21742" xr:uid="{7C8C74B8-2218-4107-AB18-85A82C9183F3}"/>
    <cellStyle name="Notas 8 2 7 3" xfId="10379" xr:uid="{C734C753-1211-4F12-B556-D6BF5FD0A068}"/>
    <cellStyle name="Notas 8 2 7 3 2" xfId="25487" xr:uid="{8DEA052D-FD24-4AA5-9028-F087D73D3C7E}"/>
    <cellStyle name="Notas 8 2 7 4" xfId="13798" xr:uid="{C22D46CA-FFC5-4F3A-9AE4-D1B066638A33}"/>
    <cellStyle name="Notas 8 2 7 4 2" xfId="28906" xr:uid="{DDC8D720-E00C-48AC-BF0E-86424125C972}"/>
    <cellStyle name="Notas 8 2 7 5" xfId="19105" xr:uid="{33F135A9-090C-4A7D-B43B-4542D7901E23}"/>
    <cellStyle name="Notas 8 2 8" xfId="4562" xr:uid="{511D140B-83DD-4CEF-9E25-D43D284800E1}"/>
    <cellStyle name="Notas 8 2 8 2" xfId="10944" xr:uid="{3B2868C2-401D-4A09-B724-CE00BBC07528}"/>
    <cellStyle name="Notas 8 2 8 2 2" xfId="26052" xr:uid="{150927B2-F02B-4844-8ABA-0416AD09C4B4}"/>
    <cellStyle name="Notas 8 2 8 3" xfId="16086" xr:uid="{BDBE7A4B-F806-4601-B369-47D1E997C4D6}"/>
    <cellStyle name="Notas 8 2 8 3 2" xfId="31194" xr:uid="{946DF4AD-35DD-4F8A-B036-BA45D4D305AB}"/>
    <cellStyle name="Notas 8 2 8 4" xfId="19670" xr:uid="{E6AD4AE4-0A78-4561-89BC-F340ADF99A58}"/>
    <cellStyle name="Notas 8 2 9" xfId="8426" xr:uid="{6A284102-5D37-4E2C-ACEA-77D83B490848}"/>
    <cellStyle name="Notas 8 2 9 2" xfId="23534" xr:uid="{49FAFB27-331D-43CF-9C6E-4AC40E68C5F6}"/>
    <cellStyle name="Notas 8 3" xfId="1919" xr:uid="{08A18AD1-2D1A-4B04-8F9F-F642A8C89771}"/>
    <cellStyle name="Notas 8 3 10" xfId="8420" xr:uid="{20DD8D87-D06E-4623-A16B-23FF417C1D0E}"/>
    <cellStyle name="Notas 8 3 10 2" xfId="23528" xr:uid="{6784E726-5999-4D68-B5B5-E2E589C25725}"/>
    <cellStyle name="Notas 8 3 11" xfId="7865" xr:uid="{49E687D0-06A6-4825-B0A6-B10502C28D8C}"/>
    <cellStyle name="Notas 8 3 11 2" xfId="22973" xr:uid="{0CC894CF-C198-4F23-A4F4-F7FB3766A09C}"/>
    <cellStyle name="Notas 8 3 12" xfId="15338" xr:uid="{3BE946A3-D30F-4305-B9C0-1D55F0587D2A}"/>
    <cellStyle name="Notas 8 3 12 2" xfId="30446" xr:uid="{25C1962D-C4ED-49AA-B86C-5553A28A6810}"/>
    <cellStyle name="Notas 8 3 13" xfId="17144" xr:uid="{4B42CA30-DD4E-4361-B6DC-C5425F1FDB0A}"/>
    <cellStyle name="Notas 8 3 2" xfId="2479" xr:uid="{CD56DA3D-8B3A-450F-A2C9-3FA6C42CA893}"/>
    <cellStyle name="Notas 8 3 2 2" xfId="5116" xr:uid="{3D9B4479-EC1A-45B5-9F39-BBAB6FD54FCC}"/>
    <cellStyle name="Notas 8 3 2 2 2" xfId="11480" xr:uid="{7D76FF6F-BFE3-43D2-9088-DF42805F8DCD}"/>
    <cellStyle name="Notas 8 3 2 2 2 2" xfId="26588" xr:uid="{8B3FD5A1-082B-4DB5-8C13-B857EEE68C49}"/>
    <cellStyle name="Notas 8 3 2 2 3" xfId="7930" xr:uid="{30B4BD29-8B8D-4334-BE33-8B6217C633D3}"/>
    <cellStyle name="Notas 8 3 2 2 3 2" xfId="23038" xr:uid="{AAA2093C-194A-4C71-B94F-6AA2F369301C}"/>
    <cellStyle name="Notas 8 3 2 2 4" xfId="20224" xr:uid="{064DE895-8708-4844-8359-42E169D728BB}"/>
    <cellStyle name="Notas 8 3 2 3" xfId="8946" xr:uid="{BCC3B235-0E8F-418C-A86B-3013E402CBF6}"/>
    <cellStyle name="Notas 8 3 2 3 2" xfId="24054" xr:uid="{045EDF6B-B317-40AC-8124-87983B67CA07}"/>
    <cellStyle name="Notas 8 3 2 4" xfId="9183" xr:uid="{145F3FC2-A49C-4AAB-BCD0-4F92EC2D9644}"/>
    <cellStyle name="Notas 8 3 2 4 2" xfId="24291" xr:uid="{59BCDEAF-982D-4A86-B19F-6376F36D8B12}"/>
    <cellStyle name="Notas 8 3 2 5" xfId="15369" xr:uid="{46B782B4-F51A-4EDC-BA06-8301B1765145}"/>
    <cellStyle name="Notas 8 3 2 5 2" xfId="30477" xr:uid="{E74BA2A1-907B-46B6-9E58-D2DB823D5DF1}"/>
    <cellStyle name="Notas 8 3 2 6" xfId="17641" xr:uid="{DA5B02E1-F11C-4DF2-8613-B965CF72325F}"/>
    <cellStyle name="Notas 8 3 3" xfId="2695" xr:uid="{18F93E90-12AD-4665-9337-E173A39DDB55}"/>
    <cellStyle name="Notas 8 3 3 2" xfId="5332" xr:uid="{5FFDEBA1-C58E-499C-838D-21E5C7729F30}"/>
    <cellStyle name="Notas 8 3 3 2 2" xfId="14218" xr:uid="{9518013E-B643-48E0-9EF6-34FCDA38311C}"/>
    <cellStyle name="Notas 8 3 3 2 2 2" xfId="29326" xr:uid="{ED1EE608-FCB5-4F13-AC95-75E9388C472E}"/>
    <cellStyle name="Notas 8 3 3 2 3" xfId="20440" xr:uid="{A3A4F9F1-E2CC-4DBF-9028-A57DE8744999}"/>
    <cellStyle name="Notas 8 3 3 3" xfId="7171" xr:uid="{B90A53F6-F39C-444C-9119-20B289B3F64F}"/>
    <cellStyle name="Notas 8 3 3 3 2" xfId="22279" xr:uid="{40CACF16-AEE9-4C31-977E-2B12F452533E}"/>
    <cellStyle name="Notas 8 3 3 4" xfId="17803" xr:uid="{0C158657-65E0-49B6-8620-E809CE9BCBE3}"/>
    <cellStyle name="Notas 8 3 4" xfId="2998" xr:uid="{11991998-753D-41F5-92CA-2B54ACB1154E}"/>
    <cellStyle name="Notas 8 3 4 2" xfId="5635" xr:uid="{98FCDE24-DC22-4C14-AAA3-7CCCEF6F4490}"/>
    <cellStyle name="Notas 8 3 4 2 2" xfId="11946" xr:uid="{E7181F60-E33A-4EC5-95EB-741BE09A39E9}"/>
    <cellStyle name="Notas 8 3 4 2 2 2" xfId="27054" xr:uid="{412BBBFE-1C26-463B-828F-8BB44BA2BF74}"/>
    <cellStyle name="Notas 8 3 4 2 3" xfId="15335" xr:uid="{2A7E87C2-5B2D-4431-98AF-2AC0D65E6A75}"/>
    <cellStyle name="Notas 8 3 4 2 3 2" xfId="30443" xr:uid="{C718B75E-07CF-4DBA-8F98-E8EC2874D92C}"/>
    <cellStyle name="Notas 8 3 4 2 4" xfId="20743" xr:uid="{B3660CCB-2625-4ACA-B238-1E15C48E14C9}"/>
    <cellStyle name="Notas 8 3 4 3" xfId="9380" xr:uid="{95214E6B-98A1-4C87-A867-612416AA87DC}"/>
    <cellStyle name="Notas 8 3 4 3 2" xfId="24488" xr:uid="{0EAFDCD3-A9D2-4A30-AC79-4151DE1EDC7D}"/>
    <cellStyle name="Notas 8 3 4 4" xfId="14286" xr:uid="{81BAD3C2-320C-4655-9DE2-A28D69824160}"/>
    <cellStyle name="Notas 8 3 4 4 2" xfId="29394" xr:uid="{4D483CD7-6CCE-472F-A15D-67001DD53093}"/>
    <cellStyle name="Notas 8 3 4 5" xfId="18106" xr:uid="{EE90736D-8635-4C6C-9D63-EEDAECF935B5}"/>
    <cellStyle name="Notas 8 3 5" xfId="3324" xr:uid="{699E177F-8021-4FBF-AA99-3850A31570B7}"/>
    <cellStyle name="Notas 8 3 5 2" xfId="5961" xr:uid="{31C709AA-79D1-48EA-864C-78924F88388C}"/>
    <cellStyle name="Notas 8 3 5 2 2" xfId="12272" xr:uid="{0F013C94-7BE4-43D4-B248-80092254368C}"/>
    <cellStyle name="Notas 8 3 5 2 2 2" xfId="27380" xr:uid="{B3404B8A-4F3C-4A74-BB0C-FBEBD51F51D9}"/>
    <cellStyle name="Notas 8 3 5 2 3" xfId="8003" xr:uid="{46A6562A-064D-4598-ABA0-7C0160B46E8C}"/>
    <cellStyle name="Notas 8 3 5 2 3 2" xfId="23111" xr:uid="{01A1BCB5-D6AF-494D-AC4F-FF7B1F251CFE}"/>
    <cellStyle name="Notas 8 3 5 2 4" xfId="21069" xr:uid="{F6176BC1-4DD7-4979-9142-8FE71E0EBA7C}"/>
    <cellStyle name="Notas 8 3 5 3" xfId="9706" xr:uid="{8E81CAF3-E011-4E0E-8C73-2BADF3A04E8C}"/>
    <cellStyle name="Notas 8 3 5 3 2" xfId="24814" xr:uid="{E36F198B-7A04-4363-8943-27982504D759}"/>
    <cellStyle name="Notas 8 3 5 4" xfId="7340" xr:uid="{06037C64-E08B-458F-9541-6B571E17B701}"/>
    <cellStyle name="Notas 8 3 5 4 2" xfId="22448" xr:uid="{0B99D799-2C9C-477B-B35C-36A409974B26}"/>
    <cellStyle name="Notas 8 3 5 5" xfId="18432" xr:uid="{8E24920A-FA10-4DCB-96C7-5300735A913D}"/>
    <cellStyle name="Notas 8 3 6" xfId="3630" xr:uid="{EEDDE8F0-F28F-4248-B0DA-BC84CF531C7F}"/>
    <cellStyle name="Notas 8 3 6 2" xfId="6267" xr:uid="{27C8D3AA-42D9-4AF2-B96D-DA54A5333D6C}"/>
    <cellStyle name="Notas 8 3 6 2 2" xfId="12578" xr:uid="{AF7B9B48-B9FD-4B30-8E8A-48B91B092971}"/>
    <cellStyle name="Notas 8 3 6 2 2 2" xfId="27686" xr:uid="{735995F0-2977-43CB-8F51-7FA335AE9547}"/>
    <cellStyle name="Notas 8 3 6 2 3" xfId="7298" xr:uid="{65B68F4B-9E73-4354-B6C7-BEDCC0A526B8}"/>
    <cellStyle name="Notas 8 3 6 2 3 2" xfId="22406" xr:uid="{B619A07A-7552-4EA0-9374-476BB9524D67}"/>
    <cellStyle name="Notas 8 3 6 2 4" xfId="21375" xr:uid="{B246B5F5-4DE8-40FB-BC73-C20014B04923}"/>
    <cellStyle name="Notas 8 3 6 3" xfId="10012" xr:uid="{BE136B80-7DB5-4968-8C78-8E52CC67A330}"/>
    <cellStyle name="Notas 8 3 6 3 2" xfId="25120" xr:uid="{A6D9FF6F-7B40-4B69-8138-1E31791BF452}"/>
    <cellStyle name="Notas 8 3 6 4" xfId="15036" xr:uid="{F0A4CB29-20B9-4EDD-A5C9-175334F3E254}"/>
    <cellStyle name="Notas 8 3 6 4 2" xfId="30144" xr:uid="{2546F169-6D95-4750-B0E4-8743FABF2D3C}"/>
    <cellStyle name="Notas 8 3 6 5" xfId="18738" xr:uid="{20F65969-9B95-472C-87FB-AF3F67383CD6}"/>
    <cellStyle name="Notas 8 3 7" xfId="3991" xr:uid="{FE629339-A230-49EA-81E5-00B56E8BF948}"/>
    <cellStyle name="Notas 8 3 7 2" xfId="6628" xr:uid="{3983B8BA-57C6-4CBD-A779-619B95D86885}"/>
    <cellStyle name="Notas 8 3 7 2 2" xfId="12939" xr:uid="{B5B9032C-597E-4939-B1B2-525C4D6B0153}"/>
    <cellStyle name="Notas 8 3 7 2 2 2" xfId="28047" xr:uid="{CE13478B-B409-401C-9EFF-DCDEB09CBE15}"/>
    <cellStyle name="Notas 8 3 7 2 3" xfId="16629" xr:uid="{FD381CDE-816C-486D-87D9-D92AB6D65594}"/>
    <cellStyle name="Notas 8 3 7 2 3 2" xfId="31737" xr:uid="{08B8EEC1-BC9D-460E-B206-CB8F258EB0C3}"/>
    <cellStyle name="Notas 8 3 7 2 4" xfId="21736" xr:uid="{1B83738B-C2A0-47EC-8B68-9BE1C6D7AC09}"/>
    <cellStyle name="Notas 8 3 7 3" xfId="10373" xr:uid="{DABCF953-01CC-48F5-A85C-4DFFC432F511}"/>
    <cellStyle name="Notas 8 3 7 3 2" xfId="25481" xr:uid="{BF3CE4C0-0B29-4D14-B436-457A486CA69E}"/>
    <cellStyle name="Notas 8 3 7 4" xfId="15509" xr:uid="{722279AB-3096-40C4-91AE-1FD5BD685901}"/>
    <cellStyle name="Notas 8 3 7 4 2" xfId="30617" xr:uid="{FCC63593-579F-458B-A211-BACA58E779E0}"/>
    <cellStyle name="Notas 8 3 7 5" xfId="19099" xr:uid="{F612EA32-4723-4109-B268-A6882C1F0363}"/>
    <cellStyle name="Notas 8 3 8" xfId="4311" xr:uid="{4BC8D82B-9F9C-4700-8B90-B265C3532B9A}"/>
    <cellStyle name="Notas 8 3 8 2" xfId="6948" xr:uid="{1AAC0EA9-3E6E-4E1A-890F-893BE3FD7408}"/>
    <cellStyle name="Notas 8 3 8 2 2" xfId="13259" xr:uid="{DB0EB0B6-C9CB-4D9B-9137-32A1BC4071D8}"/>
    <cellStyle name="Notas 8 3 8 2 2 2" xfId="28367" xr:uid="{3C9C22AF-AA98-46B5-95AC-29A0F320B5FB}"/>
    <cellStyle name="Notas 8 3 8 2 3" xfId="16923" xr:uid="{E5996BED-8C0A-445E-8885-A3D1C222EA2C}"/>
    <cellStyle name="Notas 8 3 8 2 3 2" xfId="32031" xr:uid="{954FBA57-D61A-4E21-8F14-9E0487E5CCC7}"/>
    <cellStyle name="Notas 8 3 8 2 4" xfId="22056" xr:uid="{E77A2E30-F5E4-4767-A2F2-A89608A2A25B}"/>
    <cellStyle name="Notas 8 3 8 3" xfId="10693" xr:uid="{E30EEBEA-2DF4-47D6-BC32-26E33B372FB7}"/>
    <cellStyle name="Notas 8 3 8 3 2" xfId="25801" xr:uid="{8A18CD8D-23C7-4AE0-9446-2ABC7E4E3A70}"/>
    <cellStyle name="Notas 8 3 8 4" xfId="8259" xr:uid="{4A48BEA5-09CB-498E-B1FE-F308668353EE}"/>
    <cellStyle name="Notas 8 3 8 4 2" xfId="23367" xr:uid="{F4CD1871-7B23-469B-868D-651802B0E058}"/>
    <cellStyle name="Notas 8 3 8 5" xfId="19419" xr:uid="{3A3B495A-A8F0-45C5-A566-F086FD609612}"/>
    <cellStyle name="Notas 8 3 9" xfId="4556" xr:uid="{020ECF6E-6F71-4BB1-8FBD-DA80AEA154E2}"/>
    <cellStyle name="Notas 8 3 9 2" xfId="10938" xr:uid="{5E9FA12E-C4D3-4F06-B4EA-038D112DBDAF}"/>
    <cellStyle name="Notas 8 3 9 2 2" xfId="26046" xr:uid="{FE7C7713-C698-45F3-AAA1-73F1CFCFDFC0}"/>
    <cellStyle name="Notas 8 3 9 3" xfId="15324" xr:uid="{83945029-F701-450B-AD31-E24012336782}"/>
    <cellStyle name="Notas 8 3 9 3 2" xfId="30432" xr:uid="{F460BE22-9E0D-485D-BCB3-BC5F85F0BDA6}"/>
    <cellStyle name="Notas 8 3 9 4" xfId="19664" xr:uid="{6B3FCECE-29AA-4A5C-8644-03FBA9BD6A25}"/>
    <cellStyle name="Notas 8 4" xfId="2117" xr:uid="{ABDC7E1C-5C16-4183-AA12-BD58FE2556A8}"/>
    <cellStyle name="Notas 8 4 10" xfId="8615" xr:uid="{8AB9ED66-64CB-4283-AA24-58208D06729B}"/>
    <cellStyle name="Notas 8 4 10 2" xfId="23723" xr:uid="{209E68B8-3CE5-4067-A05F-02AE44B23295}"/>
    <cellStyle name="Notas 8 4 11" xfId="16120" xr:uid="{43A2C779-3A11-4E05-AD80-F46C0292BFF2}"/>
    <cellStyle name="Notas 8 4 11 2" xfId="31228" xr:uid="{B24A3DC0-ED18-4D83-B89C-B46059FD76FF}"/>
    <cellStyle name="Notas 8 4 12" xfId="7793" xr:uid="{D784AB0B-C4E5-4378-BA39-EA1715320B1A}"/>
    <cellStyle name="Notas 8 4 12 2" xfId="22901" xr:uid="{18A26155-11CB-42BA-A5EB-8C83E41432EE}"/>
    <cellStyle name="Notas 8 4 13" xfId="17342" xr:uid="{D564C7CF-F562-419F-B57A-863392A21DE8}"/>
    <cellStyle name="Notas 8 4 2" xfId="2607" xr:uid="{A57CB8AE-DA44-4658-AE50-8FF8ADDEEDE4}"/>
    <cellStyle name="Notas 8 4 2 2" xfId="5244" xr:uid="{E0F1777B-CFFC-494B-AB8C-30296B06C74F}"/>
    <cellStyle name="Notas 8 4 2 2 2" xfId="11608" xr:uid="{34ACE53D-2980-4376-AB04-9298418F9DCF}"/>
    <cellStyle name="Notas 8 4 2 2 2 2" xfId="26716" xr:uid="{7C2B527D-DB3C-48F7-BFB0-C21B8EF07CAC}"/>
    <cellStyle name="Notas 8 4 2 2 3" xfId="15562" xr:uid="{70D30BFC-85BA-4355-88D9-E4EA980EF8A6}"/>
    <cellStyle name="Notas 8 4 2 2 3 2" xfId="30670" xr:uid="{00DF4B8B-2CBB-4B35-A005-D7CD27E9D187}"/>
    <cellStyle name="Notas 8 4 2 2 4" xfId="20352" xr:uid="{1D3B3BB6-AAE3-4989-932A-3DADD585D421}"/>
    <cellStyle name="Notas 8 4 2 3" xfId="9074" xr:uid="{ED21F120-B9C4-4870-877D-C810AA5B23DE}"/>
    <cellStyle name="Notas 8 4 2 3 2" xfId="24182" xr:uid="{6E6CEF84-87B9-4B8B-B190-E283571B0764}"/>
    <cellStyle name="Notas 8 4 2 4" xfId="7620" xr:uid="{5B9A2901-801C-41F5-A1E3-6F47B5C8630B}"/>
    <cellStyle name="Notas 8 4 2 4 2" xfId="22728" xr:uid="{8EF35EE8-05CC-4A34-A9E6-E0D0856AFAC8}"/>
    <cellStyle name="Notas 8 4 2 5" xfId="13563" xr:uid="{9AA9AD14-6852-45E1-9EE3-8660F0AB4546}"/>
    <cellStyle name="Notas 8 4 2 5 2" xfId="28671" xr:uid="{CB3EE1CB-F527-47AC-9F1D-2C70AF60A3A1}"/>
    <cellStyle name="Notas 8 4 2 6" xfId="17715" xr:uid="{F8137C42-4B5A-44CE-822E-3BEAB31C35CE}"/>
    <cellStyle name="Notas 8 4 3" xfId="2872" xr:uid="{4F9C5053-157F-4662-9084-CB5F91CE415D}"/>
    <cellStyle name="Notas 8 4 3 2" xfId="5509" xr:uid="{45A303C6-53D0-43EB-96B4-5734DEBC689D}"/>
    <cellStyle name="Notas 8 4 3 2 2" xfId="15833" xr:uid="{8139F338-001B-4EFC-AF87-B3BAC7846B61}"/>
    <cellStyle name="Notas 8 4 3 2 2 2" xfId="30941" xr:uid="{38C95B9E-047C-4EB9-93A0-5E8D7CE275DC}"/>
    <cellStyle name="Notas 8 4 3 2 3" xfId="20617" xr:uid="{CE07C773-C817-460C-B783-E48C531FF4EA}"/>
    <cellStyle name="Notas 8 4 3 3" xfId="13629" xr:uid="{384A4359-ECBE-4DBE-81FD-52CAE0270555}"/>
    <cellStyle name="Notas 8 4 3 3 2" xfId="28737" xr:uid="{4A6F0EF4-338F-4201-8E37-0BD90AAD31DD}"/>
    <cellStyle name="Notas 8 4 3 4" xfId="17980" xr:uid="{81396B6F-68B5-412F-AE6D-787A2B9B1113}"/>
    <cellStyle name="Notas 8 4 4" xfId="3175" xr:uid="{F82B4E1E-35F6-41B1-8BEE-3EBCBC373519}"/>
    <cellStyle name="Notas 8 4 4 2" xfId="5812" xr:uid="{D2872B9B-A8F2-42B5-BB5F-89A183653EC3}"/>
    <cellStyle name="Notas 8 4 4 2 2" xfId="12123" xr:uid="{55404F82-2234-4A65-9B0A-0A1195DA22E4}"/>
    <cellStyle name="Notas 8 4 4 2 2 2" xfId="27231" xr:uid="{EECF0B5B-178D-4362-9ACA-2AAD5A6C32A6}"/>
    <cellStyle name="Notas 8 4 4 2 3" xfId="14377" xr:uid="{F9CA70F6-6674-4F1D-88EA-3C374663D028}"/>
    <cellStyle name="Notas 8 4 4 2 3 2" xfId="29485" xr:uid="{8D4A73CA-F753-4C32-86EA-CA0FA53F70CA}"/>
    <cellStyle name="Notas 8 4 4 2 4" xfId="20920" xr:uid="{E439B4B9-2570-40C2-8DB4-0F27F936648D}"/>
    <cellStyle name="Notas 8 4 4 3" xfId="9557" xr:uid="{7C1A6A6B-4E20-4B44-8894-1C43AC948DDF}"/>
    <cellStyle name="Notas 8 4 4 3 2" xfId="24665" xr:uid="{76BE6627-B086-4031-BE9E-F05EA035150C}"/>
    <cellStyle name="Notas 8 4 4 4" xfId="7810" xr:uid="{F65FC7AD-D938-4DE7-A824-4B1122AC540F}"/>
    <cellStyle name="Notas 8 4 4 4 2" xfId="22918" xr:uid="{0D7106D0-4DAF-412A-AE97-EDFBDDDCDE62}"/>
    <cellStyle name="Notas 8 4 4 5" xfId="18283" xr:uid="{737105B8-394A-406F-96C3-A23DD8D20E7B}"/>
    <cellStyle name="Notas 8 4 5" xfId="3501" xr:uid="{FEEE413E-2F92-43D3-B379-A0A36D038B4E}"/>
    <cellStyle name="Notas 8 4 5 2" xfId="6138" xr:uid="{C760DAF8-251C-451B-BAED-A75AC023575D}"/>
    <cellStyle name="Notas 8 4 5 2 2" xfId="12449" xr:uid="{5A670EBF-5532-4420-9DDA-3D7D6257A89F}"/>
    <cellStyle name="Notas 8 4 5 2 2 2" xfId="27557" xr:uid="{2CBEC394-CFBD-41B0-BAA8-18E6A7B8CF11}"/>
    <cellStyle name="Notas 8 4 5 2 3" xfId="7647" xr:uid="{2ADC2275-A144-4DBB-BB4F-9E6006E8CCE5}"/>
    <cellStyle name="Notas 8 4 5 2 3 2" xfId="22755" xr:uid="{A688E06D-336C-4C30-81A6-1AF5060EA12E}"/>
    <cellStyle name="Notas 8 4 5 2 4" xfId="21246" xr:uid="{CFBC9153-7338-4E3F-ADFD-72BC0D150CB6}"/>
    <cellStyle name="Notas 8 4 5 3" xfId="9883" xr:uid="{687C34BC-B933-43A6-9F2B-245F89285DD4}"/>
    <cellStyle name="Notas 8 4 5 3 2" xfId="24991" xr:uid="{9440F603-DDC7-4209-9767-6E6AAA9073E5}"/>
    <cellStyle name="Notas 8 4 5 4" xfId="15594" xr:uid="{81132A22-A201-47BD-9C67-9CC28EA4F0BB}"/>
    <cellStyle name="Notas 8 4 5 4 2" xfId="30702" xr:uid="{405988A1-F2B2-4DD2-876A-296BE05CFA21}"/>
    <cellStyle name="Notas 8 4 5 5" xfId="18609" xr:uid="{CA275F7E-8E08-4F9E-BFDE-BC763D212D2F}"/>
    <cellStyle name="Notas 8 4 6" xfId="3807" xr:uid="{5134F54B-4747-4DE6-A632-82CA0498AB63}"/>
    <cellStyle name="Notas 8 4 6 2" xfId="6444" xr:uid="{31AE83AF-E11A-4260-BBC6-78687487FFEA}"/>
    <cellStyle name="Notas 8 4 6 2 2" xfId="12755" xr:uid="{E3CAD999-6801-4A25-BDE7-B80D396D5A5A}"/>
    <cellStyle name="Notas 8 4 6 2 2 2" xfId="27863" xr:uid="{71BD750C-4137-45F6-95B3-FCAE8C6B4DB3}"/>
    <cellStyle name="Notas 8 4 6 2 3" xfId="13628" xr:uid="{5EA53766-53FF-4EA8-BCC1-7AE021EA0822}"/>
    <cellStyle name="Notas 8 4 6 2 3 2" xfId="28736" xr:uid="{2A632058-DBA1-478A-A449-CD22A21C64C4}"/>
    <cellStyle name="Notas 8 4 6 2 4" xfId="21552" xr:uid="{9F945867-8798-4F58-A37C-E52A46FFB810}"/>
    <cellStyle name="Notas 8 4 6 3" xfId="10189" xr:uid="{96D6A522-1460-4E74-9F1A-3377ADC6984D}"/>
    <cellStyle name="Notas 8 4 6 3 2" xfId="25297" xr:uid="{80BD9143-A89C-4202-BFA4-46C08FBDF6FE}"/>
    <cellStyle name="Notas 8 4 6 4" xfId="7745" xr:uid="{73C43478-8268-4527-9587-05905D7B196E}"/>
    <cellStyle name="Notas 8 4 6 4 2" xfId="22853" xr:uid="{89D4540E-CAC3-41BD-B0D2-D1071F662BD0}"/>
    <cellStyle name="Notas 8 4 6 5" xfId="18915" xr:uid="{2A097D08-02EC-4391-BC22-0121BBC8C2B0}"/>
    <cellStyle name="Notas 8 4 7" xfId="4189" xr:uid="{E50418F0-0F66-47A3-AA82-23CBA79FC839}"/>
    <cellStyle name="Notas 8 4 7 2" xfId="6826" xr:uid="{888BED4E-6E2B-4808-A609-CC7E8CDD0FAB}"/>
    <cellStyle name="Notas 8 4 7 2 2" xfId="13137" xr:uid="{C17C99BA-D48C-4911-AD36-B790226DFCFA}"/>
    <cellStyle name="Notas 8 4 7 2 2 2" xfId="28245" xr:uid="{3BCC384C-8146-4523-8621-7C76B51B4697}"/>
    <cellStyle name="Notas 8 4 7 2 3" xfId="16806" xr:uid="{27DA67E1-3419-46A9-B524-EAC92849323E}"/>
    <cellStyle name="Notas 8 4 7 2 3 2" xfId="31914" xr:uid="{FF7A1772-3C02-489A-B749-67008A8BF6F4}"/>
    <cellStyle name="Notas 8 4 7 2 4" xfId="21934" xr:uid="{AF30E24E-6EAA-41CA-8D8D-5D4AF3A5A0ED}"/>
    <cellStyle name="Notas 8 4 7 3" xfId="10571" xr:uid="{2FEA45C4-6CE4-40AC-8F8D-42C38728103E}"/>
    <cellStyle name="Notas 8 4 7 3 2" xfId="25679" xr:uid="{AC07D7A8-F3FE-46C1-8A45-3291F36C631B}"/>
    <cellStyle name="Notas 8 4 7 4" xfId="14536" xr:uid="{984739F2-29E5-4BE2-8A36-300B92273D21}"/>
    <cellStyle name="Notas 8 4 7 4 2" xfId="29644" xr:uid="{5E42861A-3694-41F8-A065-CC8A82832893}"/>
    <cellStyle name="Notas 8 4 7 5" xfId="19297" xr:uid="{F0B97DAD-E320-4F41-BCC0-38C5314936B8}"/>
    <cellStyle name="Notas 8 4 8" xfId="4396" xr:uid="{95DE5674-9FB2-489A-8B32-1B52DF464F97}"/>
    <cellStyle name="Notas 8 4 8 2" xfId="7033" xr:uid="{E07FBA81-C46F-487B-AD6F-9DBD28914FC5}"/>
    <cellStyle name="Notas 8 4 8 2 2" xfId="13344" xr:uid="{850651F1-10BD-426D-BCBA-3224FD5A6825}"/>
    <cellStyle name="Notas 8 4 8 2 2 2" xfId="28452" xr:uid="{087F7195-0B81-4073-9AC6-10F2072C873C}"/>
    <cellStyle name="Notas 8 4 8 2 3" xfId="17008" xr:uid="{525C2543-6F66-440E-A0E2-977C62824737}"/>
    <cellStyle name="Notas 8 4 8 2 3 2" xfId="32116" xr:uid="{1A522594-7947-4241-9AA4-2EFB8FB7B574}"/>
    <cellStyle name="Notas 8 4 8 2 4" xfId="22141" xr:uid="{C4F405DD-93D4-43A5-BFEE-030EBA11E02E}"/>
    <cellStyle name="Notas 8 4 8 3" xfId="10778" xr:uid="{974073DC-C0A7-452F-BB39-DCD97E5F9C67}"/>
    <cellStyle name="Notas 8 4 8 3 2" xfId="25886" xr:uid="{622F08F0-B777-42E4-9F7F-388A91D0B110}"/>
    <cellStyle name="Notas 8 4 8 4" xfId="7348" xr:uid="{AAACDA81-F8F7-424C-B0F3-280684B032A9}"/>
    <cellStyle name="Notas 8 4 8 4 2" xfId="22456" xr:uid="{780B8C71-131A-47A6-92DF-633FAE1F49BE}"/>
    <cellStyle name="Notas 8 4 8 5" xfId="19504" xr:uid="{17480258-1C9B-4B91-B60F-AAFA47325770}"/>
    <cellStyle name="Notas 8 4 9" xfId="4754" xr:uid="{2C932920-FB64-4193-ADE0-7C6D80DCA69B}"/>
    <cellStyle name="Notas 8 4 9 2" xfId="11136" xr:uid="{7AB43CD2-328E-4930-AE57-5B16B483C90D}"/>
    <cellStyle name="Notas 8 4 9 2 2" xfId="26244" xr:uid="{917FCFC4-9E52-424C-AA0E-D8D84FBD5559}"/>
    <cellStyle name="Notas 8 4 9 3" xfId="7361" xr:uid="{2BCE1C81-EC2A-43D4-8CD3-41FFFA0DC325}"/>
    <cellStyle name="Notas 8 4 9 3 2" xfId="22469" xr:uid="{0497B5AF-AFDA-40AC-BD58-0EC32E15C271}"/>
    <cellStyle name="Notas 8 4 9 4" xfId="19862" xr:uid="{ECFE3259-A931-4C1F-B75C-4EAC8D71E454}"/>
    <cellStyle name="Notas 8 5" xfId="2007" xr:uid="{27708B88-C66E-4E81-831A-ADB8DB1C8C8C}"/>
    <cellStyle name="Notas 8 5 10" xfId="14534" xr:uid="{981BE4A2-A52D-4494-8318-CDF5FD8AD799}"/>
    <cellStyle name="Notas 8 5 10 2" xfId="29642" xr:uid="{DA47DF62-B634-4193-B628-0F5134D1F2E3}"/>
    <cellStyle name="Notas 8 5 11" xfId="8187" xr:uid="{822BB72A-0819-467A-9C8C-D62CE3831CCC}"/>
    <cellStyle name="Notas 8 5 11 2" xfId="23295" xr:uid="{6BEFFCEB-1B6A-4980-B593-EBEDCE5B36B2}"/>
    <cellStyle name="Notas 8 5 12" xfId="17232" xr:uid="{FA4BDDFE-9D7E-45CA-BDBF-15BCD0F6124F}"/>
    <cellStyle name="Notas 8 5 2" xfId="2769" xr:uid="{A711C781-4CFF-4E40-AF54-35B89E41BA6D}"/>
    <cellStyle name="Notas 8 5 2 2" xfId="5406" xr:uid="{899118D2-A4CF-448B-B681-1CC2EDBD961A}"/>
    <cellStyle name="Notas 8 5 2 2 2" xfId="14084" xr:uid="{4DEE9675-1530-4980-8E95-A7D6DE1AD21A}"/>
    <cellStyle name="Notas 8 5 2 2 2 2" xfId="29192" xr:uid="{D1F02B5B-09CE-44A9-ACED-2C45271ECF18}"/>
    <cellStyle name="Notas 8 5 2 2 3" xfId="20514" xr:uid="{3833A952-8157-47FD-8F90-F8C8986E8914}"/>
    <cellStyle name="Notas 8 5 2 3" xfId="15175" xr:uid="{E8A42815-E0C7-4AF0-9A79-A6E606598E20}"/>
    <cellStyle name="Notas 8 5 2 3 2" xfId="30283" xr:uid="{B2C978F2-4866-470C-B7E6-E564BD953C58}"/>
    <cellStyle name="Notas 8 5 2 4" xfId="17877" xr:uid="{3C2BBFEB-F803-47D7-B6AD-806C4D90066F}"/>
    <cellStyle name="Notas 8 5 3" xfId="3072" xr:uid="{ADA803BE-5FF1-490A-B2E1-8101D4A57A76}"/>
    <cellStyle name="Notas 8 5 3 2" xfId="5709" xr:uid="{4006DD37-48E5-450E-A16A-BF57AB52D728}"/>
    <cellStyle name="Notas 8 5 3 2 2" xfId="12020" xr:uid="{D98B9118-B7A1-45E2-A286-DD958551DF96}"/>
    <cellStyle name="Notas 8 5 3 2 2 2" xfId="27128" xr:uid="{6C352C93-C3C4-4902-A7DF-15DFA2366C0D}"/>
    <cellStyle name="Notas 8 5 3 2 3" xfId="7252" xr:uid="{9646BEFF-7879-4089-901F-5076F536D35D}"/>
    <cellStyle name="Notas 8 5 3 2 3 2" xfId="22360" xr:uid="{81425967-80E9-49EA-B206-B5D327B8F8E7}"/>
    <cellStyle name="Notas 8 5 3 2 4" xfId="20817" xr:uid="{43636F86-F2BB-4A8F-A7E9-E7AF7268C57F}"/>
    <cellStyle name="Notas 8 5 3 3" xfId="9454" xr:uid="{7A3BC628-111B-4F18-8C57-1924A82B9D56}"/>
    <cellStyle name="Notas 8 5 3 3 2" xfId="24562" xr:uid="{A0108EF8-1784-49D5-98DD-873B2457BDE1}"/>
    <cellStyle name="Notas 8 5 3 4" xfId="7272" xr:uid="{312C900E-66A8-439F-BB5A-F39C04ECD60F}"/>
    <cellStyle name="Notas 8 5 3 4 2" xfId="22380" xr:uid="{8A5D0307-F434-40C6-868C-A41412DC404F}"/>
    <cellStyle name="Notas 8 5 3 5" xfId="18180" xr:uid="{36A496A1-4C54-4C18-B8B6-D2C33F4BD780}"/>
    <cellStyle name="Notas 8 5 4" xfId="3398" xr:uid="{A8DAA389-FBEC-4187-B115-04C850AFD3D9}"/>
    <cellStyle name="Notas 8 5 4 2" xfId="6035" xr:uid="{552E70E5-9903-4587-9C58-C91AEBAD26D4}"/>
    <cellStyle name="Notas 8 5 4 2 2" xfId="12346" xr:uid="{D5E53CD9-A15C-45D4-8185-EEF3C58E8EC2}"/>
    <cellStyle name="Notas 8 5 4 2 2 2" xfId="27454" xr:uid="{8F2800F0-FF29-4CC1-B616-E0853B77ED39}"/>
    <cellStyle name="Notas 8 5 4 2 3" xfId="15296" xr:uid="{68806B76-54E6-4478-A8DF-232542B83F0D}"/>
    <cellStyle name="Notas 8 5 4 2 3 2" xfId="30404" xr:uid="{6BD42C07-B009-4A75-A827-37DBA3D83CEF}"/>
    <cellStyle name="Notas 8 5 4 2 4" xfId="21143" xr:uid="{8ACFBE2E-ACEF-4C64-8667-540AFF4FE7ED}"/>
    <cellStyle name="Notas 8 5 4 3" xfId="9780" xr:uid="{55DF6E71-29E4-45FC-A2FE-7B415AD99018}"/>
    <cellStyle name="Notas 8 5 4 3 2" xfId="24888" xr:uid="{A6DDDF25-6E10-417A-A2CC-121FCDC2972D}"/>
    <cellStyle name="Notas 8 5 4 4" xfId="13945" xr:uid="{6C662604-F71A-4343-A9E8-4B24F5AB02E8}"/>
    <cellStyle name="Notas 8 5 4 4 2" xfId="29053" xr:uid="{AD8DE129-0574-4681-92E7-4BDF9ACD7A2D}"/>
    <cellStyle name="Notas 8 5 4 5" xfId="18506" xr:uid="{569CE9DB-AC13-460C-BAF5-53A0EE40AA02}"/>
    <cellStyle name="Notas 8 5 5" xfId="3704" xr:uid="{2EF3EEF9-6C48-4FBA-975F-5F352432289E}"/>
    <cellStyle name="Notas 8 5 5 2" xfId="6341" xr:uid="{A44DC9AC-ADD8-432C-84E1-59CD32E18D1F}"/>
    <cellStyle name="Notas 8 5 5 2 2" xfId="12652" xr:uid="{20F95ED7-EC14-4BF2-9E21-9937AE818475}"/>
    <cellStyle name="Notas 8 5 5 2 2 2" xfId="27760" xr:uid="{DA55099C-06FF-47E6-9227-ACE0A6E4F99A}"/>
    <cellStyle name="Notas 8 5 5 2 3" xfId="7167" xr:uid="{13F32D2C-31B9-4FAC-A8DF-42A2A3EF2AC2}"/>
    <cellStyle name="Notas 8 5 5 2 3 2" xfId="22275" xr:uid="{8C66832B-3B44-4D1F-91DE-3017E46AD209}"/>
    <cellStyle name="Notas 8 5 5 2 4" xfId="21449" xr:uid="{C584B340-B48C-4D3F-BE43-3AD9F05EBCD6}"/>
    <cellStyle name="Notas 8 5 5 3" xfId="10086" xr:uid="{682A8B1C-7C4F-4F95-BC88-04BF2EEB41D4}"/>
    <cellStyle name="Notas 8 5 5 3 2" xfId="25194" xr:uid="{7F7CAA20-CD86-4FF7-8AF6-BD7830FBB416}"/>
    <cellStyle name="Notas 8 5 5 4" xfId="7146" xr:uid="{5B59B7D1-F2FB-440F-8D4E-DC6EE342744C}"/>
    <cellStyle name="Notas 8 5 5 4 2" xfId="22254" xr:uid="{50AC7080-8CF4-44BA-804A-EAB8B2C2380A}"/>
    <cellStyle name="Notas 8 5 5 5" xfId="18812" xr:uid="{F1F29E79-953E-47DD-94A8-1FFCD28AE03D}"/>
    <cellStyle name="Notas 8 5 6" xfId="4079" xr:uid="{51BDA42D-6F44-4EE8-993E-00AB0E517DBB}"/>
    <cellStyle name="Notas 8 5 6 2" xfId="6716" xr:uid="{2B58E404-34BD-48A3-BCAB-2CF4B2036304}"/>
    <cellStyle name="Notas 8 5 6 2 2" xfId="13027" xr:uid="{57EF5B7B-621E-4034-98D6-0EC3C057EC79}"/>
    <cellStyle name="Notas 8 5 6 2 2 2" xfId="28135" xr:uid="{718D75E3-4842-46DE-A2C4-C5D7916C5249}"/>
    <cellStyle name="Notas 8 5 6 2 3" xfId="16703" xr:uid="{2B89B0B0-8E0C-4758-B8F1-E924CE4DE61F}"/>
    <cellStyle name="Notas 8 5 6 2 3 2" xfId="31811" xr:uid="{A79C381A-99A8-4EF8-8ADF-28EACBE803D8}"/>
    <cellStyle name="Notas 8 5 6 2 4" xfId="21824" xr:uid="{0E5167F7-636F-4C53-A2A1-F57363BF0E77}"/>
    <cellStyle name="Notas 8 5 6 3" xfId="10461" xr:uid="{8D5DEDFD-21DB-4D8B-B879-3D43DD8670BD}"/>
    <cellStyle name="Notas 8 5 6 3 2" xfId="25569" xr:uid="{D8932719-21CA-4416-905C-F0B6CDF595E4}"/>
    <cellStyle name="Notas 8 5 6 4" xfId="15738" xr:uid="{4C7D3C26-BC8F-461F-BDC1-9C42AB9A1FE5}"/>
    <cellStyle name="Notas 8 5 6 4 2" xfId="30846" xr:uid="{FF79DCFC-E366-4A13-B306-8051105D70FF}"/>
    <cellStyle name="Notas 8 5 6 5" xfId="19187" xr:uid="{B727B7C3-A1D7-4D73-9014-3A3B900F4610}"/>
    <cellStyle name="Notas 8 5 7" xfId="4361" xr:uid="{F2B2F32D-135F-49B8-8DA5-E223F693FAC6}"/>
    <cellStyle name="Notas 8 5 7 2" xfId="6998" xr:uid="{E3A83D5E-EAF0-4646-B3B4-62353F650761}"/>
    <cellStyle name="Notas 8 5 7 2 2" xfId="13309" xr:uid="{2BF132D5-68A3-465A-B626-D5F88C518987}"/>
    <cellStyle name="Notas 8 5 7 2 2 2" xfId="28417" xr:uid="{E9C4D856-6475-4819-BA33-F02C0E8D1A91}"/>
    <cellStyle name="Notas 8 5 7 2 3" xfId="16973" xr:uid="{0134A763-B18A-42F9-B0D8-D01041D5886A}"/>
    <cellStyle name="Notas 8 5 7 2 3 2" xfId="32081" xr:uid="{0F1894BB-61A0-4127-9122-CE348E96272C}"/>
    <cellStyle name="Notas 8 5 7 2 4" xfId="22106" xr:uid="{2CF16002-5B24-4CB0-BC1F-E945702E96AA}"/>
    <cellStyle name="Notas 8 5 7 3" xfId="10743" xr:uid="{E063F8B6-AA6C-4F48-B534-06BE77B79657}"/>
    <cellStyle name="Notas 8 5 7 3 2" xfId="25851" xr:uid="{05601BBC-3B5E-47CB-90FD-341E175429DC}"/>
    <cellStyle name="Notas 8 5 7 4" xfId="15759" xr:uid="{E276AA28-0418-498D-A095-4258EFD457CE}"/>
    <cellStyle name="Notas 8 5 7 4 2" xfId="30867" xr:uid="{C868CE79-26F5-4DC2-A179-33A8E70F61FB}"/>
    <cellStyle name="Notas 8 5 7 5" xfId="19469" xr:uid="{DBF2E556-0F21-43DD-AD97-7C49B0E6833F}"/>
    <cellStyle name="Notas 8 5 8" xfId="4644" xr:uid="{AF913B3A-95C6-4590-9EC8-A57435549AD1}"/>
    <cellStyle name="Notas 8 5 8 2" xfId="11026" xr:uid="{EB26339E-0702-4E22-9B3D-D73ACADCE74F}"/>
    <cellStyle name="Notas 8 5 8 2 2" xfId="26134" xr:uid="{B95C5FEE-8EC5-4A7C-AC97-EA3DC8279B9C}"/>
    <cellStyle name="Notas 8 5 8 3" xfId="16540" xr:uid="{8533483B-EEC4-4662-8D30-86E95306FC71}"/>
    <cellStyle name="Notas 8 5 8 3 2" xfId="31648" xr:uid="{28367FA5-0305-4B49-9F6A-10C62DF55CD9}"/>
    <cellStyle name="Notas 8 5 8 4" xfId="19752" xr:uid="{B65E8BE8-E033-474D-B7C4-CC2DC6596DCC}"/>
    <cellStyle name="Notas 8 5 9" xfId="8505" xr:uid="{5E1A5FB8-6986-436A-B9F4-FDA1730AB7C0}"/>
    <cellStyle name="Notas 8 5 9 2" xfId="23613" xr:uid="{7548F3B2-0E69-42C0-A503-F0168E48868E}"/>
    <cellStyle name="Notas 9" xfId="1471" xr:uid="{00000000-0005-0000-0000-0000C3050000}"/>
    <cellStyle name="Notas 9 10" xfId="1472" xr:uid="{00000000-0005-0000-0000-0000C4050000}"/>
    <cellStyle name="Notas 9 11" xfId="1473" xr:uid="{00000000-0005-0000-0000-0000C5050000}"/>
    <cellStyle name="Notas 9 12" xfId="1474" xr:uid="{00000000-0005-0000-0000-0000C6050000}"/>
    <cellStyle name="Notas 9 13" xfId="1475" xr:uid="{00000000-0005-0000-0000-0000C7050000}"/>
    <cellStyle name="Notas 9 14" xfId="1476" xr:uid="{00000000-0005-0000-0000-0000C8050000}"/>
    <cellStyle name="Notas 9 15" xfId="1477" xr:uid="{00000000-0005-0000-0000-0000C9050000}"/>
    <cellStyle name="Notas 9 16" xfId="1478" xr:uid="{00000000-0005-0000-0000-0000CA050000}"/>
    <cellStyle name="Notas 9 17" xfId="1479" xr:uid="{00000000-0005-0000-0000-0000CB050000}"/>
    <cellStyle name="Notas 9 18" xfId="1480" xr:uid="{00000000-0005-0000-0000-0000CC050000}"/>
    <cellStyle name="Notas 9 19" xfId="1481" xr:uid="{00000000-0005-0000-0000-0000CD050000}"/>
    <cellStyle name="Notas 9 2" xfId="1482" xr:uid="{00000000-0005-0000-0000-0000CE050000}"/>
    <cellStyle name="Notas 9 20" xfId="1483" xr:uid="{00000000-0005-0000-0000-0000CF050000}"/>
    <cellStyle name="Notas 9 21" xfId="1484" xr:uid="{00000000-0005-0000-0000-0000D0050000}"/>
    <cellStyle name="Notas 9 22" xfId="1485" xr:uid="{00000000-0005-0000-0000-0000D1050000}"/>
    <cellStyle name="Notas 9 23" xfId="1926" xr:uid="{65291A15-2CF1-4218-AA7F-A248F45EB248}"/>
    <cellStyle name="Notas 9 23 10" xfId="14348" xr:uid="{909D9B57-ADB7-45FE-B949-E9F8F694EE15}"/>
    <cellStyle name="Notas 9 23 10 2" xfId="29456" xr:uid="{46E58087-9CD3-4276-82AC-EE63F332E009}"/>
    <cellStyle name="Notas 9 23 11" xfId="15305" xr:uid="{9AEA84E2-DA42-4161-A346-433835BED84D}"/>
    <cellStyle name="Notas 9 23 11 2" xfId="30413" xr:uid="{8E8CBADF-325B-4757-97C6-2D213C31585D}"/>
    <cellStyle name="Notas 9 23 12" xfId="17151" xr:uid="{1D6FB6B4-E653-4B6B-BB6A-BFED69CB2875}"/>
    <cellStyle name="Notas 9 23 2" xfId="2486" xr:uid="{5EC4556F-99D4-4052-8F1A-4E6946C9BA38}"/>
    <cellStyle name="Notas 9 23 2 2" xfId="5123" xr:uid="{D1CA0A79-6FB5-4210-86F5-E2E6FD5CACBE}"/>
    <cellStyle name="Notas 9 23 2 2 2" xfId="11487" xr:uid="{A7200F92-34F2-484C-A3F3-3AF6D697A12C}"/>
    <cellStyle name="Notas 9 23 2 2 2 2" xfId="26595" xr:uid="{902D6BBC-3143-4234-A533-494BAE06686B}"/>
    <cellStyle name="Notas 9 23 2 2 3" xfId="7558" xr:uid="{6AAF6F5E-2EE0-44C5-9A84-1777F9721E1C}"/>
    <cellStyle name="Notas 9 23 2 2 3 2" xfId="22666" xr:uid="{0C44DA04-AF90-4DB3-B666-C0F870AF778F}"/>
    <cellStyle name="Notas 9 23 2 2 4" xfId="20231" xr:uid="{0B033A8C-D62B-4C87-A0A7-CCB5208CBFE0}"/>
    <cellStyle name="Notas 9 23 2 3" xfId="8953" xr:uid="{2965A2BC-5E21-4E93-BC6C-927D7C6DE5AD}"/>
    <cellStyle name="Notas 9 23 2 3 2" xfId="24061" xr:uid="{70391DC2-4015-421B-9D39-233267AD6F88}"/>
    <cellStyle name="Notas 9 23 3" xfId="2702" xr:uid="{E3A9F075-9DF6-45F8-B7D7-65BBB9AA8601}"/>
    <cellStyle name="Notas 9 23 3 2" xfId="5339" xr:uid="{EF3EB095-6F66-4418-885F-53395D815BFA}"/>
    <cellStyle name="Notas 9 23 3 2 2" xfId="15219" xr:uid="{0CEDF3D3-A8E5-472A-89B3-339BA6226F66}"/>
    <cellStyle name="Notas 9 23 3 2 2 2" xfId="30327" xr:uid="{9551607A-0C78-4E00-A4EB-2C6B66ECD0E0}"/>
    <cellStyle name="Notas 9 23 3 2 3" xfId="20447" xr:uid="{BDB13FB4-2F9F-48A5-8F81-1C99BA9F83F5}"/>
    <cellStyle name="Notas 9 23 3 3" xfId="8076" xr:uid="{D1D4230D-9380-4727-BD8A-B213F39BDBB7}"/>
    <cellStyle name="Notas 9 23 3 3 2" xfId="23184" xr:uid="{B4A0B25B-D846-4008-842C-5B5F90C1C1CA}"/>
    <cellStyle name="Notas 9 23 3 4" xfId="17810" xr:uid="{1B6137E7-B183-441C-9BFD-214D8CC77C87}"/>
    <cellStyle name="Notas 9 23 4" xfId="3005" xr:uid="{4853BC1A-72D4-4D93-A497-C0B14EDCE577}"/>
    <cellStyle name="Notas 9 23 4 2" xfId="5642" xr:uid="{79DA110E-C197-44B3-BB19-C758A5D91FD8}"/>
    <cellStyle name="Notas 9 23 4 2 2" xfId="11953" xr:uid="{BF02266F-FAE8-4910-B36B-B6CE9E93DA67}"/>
    <cellStyle name="Notas 9 23 4 2 2 2" xfId="27061" xr:uid="{43C5CD39-F272-4B3E-849D-ED8437D3967F}"/>
    <cellStyle name="Notas 9 23 4 2 3" xfId="15233" xr:uid="{3FD7FCA8-65C7-4BDD-B2E8-09076CBFC922}"/>
    <cellStyle name="Notas 9 23 4 2 3 2" xfId="30341" xr:uid="{3F420BEB-9A29-4542-AB9F-8B0B57E99930}"/>
    <cellStyle name="Notas 9 23 4 2 4" xfId="20750" xr:uid="{65194A04-4BF3-4846-B1E4-4DFC77AFC33A}"/>
    <cellStyle name="Notas 9 23 4 3" xfId="9387" xr:uid="{EC4453BE-8DA1-4440-8E31-41E3A83EEB53}"/>
    <cellStyle name="Notas 9 23 4 3 2" xfId="24495" xr:uid="{BB9BDC6B-9A28-40CD-B854-CC83EB1AB474}"/>
    <cellStyle name="Notas 9 23 4 4" xfId="14572" xr:uid="{F5F0EA33-D385-4189-A97D-F0444838314E}"/>
    <cellStyle name="Notas 9 23 4 4 2" xfId="29680" xr:uid="{98017A64-49DD-4748-8599-5C094BFEAA68}"/>
    <cellStyle name="Notas 9 23 4 5" xfId="18113" xr:uid="{29A67C78-D90B-479E-B950-3A0B2FAC7531}"/>
    <cellStyle name="Notas 9 23 5" xfId="3331" xr:uid="{128C8BFE-1907-4CD0-A407-D58742F030BD}"/>
    <cellStyle name="Notas 9 23 5 2" xfId="5968" xr:uid="{853CAAB5-C13A-40B8-89B5-1AB753D6CFEE}"/>
    <cellStyle name="Notas 9 23 5 2 2" xfId="12279" xr:uid="{4908FAD6-ED76-41A2-BFA9-19312F121514}"/>
    <cellStyle name="Notas 9 23 5 2 2 2" xfId="27387" xr:uid="{F604DC3B-A800-4129-BBAF-5EAF41E0EAB9}"/>
    <cellStyle name="Notas 9 23 5 2 3" xfId="8134" xr:uid="{0E1C3420-1CE0-4552-AEDF-73DA320F820F}"/>
    <cellStyle name="Notas 9 23 5 2 3 2" xfId="23242" xr:uid="{DC62F698-6A79-4E18-97FB-441B50CA130A}"/>
    <cellStyle name="Notas 9 23 5 2 4" xfId="21076" xr:uid="{F4950D6E-22EE-491C-8888-99B21E23FECF}"/>
    <cellStyle name="Notas 9 23 5 3" xfId="9713" xr:uid="{45A3F3D5-D9B5-46F8-A334-47512F2BA523}"/>
    <cellStyle name="Notas 9 23 5 3 2" xfId="24821" xr:uid="{CEF1A974-B584-4DD1-AEA3-A4DE21162F05}"/>
    <cellStyle name="Notas 9 23 5 4" xfId="16243" xr:uid="{F8DE22FD-5FD4-4744-9FA4-66D5932FE25E}"/>
    <cellStyle name="Notas 9 23 5 4 2" xfId="31351" xr:uid="{DCC03782-7558-408A-A29E-1D01B9694EF8}"/>
    <cellStyle name="Notas 9 23 5 5" xfId="18439" xr:uid="{E2F66024-091A-456B-A467-6D9B3CFD1051}"/>
    <cellStyle name="Notas 9 23 6" xfId="3637" xr:uid="{91575397-14D2-42D1-874A-7631539F4D5E}"/>
    <cellStyle name="Notas 9 23 6 2" xfId="6274" xr:uid="{5DEE5B6E-153F-4863-B07E-FBAE33DAF84E}"/>
    <cellStyle name="Notas 9 23 6 2 2" xfId="12585" xr:uid="{83C57D19-9F4F-42FE-99AA-3315C3194B69}"/>
    <cellStyle name="Notas 9 23 6 2 2 2" xfId="27693" xr:uid="{F7209797-955C-4492-815A-4E15FF8DD946}"/>
    <cellStyle name="Notas 9 23 6 2 3" xfId="16435" xr:uid="{6066E711-A67F-4927-BA8F-F647FDE3FFF5}"/>
    <cellStyle name="Notas 9 23 6 2 3 2" xfId="31543" xr:uid="{F93C46CB-E4AF-42A8-8AC5-CDE9651CFFB4}"/>
    <cellStyle name="Notas 9 23 6 2 4" xfId="21382" xr:uid="{B2863065-02C7-4D4E-8882-93807A2C3338}"/>
    <cellStyle name="Notas 9 23 6 3" xfId="10019" xr:uid="{E88DB073-A36E-435D-959F-7C2A0F9A6AA0}"/>
    <cellStyle name="Notas 9 23 6 3 2" xfId="25127" xr:uid="{BC61C9AC-EBFF-4341-A74C-29B7822B99DC}"/>
    <cellStyle name="Notas 9 23 6 4" xfId="16310" xr:uid="{F3FD76AE-DEF4-4B71-B8F3-AA739A707BC2}"/>
    <cellStyle name="Notas 9 23 6 4 2" xfId="31418" xr:uid="{B761481A-472B-45C7-9629-E584E776115C}"/>
    <cellStyle name="Notas 9 23 6 5" xfId="18745" xr:uid="{29776F33-B017-4AC0-9A71-E6DCC8BC23CA}"/>
    <cellStyle name="Notas 9 23 7" xfId="3998" xr:uid="{07D80A83-465C-4E2A-8FE2-340B5F05BE7B}"/>
    <cellStyle name="Notas 9 23 7 2" xfId="6635" xr:uid="{F3010DAE-DF29-4109-BC17-8895414A0C72}"/>
    <cellStyle name="Notas 9 23 7 2 2" xfId="12946" xr:uid="{3F6E65EC-0CAA-4946-9FB5-9B9916CB8FC4}"/>
    <cellStyle name="Notas 9 23 7 2 2 2" xfId="28054" xr:uid="{B003B5D6-C041-4572-86B8-A009226FCE21}"/>
    <cellStyle name="Notas 9 23 7 2 3" xfId="16636" xr:uid="{52F10505-C3B9-4E14-94BA-ED740CB7C5E2}"/>
    <cellStyle name="Notas 9 23 7 2 3 2" xfId="31744" xr:uid="{25AADA2D-0807-4217-9DE5-B18588107225}"/>
    <cellStyle name="Notas 9 23 7 2 4" xfId="21743" xr:uid="{4B6C3CB6-FDDF-46BE-9C4F-04C6A1782242}"/>
    <cellStyle name="Notas 9 23 7 3" xfId="10380" xr:uid="{1EA68266-AF71-4E03-BEF9-54E668E94B1F}"/>
    <cellStyle name="Notas 9 23 7 3 2" xfId="25488" xr:uid="{C14ACBBF-953D-4B83-B6B3-96B7A56D13F3}"/>
    <cellStyle name="Notas 9 23 7 4" xfId="7257" xr:uid="{70AF26A9-3C6E-4A6F-9DFD-AE2DE9DE2EB7}"/>
    <cellStyle name="Notas 9 23 7 4 2" xfId="22365" xr:uid="{D9E48454-956E-48F6-B0C3-C49ABF891305}"/>
    <cellStyle name="Notas 9 23 7 5" xfId="19106" xr:uid="{89FE4312-9877-4E4E-8A23-D60B3785D261}"/>
    <cellStyle name="Notas 9 23 8" xfId="4563" xr:uid="{3E5E5604-F8EC-4242-85F2-B1E1B274534E}"/>
    <cellStyle name="Notas 9 23 8 2" xfId="10945" xr:uid="{05D62E25-38C2-4395-AC18-67E5FD70BF69}"/>
    <cellStyle name="Notas 9 23 8 2 2" xfId="26053" xr:uid="{B5639DB3-9C09-47F1-A7EC-E797B8B72242}"/>
    <cellStyle name="Notas 9 23 8 3" xfId="16266" xr:uid="{B676902C-248B-4D27-BDC5-DD4BE4CA2D7A}"/>
    <cellStyle name="Notas 9 23 8 3 2" xfId="31374" xr:uid="{0781ECE4-C6FE-4F0F-9672-130D76AA4877}"/>
    <cellStyle name="Notas 9 23 8 4" xfId="19671" xr:uid="{5247598C-4FCA-4D62-A7A8-57FC4BE8BD13}"/>
    <cellStyle name="Notas 9 23 9" xfId="8427" xr:uid="{406A069A-590A-4D6D-8A94-EFF421B352DA}"/>
    <cellStyle name="Notas 9 23 9 2" xfId="23535" xr:uid="{6984EE9B-5051-4529-B645-E58766F19CCC}"/>
    <cellStyle name="Notas 9 24" xfId="1927" xr:uid="{0E2BFD8C-DDDC-4B9F-9FB6-AEEB66ACE9B4}"/>
    <cellStyle name="Notas 9 24 10" xfId="8428" xr:uid="{BD224B83-78D8-4674-9949-7500F6E36926}"/>
    <cellStyle name="Notas 9 24 10 2" xfId="23536" xr:uid="{4F2A4648-8167-4732-9FF0-93CF21E1ADA3}"/>
    <cellStyle name="Notas 9 24 11" xfId="14641" xr:uid="{1DDCFD90-3B3E-49F6-BDCB-52DF1965AD80}"/>
    <cellStyle name="Notas 9 24 11 2" xfId="29749" xr:uid="{764D5058-D528-416F-912B-523FBE7B512C}"/>
    <cellStyle name="Notas 9 24 12" xfId="16471" xr:uid="{1FA560BA-35B5-4F36-A185-1267E1F569D8}"/>
    <cellStyle name="Notas 9 24 12 2" xfId="31579" xr:uid="{66A5C661-DC85-4430-BADA-09CBA1F948BC}"/>
    <cellStyle name="Notas 9 24 13" xfId="17152" xr:uid="{CE764E42-85BB-403C-8118-AD6344CCB369}"/>
    <cellStyle name="Notas 9 24 2" xfId="2487" xr:uid="{F786F560-53F0-43C9-A589-CF4CE56BB49B}"/>
    <cellStyle name="Notas 9 24 2 2" xfId="5124" xr:uid="{2E029541-0B7C-4DAA-AFF3-B5289E3DA1B2}"/>
    <cellStyle name="Notas 9 24 2 2 2" xfId="11488" xr:uid="{5179A7D0-F081-44EE-B7E6-D0187A1AAD13}"/>
    <cellStyle name="Notas 9 24 2 2 2 2" xfId="26596" xr:uid="{BA727549-19F6-47C8-AE98-D766A0D00AA4}"/>
    <cellStyle name="Notas 9 24 2 2 3" xfId="7150" xr:uid="{56A533EA-6638-4741-829B-F7D89D65CFF1}"/>
    <cellStyle name="Notas 9 24 2 2 3 2" xfId="22258" xr:uid="{6ED69FDE-5594-4067-90D1-9C37FC7FBF2D}"/>
    <cellStyle name="Notas 9 24 2 2 4" xfId="20232" xr:uid="{0131F61B-1838-419D-ACD9-10F36A183268}"/>
    <cellStyle name="Notas 9 24 2 3" xfId="8954" xr:uid="{36595F70-E2CA-49D6-B36F-FF38BC9B34D3}"/>
    <cellStyle name="Notas 9 24 2 3 2" xfId="24062" xr:uid="{D5EEAFBF-D35C-4B68-AB99-522569B804EB}"/>
    <cellStyle name="Notas 9 24 2 4" xfId="15949" xr:uid="{E6E2C7F5-AB61-4ABE-B917-2C6EC2CFDC80}"/>
    <cellStyle name="Notas 9 24 2 4 2" xfId="31057" xr:uid="{C169F8C2-D87C-4BDD-BEFE-326C2E5C44F7}"/>
    <cellStyle name="Notas 9 24 2 5" xfId="15416" xr:uid="{ED92EC35-E871-4141-8723-E686ECADFF09}"/>
    <cellStyle name="Notas 9 24 2 5 2" xfId="30524" xr:uid="{243C0428-C416-4F43-87BE-88102A48B4BD}"/>
    <cellStyle name="Notas 9 24 2 6" xfId="17642" xr:uid="{44BB0AE4-C663-402C-B67F-FC4F9E3CB5EE}"/>
    <cellStyle name="Notas 9 24 3" xfId="2703" xr:uid="{1F86A9D4-1529-4083-B8D7-E695C22DEBDA}"/>
    <cellStyle name="Notas 9 24 3 2" xfId="5340" xr:uid="{D6808A68-71D7-4088-9770-EDCC390D0349}"/>
    <cellStyle name="Notas 9 24 3 2 2" xfId="7126" xr:uid="{E111FD90-A1A5-412C-9918-98AB794009A1}"/>
    <cellStyle name="Notas 9 24 3 2 2 2" xfId="22234" xr:uid="{B0B2E76D-39BE-4D55-B03F-B0E99C083631}"/>
    <cellStyle name="Notas 9 24 3 2 3" xfId="20448" xr:uid="{F3B1EEB7-C707-42B3-80B7-49E79FE20194}"/>
    <cellStyle name="Notas 9 24 3 3" xfId="14191" xr:uid="{E10EF9D8-F7E2-4FBA-A950-59DB331F07D4}"/>
    <cellStyle name="Notas 9 24 3 3 2" xfId="29299" xr:uid="{8E54DF43-0BBE-4053-ADA1-8A717BB2FF4C}"/>
    <cellStyle name="Notas 9 24 3 4" xfId="17811" xr:uid="{7AF3D0EA-AB1D-40A8-B683-F7A35A7C7B1F}"/>
    <cellStyle name="Notas 9 24 4" xfId="3006" xr:uid="{E655530B-B90F-456B-BD43-04BDBFD272A6}"/>
    <cellStyle name="Notas 9 24 4 2" xfId="5643" xr:uid="{B7A4A6BE-8494-4917-978F-7D72A887C38C}"/>
    <cellStyle name="Notas 9 24 4 2 2" xfId="11954" xr:uid="{7FE49882-EF93-4AEF-A6B8-195DA2FCD0DD}"/>
    <cellStyle name="Notas 9 24 4 2 2 2" xfId="27062" xr:uid="{CA27F682-B449-44D7-9C4D-516BE19E1611}"/>
    <cellStyle name="Notas 9 24 4 2 3" xfId="7639" xr:uid="{B26DD923-8AA3-4EA5-9E3C-AFE8A8BE3DD7}"/>
    <cellStyle name="Notas 9 24 4 2 3 2" xfId="22747" xr:uid="{507C9433-237A-491F-9D2D-F253784B641C}"/>
    <cellStyle name="Notas 9 24 4 2 4" xfId="20751" xr:uid="{33EC7CEA-F92E-49CD-8EE4-70CD3841067E}"/>
    <cellStyle name="Notas 9 24 4 3" xfId="9388" xr:uid="{C49E5B42-E1D1-433B-9688-7CB4F82F9575}"/>
    <cellStyle name="Notas 9 24 4 3 2" xfId="24496" xr:uid="{0CF3D365-BFDC-44B9-98F7-E11734579805}"/>
    <cellStyle name="Notas 9 24 4 4" xfId="14207" xr:uid="{B9BE18D3-733B-4753-A6D3-22430EDD6B96}"/>
    <cellStyle name="Notas 9 24 4 4 2" xfId="29315" xr:uid="{7C894C8B-98A7-49FB-A43E-82724942FB59}"/>
    <cellStyle name="Notas 9 24 4 5" xfId="18114" xr:uid="{CAC8629F-1A2A-4AA8-B23F-1619E8B61D58}"/>
    <cellStyle name="Notas 9 24 5" xfId="3332" xr:uid="{1D460D9E-48C3-4791-BACA-2782EBD66362}"/>
    <cellStyle name="Notas 9 24 5 2" xfId="5969" xr:uid="{919C194B-85FC-4D59-B200-AFFD41B28443}"/>
    <cellStyle name="Notas 9 24 5 2 2" xfId="12280" xr:uid="{89CF044C-DA02-4CDC-9053-E31714D6EAFA}"/>
    <cellStyle name="Notas 9 24 5 2 2 2" xfId="27388" xr:uid="{15A8F93D-2D69-4348-A677-98042ACB89A8}"/>
    <cellStyle name="Notas 9 24 5 2 3" xfId="15797" xr:uid="{3963D364-4B69-4163-8BCE-2E8E4C0C36FC}"/>
    <cellStyle name="Notas 9 24 5 2 3 2" xfId="30905" xr:uid="{BAFDF90E-F38D-4066-9FDB-FDAF952846A9}"/>
    <cellStyle name="Notas 9 24 5 2 4" xfId="21077" xr:uid="{8ED346BD-6D7A-4791-BC4B-660515B9303E}"/>
    <cellStyle name="Notas 9 24 5 3" xfId="9714" xr:uid="{919EF9A5-4C2D-422E-B1E0-90C44B6AA2E9}"/>
    <cellStyle name="Notas 9 24 5 3 2" xfId="24822" xr:uid="{CF3A60FB-C75F-46C8-88BF-ACD8C0C3C56C}"/>
    <cellStyle name="Notas 9 24 5 4" xfId="7543" xr:uid="{50ABE78C-8357-425C-AC84-93EDF06E5A16}"/>
    <cellStyle name="Notas 9 24 5 4 2" xfId="22651" xr:uid="{9BDD3C7B-F375-4CFA-ABB5-6FBB2EB71331}"/>
    <cellStyle name="Notas 9 24 5 5" xfId="18440" xr:uid="{DE9FDC1F-6070-4C67-A86D-E40DA5BE752B}"/>
    <cellStyle name="Notas 9 24 6" xfId="3638" xr:uid="{A92FD3C7-2B6E-44C6-84DC-46F101D7796D}"/>
    <cellStyle name="Notas 9 24 6 2" xfId="6275" xr:uid="{3B687A54-21C7-479C-AA51-419687A2F0C7}"/>
    <cellStyle name="Notas 9 24 6 2 2" xfId="12586" xr:uid="{F5A0E42F-9DED-464E-B121-B9E8743C9640}"/>
    <cellStyle name="Notas 9 24 6 2 2 2" xfId="27694" xr:uid="{3ED07B76-EDAC-402E-82FE-9764C280E226}"/>
    <cellStyle name="Notas 9 24 6 2 3" xfId="7148" xr:uid="{FA5ACD07-46B4-415C-AFF5-D46A0A06B932}"/>
    <cellStyle name="Notas 9 24 6 2 3 2" xfId="22256" xr:uid="{D89C5368-2755-4826-8592-0E47C7102CB6}"/>
    <cellStyle name="Notas 9 24 6 2 4" xfId="21383" xr:uid="{91CE347F-6D08-458F-931B-D74E5420D002}"/>
    <cellStyle name="Notas 9 24 6 3" xfId="10020" xr:uid="{C40FB8D8-287E-4A32-A757-F62F3ADA83FF}"/>
    <cellStyle name="Notas 9 24 6 3 2" xfId="25128" xr:uid="{EA905D52-C068-47D3-8804-EEE2222C681E}"/>
    <cellStyle name="Notas 9 24 6 4" xfId="13452" xr:uid="{AB0927D3-25B2-45B2-95D3-BECDB9E0AC46}"/>
    <cellStyle name="Notas 9 24 6 4 2" xfId="28560" xr:uid="{3EF558DD-0806-4E79-B36A-382C1558FFB0}"/>
    <cellStyle name="Notas 9 24 6 5" xfId="18746" xr:uid="{64951E45-EE1A-4807-A59B-91B5D2D6FE61}"/>
    <cellStyle name="Notas 9 24 7" xfId="3999" xr:uid="{3244A388-65D5-4493-BC4E-94DFD6C06F84}"/>
    <cellStyle name="Notas 9 24 7 2" xfId="6636" xr:uid="{3C0D50C4-25CB-47C9-A49B-9A1DCA13033C}"/>
    <cellStyle name="Notas 9 24 7 2 2" xfId="12947" xr:uid="{82CB88B0-25AD-4718-A6D7-F603266C8988}"/>
    <cellStyle name="Notas 9 24 7 2 2 2" xfId="28055" xr:uid="{06B62F4B-1BAB-4668-9249-6DC096C75EDA}"/>
    <cellStyle name="Notas 9 24 7 2 3" xfId="16637" xr:uid="{96773F01-C8B7-4738-8563-9B265BEA26DD}"/>
    <cellStyle name="Notas 9 24 7 2 3 2" xfId="31745" xr:uid="{AD107E66-F85C-4DF1-8BAA-10FBCDED798B}"/>
    <cellStyle name="Notas 9 24 7 2 4" xfId="21744" xr:uid="{40C4D39F-925B-43C0-9AEF-FA352E959015}"/>
    <cellStyle name="Notas 9 24 7 3" xfId="10381" xr:uid="{B568EB55-AF22-4DA3-802C-12E2B0E99247}"/>
    <cellStyle name="Notas 9 24 7 3 2" xfId="25489" xr:uid="{7E0388BF-15B3-4111-8CB9-28DAA95BDEE0}"/>
    <cellStyle name="Notas 9 24 7 4" xfId="15334" xr:uid="{5ED1E180-F239-4C2E-83BA-18113A615873}"/>
    <cellStyle name="Notas 9 24 7 4 2" xfId="30442" xr:uid="{2C07B28E-352A-408A-A068-C83F9DCA2446}"/>
    <cellStyle name="Notas 9 24 7 5" xfId="19107" xr:uid="{A419E7BD-F88D-4565-9236-02B9D1048151}"/>
    <cellStyle name="Notas 9 24 8" xfId="4312" xr:uid="{F8121870-32AD-4471-8BA8-72ADC6A12307}"/>
    <cellStyle name="Notas 9 24 8 2" xfId="6949" xr:uid="{8B54C9AC-83D5-4E3F-877B-7522978CF7B1}"/>
    <cellStyle name="Notas 9 24 8 2 2" xfId="13260" xr:uid="{1A0AF2F1-6E56-4A6F-8B39-41C59824D383}"/>
    <cellStyle name="Notas 9 24 8 2 2 2" xfId="28368" xr:uid="{A17A4957-CB6D-4854-B394-0719BA121A0F}"/>
    <cellStyle name="Notas 9 24 8 2 3" xfId="16924" xr:uid="{54909AA5-F23A-42B9-ACB7-F7670B916EE1}"/>
    <cellStyle name="Notas 9 24 8 2 3 2" xfId="32032" xr:uid="{418FE356-EDF3-4612-92F6-DE951A066D2A}"/>
    <cellStyle name="Notas 9 24 8 2 4" xfId="22057" xr:uid="{0079FB73-4FCF-4599-BC62-5175D7759076}"/>
    <cellStyle name="Notas 9 24 8 3" xfId="10694" xr:uid="{E4E35ADB-8DB5-494F-AA47-5FC515542D2D}"/>
    <cellStyle name="Notas 9 24 8 3 2" xfId="25802" xr:uid="{570D0F0F-55BD-4243-9540-752813FB6CE8}"/>
    <cellStyle name="Notas 9 24 8 4" xfId="15747" xr:uid="{FFFA4C03-65B1-4CEA-AEFD-406EFEF52D18}"/>
    <cellStyle name="Notas 9 24 8 4 2" xfId="30855" xr:uid="{E076CFC9-5F71-4278-940C-FC751FD7B186}"/>
    <cellStyle name="Notas 9 24 8 5" xfId="19420" xr:uid="{2212E45C-92B1-43C4-8B10-6D7D7773D11B}"/>
    <cellStyle name="Notas 9 24 9" xfId="4564" xr:uid="{49F6A7C6-1760-4508-82E7-A26B26037FDB}"/>
    <cellStyle name="Notas 9 24 9 2" xfId="10946" xr:uid="{6919728B-24F5-4E80-A101-B1A45FFF1513}"/>
    <cellStyle name="Notas 9 24 9 2 2" xfId="26054" xr:uid="{23351B7C-EBBC-46D3-A920-3C22937ED9EA}"/>
    <cellStyle name="Notas 9 24 9 3" xfId="14378" xr:uid="{A753B8F5-DE1B-4FD7-897C-026FC41CB249}"/>
    <cellStyle name="Notas 9 24 9 3 2" xfId="29486" xr:uid="{576B11F6-A00E-4A73-A16D-807F356C644E}"/>
    <cellStyle name="Notas 9 24 9 4" xfId="19672" xr:uid="{3F72AADF-EBAA-46B3-9CDC-A72ACD3ECE4C}"/>
    <cellStyle name="Notas 9 25" xfId="2118" xr:uid="{7CDDA0BB-A716-479B-843B-AD2A19EB7AF7}"/>
    <cellStyle name="Notas 9 25 10" xfId="8616" xr:uid="{87289BF2-829D-42D1-94E3-1D21B6C04643}"/>
    <cellStyle name="Notas 9 25 10 2" xfId="23724" xr:uid="{F80AB5D7-FD7A-454D-9485-1AB6AF0094B3}"/>
    <cellStyle name="Notas 9 25 11" xfId="15645" xr:uid="{7D46060E-C500-4AF3-9DE0-533814C618D3}"/>
    <cellStyle name="Notas 9 25 11 2" xfId="30753" xr:uid="{30E5764B-93E3-401D-BB81-10FB33718D64}"/>
    <cellStyle name="Notas 9 25 12" xfId="14893" xr:uid="{ABE7A303-E5C8-4387-813D-6E4EFC1E4845}"/>
    <cellStyle name="Notas 9 25 12 2" xfId="30001" xr:uid="{22920922-0F71-4C1A-8853-5FE609FAA8E4}"/>
    <cellStyle name="Notas 9 25 13" xfId="17343" xr:uid="{2CA4A4B5-5175-4BAA-979B-6D8A71429DBD}"/>
    <cellStyle name="Notas 9 25 2" xfId="2608" xr:uid="{16F13C74-3BEE-4E23-A43E-1C9D40BE124A}"/>
    <cellStyle name="Notas 9 25 2 2" xfId="5245" xr:uid="{A388F29F-DCB3-46A5-B832-9DD320EF80DC}"/>
    <cellStyle name="Notas 9 25 2 2 2" xfId="11609" xr:uid="{99B412A7-A9B7-470E-8428-6D78A0CD8C64}"/>
    <cellStyle name="Notas 9 25 2 2 2 2" xfId="26717" xr:uid="{0EF71CCD-C265-43AD-8B98-1764AE1CA2E4}"/>
    <cellStyle name="Notas 9 25 2 2 3" xfId="15773" xr:uid="{053AC709-B9F0-43D9-A8E5-CEE47606A85B}"/>
    <cellStyle name="Notas 9 25 2 2 3 2" xfId="30881" xr:uid="{78C628F5-1D29-4D7F-A1CD-4FE5A46EBFEC}"/>
    <cellStyle name="Notas 9 25 2 2 4" xfId="20353" xr:uid="{888AC6C0-4B4C-47FD-9B37-7AEF82B97D51}"/>
    <cellStyle name="Notas 9 25 2 3" xfId="9075" xr:uid="{4FFFDB30-ED85-4082-A266-DD9860C3F202}"/>
    <cellStyle name="Notas 9 25 2 3 2" xfId="24183" xr:uid="{CE0E2942-86F8-4207-AB5F-F3147F91DD30}"/>
    <cellStyle name="Notas 9 25 2 4" xfId="14108" xr:uid="{B256316F-ED8D-43B0-9E8D-32A122B0C549}"/>
    <cellStyle name="Notas 9 25 2 4 2" xfId="29216" xr:uid="{1A9A8E38-E6B1-4310-AEC6-CDE32FA08D79}"/>
    <cellStyle name="Notas 9 25 2 5" xfId="7577" xr:uid="{7C224EA2-9975-44E2-B95E-1427C9DF7F48}"/>
    <cellStyle name="Notas 9 25 2 5 2" xfId="22685" xr:uid="{B5C0AF56-682D-4B4D-91B9-EBB83EEC8B72}"/>
    <cellStyle name="Notas 9 25 2 6" xfId="17716" xr:uid="{D2F1BF29-6E7D-4FF7-A081-83440F8A3AA3}"/>
    <cellStyle name="Notas 9 25 3" xfId="2873" xr:uid="{13949C1E-7F3B-4A52-99EE-B766C62CF3E8}"/>
    <cellStyle name="Notas 9 25 3 2" xfId="5510" xr:uid="{42A85673-B07C-4BD1-86DB-1C658E3ED4E4}"/>
    <cellStyle name="Notas 9 25 3 2 2" xfId="16392" xr:uid="{E6D59A7F-50BB-474E-90F6-54A60A3DBCA5}"/>
    <cellStyle name="Notas 9 25 3 2 2 2" xfId="31500" xr:uid="{A35ABF1E-9753-4ED0-A2CC-7CFE41EB88CF}"/>
    <cellStyle name="Notas 9 25 3 2 3" xfId="20618" xr:uid="{FF2122A9-3383-4348-B9CE-21338BB0A34E}"/>
    <cellStyle name="Notas 9 25 3 3" xfId="7623" xr:uid="{9A843ECA-5C00-4F72-91B4-5EAFAC434A13}"/>
    <cellStyle name="Notas 9 25 3 3 2" xfId="22731" xr:uid="{06BAAD2F-60F6-4821-BBDC-EC3D1014CF07}"/>
    <cellStyle name="Notas 9 25 3 4" xfId="17981" xr:uid="{EF9923CC-8611-4B78-BD5E-0021DE94EF4E}"/>
    <cellStyle name="Notas 9 25 4" xfId="3176" xr:uid="{FFCC9E16-4D81-4D8E-8B66-AC5A9DE1129C}"/>
    <cellStyle name="Notas 9 25 4 2" xfId="5813" xr:uid="{EF05EA46-3895-4F56-9F0C-A4D739858CBC}"/>
    <cellStyle name="Notas 9 25 4 2 2" xfId="12124" xr:uid="{7339CA61-3358-4E24-A55E-188D4FECC992}"/>
    <cellStyle name="Notas 9 25 4 2 2 2" xfId="27232" xr:uid="{65010E34-8261-491D-B4B8-9F89C42C2119}"/>
    <cellStyle name="Notas 9 25 4 2 3" xfId="14993" xr:uid="{519A01FB-1D9C-4928-BE38-6D0BB1FAAFC7}"/>
    <cellStyle name="Notas 9 25 4 2 3 2" xfId="30101" xr:uid="{22BB7E6C-2A39-48B9-95EC-B7CDFE302418}"/>
    <cellStyle name="Notas 9 25 4 2 4" xfId="20921" xr:uid="{619FB980-0339-452F-8A0F-124EA9822225}"/>
    <cellStyle name="Notas 9 25 4 3" xfId="9558" xr:uid="{38CB1528-326A-4E1F-B46D-7F03EE56B108}"/>
    <cellStyle name="Notas 9 25 4 3 2" xfId="24666" xr:uid="{E7EB3101-28DA-4B1D-8667-F27DBCE1CB8D}"/>
    <cellStyle name="Notas 9 25 4 4" xfId="15820" xr:uid="{40639123-BEDD-4A87-9BF8-51CA312FC8A4}"/>
    <cellStyle name="Notas 9 25 4 4 2" xfId="30928" xr:uid="{431B3921-104A-4A1A-A9BC-0C4FC5B603A7}"/>
    <cellStyle name="Notas 9 25 4 5" xfId="18284" xr:uid="{F5731576-59F6-473F-8EC5-72F8838A2E9B}"/>
    <cellStyle name="Notas 9 25 5" xfId="3502" xr:uid="{CFF19879-C2B1-40D4-A6F0-E932FEDF2F13}"/>
    <cellStyle name="Notas 9 25 5 2" xfId="6139" xr:uid="{53211498-712A-4F29-B8A9-A94913BC78B7}"/>
    <cellStyle name="Notas 9 25 5 2 2" xfId="12450" xr:uid="{4359B786-5678-4772-B2E3-2E307C29306C}"/>
    <cellStyle name="Notas 9 25 5 2 2 2" xfId="27558" xr:uid="{659B1905-955C-4E23-83AA-9A3AA3ACC8BF}"/>
    <cellStyle name="Notas 9 25 5 2 3" xfId="8166" xr:uid="{84788744-8FD6-4C75-A950-7BC640A0E468}"/>
    <cellStyle name="Notas 9 25 5 2 3 2" xfId="23274" xr:uid="{FE9A0CDC-345A-482E-8855-ED6842F8AE0B}"/>
    <cellStyle name="Notas 9 25 5 2 4" xfId="21247" xr:uid="{5A9E4D44-70BA-4DC6-BED3-76F0BE121649}"/>
    <cellStyle name="Notas 9 25 5 3" xfId="9884" xr:uid="{AE6AE9EB-596A-4078-86BA-1735C15475FE}"/>
    <cellStyle name="Notas 9 25 5 3 2" xfId="24992" xr:uid="{F166225C-57EB-400C-B7D0-7568F7A7B740}"/>
    <cellStyle name="Notas 9 25 5 4" xfId="8247" xr:uid="{72B653E7-CEF8-4CC7-9F45-A58434CF60B2}"/>
    <cellStyle name="Notas 9 25 5 4 2" xfId="23355" xr:uid="{2AEDDB5D-5549-496F-8254-F808C999D843}"/>
    <cellStyle name="Notas 9 25 5 5" xfId="18610" xr:uid="{3E28E6BE-E26A-4F8F-BE83-0067FE0DE88E}"/>
    <cellStyle name="Notas 9 25 6" xfId="3808" xr:uid="{F11760C0-A3F4-44B9-BE67-C600424245A9}"/>
    <cellStyle name="Notas 9 25 6 2" xfId="6445" xr:uid="{725233D6-4429-4B8C-94C8-E3DA98C5B4B3}"/>
    <cellStyle name="Notas 9 25 6 2 2" xfId="12756" xr:uid="{F8051D03-5B6E-48B8-81F3-1F7FB5A69F94}"/>
    <cellStyle name="Notas 9 25 6 2 2 2" xfId="27864" xr:uid="{E83B1C25-980B-4598-8DE5-386D3A09CCF7}"/>
    <cellStyle name="Notas 9 25 6 2 3" xfId="7364" xr:uid="{438B7C2E-9DED-4314-B24F-497C325230DD}"/>
    <cellStyle name="Notas 9 25 6 2 3 2" xfId="22472" xr:uid="{0E1AF30B-C74D-4BE9-9CCF-47CCE8D726EA}"/>
    <cellStyle name="Notas 9 25 6 2 4" xfId="21553" xr:uid="{19756466-EA3F-4B19-8B11-AC3A82A377E0}"/>
    <cellStyle name="Notas 9 25 6 3" xfId="10190" xr:uid="{491BC3DA-2CE2-4E1E-B0A1-3954CF8382EB}"/>
    <cellStyle name="Notas 9 25 6 3 2" xfId="25298" xr:uid="{19C2E73C-88B9-4F25-A062-43051E3910AC}"/>
    <cellStyle name="Notas 9 25 6 4" xfId="16313" xr:uid="{77D62A15-75E7-4767-A568-BED60DC80F38}"/>
    <cellStyle name="Notas 9 25 6 4 2" xfId="31421" xr:uid="{F76C2B9D-3DCF-4FC1-9130-6592B7F737FB}"/>
    <cellStyle name="Notas 9 25 6 5" xfId="18916" xr:uid="{96E0EDFB-03AA-4F38-A133-19ECB2B535AB}"/>
    <cellStyle name="Notas 9 25 7" xfId="4190" xr:uid="{6D58BC71-49E8-4222-AFA6-3F0EF764677E}"/>
    <cellStyle name="Notas 9 25 7 2" xfId="6827" xr:uid="{E2B22939-84D3-4A95-8108-007B116E617D}"/>
    <cellStyle name="Notas 9 25 7 2 2" xfId="13138" xr:uid="{42E5B1A6-AEFB-4F77-A324-714011688AF6}"/>
    <cellStyle name="Notas 9 25 7 2 2 2" xfId="28246" xr:uid="{0059A128-50CB-42C4-AB1C-E61D25CB8862}"/>
    <cellStyle name="Notas 9 25 7 2 3" xfId="16807" xr:uid="{5E58E54A-3F76-45BF-B0F2-592C2A8551EF}"/>
    <cellStyle name="Notas 9 25 7 2 3 2" xfId="31915" xr:uid="{66F3463F-B94F-451A-8384-937B0EBE02E5}"/>
    <cellStyle name="Notas 9 25 7 2 4" xfId="21935" xr:uid="{7A2A34C5-AE0F-456F-86A5-4688587E152B}"/>
    <cellStyle name="Notas 9 25 7 3" xfId="10572" xr:uid="{B28A2AA5-62C8-4403-AA47-B76ED79CAA6F}"/>
    <cellStyle name="Notas 9 25 7 3 2" xfId="25680" xr:uid="{3A39E9F6-58D4-41EB-8DF5-43FCDC45A453}"/>
    <cellStyle name="Notas 9 25 7 4" xfId="13856" xr:uid="{88E8124C-74A3-455C-860D-67A16599F666}"/>
    <cellStyle name="Notas 9 25 7 4 2" xfId="28964" xr:uid="{43C6EAB4-3378-49A1-B17A-772D072CE544}"/>
    <cellStyle name="Notas 9 25 7 5" xfId="19298" xr:uid="{AB0F6746-D8E5-4A2C-8757-1DE9D47775A4}"/>
    <cellStyle name="Notas 9 25 8" xfId="4397" xr:uid="{8142A672-8AE1-47C4-8EF5-5AB0B7FF3556}"/>
    <cellStyle name="Notas 9 25 8 2" xfId="7034" xr:uid="{7C88EAAD-5800-44BB-BA44-3BC43EBEEEC2}"/>
    <cellStyle name="Notas 9 25 8 2 2" xfId="13345" xr:uid="{C80717EE-4AAA-4129-BBBE-ABCD9E47B3A1}"/>
    <cellStyle name="Notas 9 25 8 2 2 2" xfId="28453" xr:uid="{B3C4E2A9-B662-46FD-8587-891731A3D62A}"/>
    <cellStyle name="Notas 9 25 8 2 3" xfId="17009" xr:uid="{7EEAD80B-FB5B-4266-81CB-F87C99152127}"/>
    <cellStyle name="Notas 9 25 8 2 3 2" xfId="32117" xr:uid="{F16A72B2-1126-4525-BEFF-4B190DE34E29}"/>
    <cellStyle name="Notas 9 25 8 2 4" xfId="22142" xr:uid="{E42D2705-D736-489A-BD66-0064EBA7AC5C}"/>
    <cellStyle name="Notas 9 25 8 3" xfId="10779" xr:uid="{DDC59DDC-CDD5-4523-9696-EAF51A542615}"/>
    <cellStyle name="Notas 9 25 8 3 2" xfId="25887" xr:uid="{77450005-9510-43FA-B44D-974AA480A432}"/>
    <cellStyle name="Notas 9 25 8 4" xfId="13693" xr:uid="{9F6A5619-F80F-43BD-87DB-F2BE2A758289}"/>
    <cellStyle name="Notas 9 25 8 4 2" xfId="28801" xr:uid="{ED1EDB55-F10E-4746-B42B-60D949157184}"/>
    <cellStyle name="Notas 9 25 8 5" xfId="19505" xr:uid="{8A006EA1-F7E0-4FB2-B752-D39965DEEC78}"/>
    <cellStyle name="Notas 9 25 9" xfId="4755" xr:uid="{3C2E0615-E44B-45B2-BC9B-562C3986E3F2}"/>
    <cellStyle name="Notas 9 25 9 2" xfId="11137" xr:uid="{AD64EA8F-E90B-4E7F-BD7C-3723952EAC21}"/>
    <cellStyle name="Notas 9 25 9 2 2" xfId="26245" xr:uid="{5800BED8-BDC1-42A3-BC20-6BC2EC75FF81}"/>
    <cellStyle name="Notas 9 25 9 3" xfId="9148" xr:uid="{3F87AAD1-C7B6-4FB0-949C-499A6EE79AE0}"/>
    <cellStyle name="Notas 9 25 9 3 2" xfId="24256" xr:uid="{05D6BA9F-55DB-4920-8ABB-DBB09CE6FCD5}"/>
    <cellStyle name="Notas 9 25 9 4" xfId="19863" xr:uid="{59ED0E3E-61DA-484D-8656-F248537C2919}"/>
    <cellStyle name="Notas 9 26" xfId="2006" xr:uid="{7FB32A28-B7F7-4222-85E6-5DFB0438EAD1}"/>
    <cellStyle name="Notas 9 26 10" xfId="14243" xr:uid="{53AD073E-072C-4771-B9C5-D2D7482C48ED}"/>
    <cellStyle name="Notas 9 26 10 2" xfId="29351" xr:uid="{CB170557-70B4-43CC-8F92-7FDA7FAE1DD2}"/>
    <cellStyle name="Notas 9 26 11" xfId="15816" xr:uid="{4D763197-84E1-4745-B16B-40C109E961E7}"/>
    <cellStyle name="Notas 9 26 11 2" xfId="30924" xr:uid="{D7914940-7DA2-4EA6-A834-5E1EDE7F5054}"/>
    <cellStyle name="Notas 9 26 12" xfId="17231" xr:uid="{7821BAC4-AD5E-448C-B503-248AAF153CDD}"/>
    <cellStyle name="Notas 9 26 2" xfId="2768" xr:uid="{F5037DF6-814F-4C8A-AD78-17FE797BE15D}"/>
    <cellStyle name="Notas 9 26 2 2" xfId="5405" xr:uid="{4A65B186-F8F9-4528-BD12-958C39801780}"/>
    <cellStyle name="Notas 9 26 2 2 2" xfId="13794" xr:uid="{F34FF4AF-89D1-44E7-8AD9-8E53A8269703}"/>
    <cellStyle name="Notas 9 26 2 2 2 2" xfId="28902" xr:uid="{58093381-EDF9-48D7-8C38-60267ED1D2F3}"/>
    <cellStyle name="Notas 9 26 2 2 3" xfId="20513" xr:uid="{AF8F9B1D-EA71-408C-85B1-7A17445B0B11}"/>
    <cellStyle name="Notas 9 26 2 3" xfId="13578" xr:uid="{ECD1EDBB-97CD-475A-92A6-38F5E5898BC8}"/>
    <cellStyle name="Notas 9 26 2 3 2" xfId="28686" xr:uid="{34B0E342-AF6D-40BA-AF9D-895902E3F414}"/>
    <cellStyle name="Notas 9 26 2 4" xfId="17876" xr:uid="{8D658DE8-A417-4E12-B20F-744F717EEDB9}"/>
    <cellStyle name="Notas 9 26 3" xfId="3071" xr:uid="{DBF89D54-7404-444A-A17E-7F7298D195AC}"/>
    <cellStyle name="Notas 9 26 3 2" xfId="5708" xr:uid="{7A00B8BA-D300-4BD9-8384-717D774C5C05}"/>
    <cellStyle name="Notas 9 26 3 2 2" xfId="12019" xr:uid="{43472AA4-D180-4ABC-A698-F288CD815AF2}"/>
    <cellStyle name="Notas 9 26 3 2 2 2" xfId="27127" xr:uid="{F7C00E83-A783-4760-9AB6-3AA1ECA49CF1}"/>
    <cellStyle name="Notas 9 26 3 2 3" xfId="9271" xr:uid="{DF42F6AA-946B-4650-A6D0-B246C64363EF}"/>
    <cellStyle name="Notas 9 26 3 2 3 2" xfId="24379" xr:uid="{C384F8DA-D1D8-478C-B646-FB8F9EC4D6F4}"/>
    <cellStyle name="Notas 9 26 3 2 4" xfId="20816" xr:uid="{7DA2C429-D6FC-4FCB-9583-4F358360727A}"/>
    <cellStyle name="Notas 9 26 3 3" xfId="9453" xr:uid="{5EBD6442-9A06-4CB1-BB7A-8B0DD26443B8}"/>
    <cellStyle name="Notas 9 26 3 3 2" xfId="24561" xr:uid="{636118E1-A157-4EAA-B82E-0BD6B335139A}"/>
    <cellStyle name="Notas 9 26 3 4" xfId="13867" xr:uid="{3008C4AE-CDC3-4A0E-A296-40129E1C635A}"/>
    <cellStyle name="Notas 9 26 3 4 2" xfId="28975" xr:uid="{14BBEB1D-4551-4F88-99C1-40A2E9FF364B}"/>
    <cellStyle name="Notas 9 26 3 5" xfId="18179" xr:uid="{BB4EA3C0-CC7D-407B-A75C-CDA070016640}"/>
    <cellStyle name="Notas 9 26 4" xfId="3397" xr:uid="{7ECFC4BD-0AE1-401C-8F63-16A5FB696BB6}"/>
    <cellStyle name="Notas 9 26 4 2" xfId="6034" xr:uid="{64BE90AE-03DE-420B-8D8D-5C591C763C16}"/>
    <cellStyle name="Notas 9 26 4 2 2" xfId="12345" xr:uid="{553C9CDC-E18A-44A7-99C9-81ED9362DA3D}"/>
    <cellStyle name="Notas 9 26 4 2 2 2" xfId="27453" xr:uid="{B2C73F98-C51B-421D-B132-220FCD28ACE6}"/>
    <cellStyle name="Notas 9 26 4 2 3" xfId="7980" xr:uid="{14D7E59B-BD86-4750-AA46-EFC7CBE4B229}"/>
    <cellStyle name="Notas 9 26 4 2 3 2" xfId="23088" xr:uid="{7697FA67-0B45-4DB6-B5B7-E03FF92BBD87}"/>
    <cellStyle name="Notas 9 26 4 2 4" xfId="21142" xr:uid="{44F81356-8A59-46D2-804F-EE655356B19A}"/>
    <cellStyle name="Notas 9 26 4 3" xfId="9779" xr:uid="{907C6E8B-EAA8-44AB-A5B0-BBA79ED111BA}"/>
    <cellStyle name="Notas 9 26 4 3 2" xfId="24887" xr:uid="{F2AAEA5E-821F-4D31-A208-7E07CC8C1B2A}"/>
    <cellStyle name="Notas 9 26 4 4" xfId="14596" xr:uid="{D96F1971-96A3-495F-AE08-2C91EF71A1BE}"/>
    <cellStyle name="Notas 9 26 4 4 2" xfId="29704" xr:uid="{0E01E6BB-6EF9-46BD-A8A3-FD60AE5A9DF7}"/>
    <cellStyle name="Notas 9 26 4 5" xfId="18505" xr:uid="{0F41682D-A0C8-472C-88A2-C5F53A797A5F}"/>
    <cellStyle name="Notas 9 26 5" xfId="3703" xr:uid="{83661D05-4646-4EBE-A20F-CF14517A7742}"/>
    <cellStyle name="Notas 9 26 5 2" xfId="6340" xr:uid="{FFBE3CA1-A9AB-472E-A489-347DC4E19522}"/>
    <cellStyle name="Notas 9 26 5 2 2" xfId="12651" xr:uid="{DB3B51E1-CF9D-4E30-AB73-4870827A8D37}"/>
    <cellStyle name="Notas 9 26 5 2 2 2" xfId="27759" xr:uid="{EFCA502E-C69E-4A6F-96D1-EF46B600E8F8}"/>
    <cellStyle name="Notas 9 26 5 2 3" xfId="14876" xr:uid="{6CA2DD13-1884-48B4-90F8-38BA1BCB457B}"/>
    <cellStyle name="Notas 9 26 5 2 3 2" xfId="29984" xr:uid="{73634CA6-8AAA-4B83-BDB5-086A0B1A3C3F}"/>
    <cellStyle name="Notas 9 26 5 2 4" xfId="21448" xr:uid="{CD081227-C74E-4397-9AC7-288E085D58F2}"/>
    <cellStyle name="Notas 9 26 5 3" xfId="10085" xr:uid="{7A728447-03CC-47F6-A2EB-5978E30C4AA3}"/>
    <cellStyle name="Notas 9 26 5 3 2" xfId="25193" xr:uid="{A17A8193-7D63-45EA-AC3C-E4EE59A29BB9}"/>
    <cellStyle name="Notas 9 26 5 4" xfId="11758" xr:uid="{8E13A64E-4241-4CE1-AF3E-805477C11690}"/>
    <cellStyle name="Notas 9 26 5 4 2" xfId="26866" xr:uid="{59DA5567-FD10-4EA5-96D2-D370938E54B4}"/>
    <cellStyle name="Notas 9 26 5 5" xfId="18811" xr:uid="{5E4187B5-E3D0-4B3B-A5F6-1B648B40ED6F}"/>
    <cellStyle name="Notas 9 26 6" xfId="4078" xr:uid="{9CE6B392-0F01-42CE-8160-AE34C111EA1E}"/>
    <cellStyle name="Notas 9 26 6 2" xfId="6715" xr:uid="{DF0F9329-131E-40C3-9B3C-149A114F652F}"/>
    <cellStyle name="Notas 9 26 6 2 2" xfId="13026" xr:uid="{6E1FA605-9672-4A6B-8012-61FAA7EE49F0}"/>
    <cellStyle name="Notas 9 26 6 2 2 2" xfId="28134" xr:uid="{D04BF2FD-3700-4113-9DFD-22728EC046D6}"/>
    <cellStyle name="Notas 9 26 6 2 3" xfId="16702" xr:uid="{4BCCDE2B-276C-44FD-AF4A-F84736F449EF}"/>
    <cellStyle name="Notas 9 26 6 2 3 2" xfId="31810" xr:uid="{804C7FD9-9F43-42AC-B229-C91476716569}"/>
    <cellStyle name="Notas 9 26 6 2 4" xfId="21823" xr:uid="{C357332E-6E28-45D7-A845-5C9557949FBD}"/>
    <cellStyle name="Notas 9 26 6 3" xfId="10460" xr:uid="{3EF636F4-6864-4DEE-B872-90D03C350FB6}"/>
    <cellStyle name="Notas 9 26 6 3 2" xfId="25568" xr:uid="{62345E62-90CE-4453-ADB0-FA445043C676}"/>
    <cellStyle name="Notas 9 26 6 4" xfId="16351" xr:uid="{D072A6A9-73B3-4220-AE67-90EE1F26B36B}"/>
    <cellStyle name="Notas 9 26 6 4 2" xfId="31459" xr:uid="{BFED4DB2-6F1D-43EC-904A-1D66E098C07D}"/>
    <cellStyle name="Notas 9 26 6 5" xfId="19186" xr:uid="{406BBA9F-9E1D-4708-8C0D-1A211B2ED365}"/>
    <cellStyle name="Notas 9 26 7" xfId="4360" xr:uid="{D1575471-9D66-4C6B-91D9-E7747152398F}"/>
    <cellStyle name="Notas 9 26 7 2" xfId="6997" xr:uid="{BF70D086-4290-461A-BF78-25EADD3548A3}"/>
    <cellStyle name="Notas 9 26 7 2 2" xfId="13308" xr:uid="{27682595-7FDF-47B8-8B0F-AFE03CD929EE}"/>
    <cellStyle name="Notas 9 26 7 2 2 2" xfId="28416" xr:uid="{A5A74A94-EBE6-4163-B58E-9E700369ABEC}"/>
    <cellStyle name="Notas 9 26 7 2 3" xfId="16972" xr:uid="{50FB19D4-638A-4550-BC10-12C1E4ACCB80}"/>
    <cellStyle name="Notas 9 26 7 2 3 2" xfId="32080" xr:uid="{223FD89D-B1AA-4467-8B4F-21489DBF9C7E}"/>
    <cellStyle name="Notas 9 26 7 2 4" xfId="22105" xr:uid="{7CB28689-99FC-4DEC-9111-1DD5076265E9}"/>
    <cellStyle name="Notas 9 26 7 3" xfId="10742" xr:uid="{BC20FEE4-24A9-4A5F-9F37-42D867CE5EAD}"/>
    <cellStyle name="Notas 9 26 7 3 2" xfId="25850" xr:uid="{49403C87-D99D-4660-BB99-B115F438BCFD}"/>
    <cellStyle name="Notas 9 26 7 4" xfId="9146" xr:uid="{D807D161-9771-4791-8281-E78A8A3F48A0}"/>
    <cellStyle name="Notas 9 26 7 4 2" xfId="24254" xr:uid="{6A05C7F4-30F5-42CF-82D5-14F6C6AAB5F2}"/>
    <cellStyle name="Notas 9 26 7 5" xfId="19468" xr:uid="{BE13EA4D-8690-4EAB-A2C6-F99BA98A971D}"/>
    <cellStyle name="Notas 9 26 8" xfId="4643" xr:uid="{C23A3B01-569B-424C-B02C-DBF427622B45}"/>
    <cellStyle name="Notas 9 26 8 2" xfId="11025" xr:uid="{F0B90B34-FFC7-48C0-9E6F-96A0DDED2084}"/>
    <cellStyle name="Notas 9 26 8 2 2" xfId="26133" xr:uid="{B9CD0FDD-5047-49BB-B537-D97D5773DF42}"/>
    <cellStyle name="Notas 9 26 8 3" xfId="7803" xr:uid="{AA34CC58-51A6-4CF0-9949-39CB8D3A0D19}"/>
    <cellStyle name="Notas 9 26 8 3 2" xfId="22911" xr:uid="{3C9877CB-52B0-41A0-9829-3C2DC8716B93}"/>
    <cellStyle name="Notas 9 26 8 4" xfId="19751" xr:uid="{6EE55511-1D1D-443E-B3CB-8C02B53FE8AF}"/>
    <cellStyle name="Notas 9 26 9" xfId="8504" xr:uid="{49A29A29-7F3D-4549-AD69-9547BC99722E}"/>
    <cellStyle name="Notas 9 26 9 2" xfId="23612" xr:uid="{53CA7B9C-419D-4BF3-900B-8E5E71151206}"/>
    <cellStyle name="Notas 9 3" xfId="1486" xr:uid="{00000000-0005-0000-0000-0000D2050000}"/>
    <cellStyle name="Notas 9 4" xfId="1487" xr:uid="{00000000-0005-0000-0000-0000D3050000}"/>
    <cellStyle name="Notas 9 5" xfId="1488" xr:uid="{00000000-0005-0000-0000-0000D4050000}"/>
    <cellStyle name="Notas 9 6" xfId="1489" xr:uid="{00000000-0005-0000-0000-0000D5050000}"/>
    <cellStyle name="Notas 9 7" xfId="1490" xr:uid="{00000000-0005-0000-0000-0000D6050000}"/>
    <cellStyle name="Notas 9 8" xfId="1491" xr:uid="{00000000-0005-0000-0000-0000D7050000}"/>
    <cellStyle name="Notas 9 9" xfId="1492" xr:uid="{00000000-0005-0000-0000-0000D8050000}"/>
    <cellStyle name="Porcentaje" xfId="1495" builtinId="5"/>
    <cellStyle name="Porcentaje 2" xfId="1493" xr:uid="{00000000-0005-0000-0000-0000D9050000}"/>
    <cellStyle name="Porcentaje 3" xfId="1494" xr:uid="{00000000-0005-0000-0000-0000DA050000}"/>
    <cellStyle name="Porcentual 2" xfId="1496" xr:uid="{00000000-0005-0000-0000-0000DC050000}"/>
    <cellStyle name="Porcentual 2 2" xfId="1497" xr:uid="{00000000-0005-0000-0000-0000DD050000}"/>
    <cellStyle name="Porcentual 2 3" xfId="1498" xr:uid="{00000000-0005-0000-0000-0000DE050000}"/>
    <cellStyle name="Porcentual 2 4" xfId="1499" xr:uid="{00000000-0005-0000-0000-0000DF050000}"/>
    <cellStyle name="Porcentual 3" xfId="1500" xr:uid="{00000000-0005-0000-0000-0000E0050000}"/>
    <cellStyle name="Salida" xfId="1501" builtinId="21" customBuiltin="1"/>
    <cellStyle name="Salida 10" xfId="1502" xr:uid="{00000000-0005-0000-0000-0000E2050000}"/>
    <cellStyle name="Salida 10 2" xfId="1928" xr:uid="{721F4DAD-5194-412B-BBD8-BFFB0F4F83BE}"/>
    <cellStyle name="Salida 10 2 10" xfId="8429" xr:uid="{15B05062-5082-413B-A294-B8AA33CE6F23}"/>
    <cellStyle name="Salida 10 2 10 2" xfId="23537" xr:uid="{872ACA28-B58F-44C2-90DF-1FBF17C60549}"/>
    <cellStyle name="Salida 10 2 11" xfId="15671" xr:uid="{B9233517-1B06-490A-A87C-BE8E65105F80}"/>
    <cellStyle name="Salida 10 2 11 2" xfId="30779" xr:uid="{F98D849B-5F6C-44CE-BA44-3D52DA6F73A0}"/>
    <cellStyle name="Salida 10 2 12" xfId="7685" xr:uid="{EEFD734A-D211-4FA9-8FE0-7DE105369C43}"/>
    <cellStyle name="Salida 10 2 12 2" xfId="22793" xr:uid="{9CE9E59E-0801-4D28-A629-C7558953227F}"/>
    <cellStyle name="Salida 10 2 13" xfId="17153" xr:uid="{84861B4B-05DF-47BB-A373-CDB0B0CE6E02}"/>
    <cellStyle name="Salida 10 2 2" xfId="2488" xr:uid="{6F259311-64EB-43AA-B89A-F7E7EB847E67}"/>
    <cellStyle name="Salida 10 2 2 2" xfId="5125" xr:uid="{EB8FA038-2126-493C-A3B5-96CE574CA1B7}"/>
    <cellStyle name="Salida 10 2 2 2 2" xfId="11489" xr:uid="{14352C26-131A-42AE-ADCC-33AAFE873B3E}"/>
    <cellStyle name="Salida 10 2 2 2 2 2" xfId="26597" xr:uid="{8B6E9834-1952-4A26-B072-305F2E1FBA7F}"/>
    <cellStyle name="Salida 10 2 2 2 3" xfId="15095" xr:uid="{2CDC8900-C943-4255-A9A3-F5C312C36A0F}"/>
    <cellStyle name="Salida 10 2 2 2 3 2" xfId="30203" xr:uid="{2B0C65D5-DB91-4F6B-A5A9-E8D2E2D254A4}"/>
    <cellStyle name="Salida 10 2 2 2 4" xfId="20233" xr:uid="{E26DF9F3-DBF2-4D0A-9EC3-17DC0F531EA7}"/>
    <cellStyle name="Salida 10 2 2 3" xfId="8955" xr:uid="{98729516-F1CF-484E-8965-EFAEEA8F6265}"/>
    <cellStyle name="Salida 10 2 2 3 2" xfId="24063" xr:uid="{58095707-2DE6-4060-9D33-A36EE8E72007}"/>
    <cellStyle name="Salida 10 2 3" xfId="2704" xr:uid="{E887D7D7-7221-4429-8697-4DA9828C5576}"/>
    <cellStyle name="Salida 10 2 3 2" xfId="5341" xr:uid="{8061E695-ACBE-4EDA-8315-852A65CB9694}"/>
    <cellStyle name="Salida 10 2 3 2 2" xfId="11690" xr:uid="{7F3ACE4C-9EB5-4803-9DC0-8D32AC705A97}"/>
    <cellStyle name="Salida 10 2 3 2 2 2" xfId="26798" xr:uid="{BD76A409-9233-40E7-BD85-5F8252DDE2C0}"/>
    <cellStyle name="Salida 10 2 3 2 3" xfId="15198" xr:uid="{21C58AD7-0C15-47E4-BBB4-CE1C90046032}"/>
    <cellStyle name="Salida 10 2 3 2 3 2" xfId="30306" xr:uid="{6BF50019-FB6E-4F84-8D9A-21B7B19E081E}"/>
    <cellStyle name="Salida 10 2 3 2 4" xfId="20449" xr:uid="{B8CF8FC2-C055-4E00-8162-F0FC14EDAEA2}"/>
    <cellStyle name="Salida 10 2 3 3" xfId="16305" xr:uid="{941432C2-E21E-403B-8B69-1639C2CFFBE5}"/>
    <cellStyle name="Salida 10 2 3 3 2" xfId="31413" xr:uid="{53C0745A-D903-4077-9853-ECBCC638A915}"/>
    <cellStyle name="Salida 10 2 3 4" xfId="17812" xr:uid="{1D4B0AF5-57A4-4493-821E-9382510D7B8D}"/>
    <cellStyle name="Salida 10 2 4" xfId="3007" xr:uid="{8D59D587-4D1F-4B73-8BD4-1438E686B742}"/>
    <cellStyle name="Salida 10 2 4 2" xfId="5644" xr:uid="{62592CC1-DC88-459C-B6EE-453035BBB917}"/>
    <cellStyle name="Salida 10 2 4 2 2" xfId="11955" xr:uid="{E2216CC6-9968-4B24-B1CE-D32CCA30C9E0}"/>
    <cellStyle name="Salida 10 2 4 2 2 2" xfId="27063" xr:uid="{D24CF95A-8D11-488B-895C-3A51DE7AF789}"/>
    <cellStyle name="Salida 10 2 4 2 3" xfId="15536" xr:uid="{FF43640B-A4C6-4F39-9370-DB0843D153C4}"/>
    <cellStyle name="Salida 10 2 4 2 3 2" xfId="30644" xr:uid="{A6D07D1E-C296-4028-A950-34F5AEB3F73A}"/>
    <cellStyle name="Salida 10 2 4 2 4" xfId="20752" xr:uid="{C0B45C4E-F26E-4CFA-A5FC-5DAC2B2855FE}"/>
    <cellStyle name="Salida 10 2 4 3" xfId="9389" xr:uid="{75D55A12-B0C9-46CE-90EF-03E0202B910D}"/>
    <cellStyle name="Salida 10 2 4 3 2" xfId="24497" xr:uid="{55C4E74F-B2E2-4928-8AFF-820F29011EDF}"/>
    <cellStyle name="Salida 10 2 4 4" xfId="14148" xr:uid="{84592C2A-6D04-46B6-A035-2E70B84C58D4}"/>
    <cellStyle name="Salida 10 2 4 4 2" xfId="29256" xr:uid="{6CEA9DD8-87AD-4B93-9D91-E11F37573B70}"/>
    <cellStyle name="Salida 10 2 4 5" xfId="18115" xr:uid="{348FCEB1-9934-4FBC-BD3D-EF23C6236FD4}"/>
    <cellStyle name="Salida 10 2 5" xfId="3333" xr:uid="{7A7C1E8E-353C-4123-B3CA-09FEDC9EB427}"/>
    <cellStyle name="Salida 10 2 5 2" xfId="5970" xr:uid="{84A18C71-28E7-4A00-A979-2EEC44C5EE67}"/>
    <cellStyle name="Salida 10 2 5 2 2" xfId="12281" xr:uid="{9A98E74A-48C0-4EEF-B0A1-08F410430EF0}"/>
    <cellStyle name="Salida 10 2 5 2 2 2" xfId="27389" xr:uid="{6E5232EE-C2A3-400D-8BA8-9E51BE992650}"/>
    <cellStyle name="Salida 10 2 5 2 3" xfId="16074" xr:uid="{8EDF411B-7744-4037-B916-4E3A86B584E6}"/>
    <cellStyle name="Salida 10 2 5 2 3 2" xfId="31182" xr:uid="{07418000-4EB5-4A98-991F-8BCBE99BDBEF}"/>
    <cellStyle name="Salida 10 2 5 2 4" xfId="21078" xr:uid="{B6397090-DE86-4927-8575-0D6AE439B916}"/>
    <cellStyle name="Salida 10 2 5 3" xfId="9715" xr:uid="{7CF57547-60F8-418B-8CBE-F07DFCE5E966}"/>
    <cellStyle name="Salida 10 2 5 3 2" xfId="24823" xr:uid="{DA7E7983-7198-4C53-9F0B-438CF5D21635}"/>
    <cellStyle name="Salida 10 2 5 4" xfId="7700" xr:uid="{F49EDB50-F156-4E4A-91EF-2DC30CE5ACEF}"/>
    <cellStyle name="Salida 10 2 5 4 2" xfId="22808" xr:uid="{FB21B9F9-EF08-496E-96DE-53EDDC68879D}"/>
    <cellStyle name="Salida 10 2 5 5" xfId="18441" xr:uid="{705385A5-A5C5-48D5-A251-947977F47C14}"/>
    <cellStyle name="Salida 10 2 6" xfId="3639" xr:uid="{0D89AB20-BBBC-4C71-A17F-9B865E856EDD}"/>
    <cellStyle name="Salida 10 2 6 2" xfId="6276" xr:uid="{19E79625-00BF-40FE-ACD4-58AADA0CDD04}"/>
    <cellStyle name="Salida 10 2 6 2 2" xfId="12587" xr:uid="{B7D5CA97-6CCC-43EE-9B77-8708A2B1AE65}"/>
    <cellStyle name="Salida 10 2 6 2 2 2" xfId="27695" xr:uid="{A5C93902-BDB8-432E-8332-C6F80442986D}"/>
    <cellStyle name="Salida 10 2 6 2 3" xfId="15170" xr:uid="{D0BDD37E-B5E3-462A-8C01-FE3D122A0DFE}"/>
    <cellStyle name="Salida 10 2 6 2 3 2" xfId="30278" xr:uid="{B9214745-0C46-49D1-9041-2434B6D771F0}"/>
    <cellStyle name="Salida 10 2 6 2 4" xfId="21384" xr:uid="{9C60E078-BD09-4EAB-8C86-AF41F477EEC9}"/>
    <cellStyle name="Salida 10 2 6 3" xfId="10021" xr:uid="{B0AAFE80-D42E-4723-A610-2B3112725650}"/>
    <cellStyle name="Salida 10 2 6 3 2" xfId="25129" xr:uid="{921D9E67-0F92-45F1-9188-4ECB009FA7B1}"/>
    <cellStyle name="Salida 10 2 6 4" xfId="14279" xr:uid="{DCE12415-8AA8-40F6-A635-95DA709DE8F4}"/>
    <cellStyle name="Salida 10 2 6 4 2" xfId="29387" xr:uid="{74065936-A0C4-4D3E-A6FD-C4442688BE89}"/>
    <cellStyle name="Salida 10 2 6 5" xfId="18747" xr:uid="{D4C67608-5D9A-4083-B641-7405EA4CAEF1}"/>
    <cellStyle name="Salida 10 2 7" xfId="4000" xr:uid="{84DA774F-AEEF-4D1B-A888-DD63ABF52C3F}"/>
    <cellStyle name="Salida 10 2 7 2" xfId="6637" xr:uid="{87045196-2E65-4A37-ADD5-6A2D0A3A306E}"/>
    <cellStyle name="Salida 10 2 7 2 2" xfId="12948" xr:uid="{23A15402-621A-4B36-97B3-9AB85AD61EE9}"/>
    <cellStyle name="Salida 10 2 7 2 2 2" xfId="28056" xr:uid="{69823225-E219-4A9C-A0EB-B6CEE5513045}"/>
    <cellStyle name="Salida 10 2 7 2 3" xfId="16638" xr:uid="{01B13166-BBB2-4DD4-BA69-2A08FAB46635}"/>
    <cellStyle name="Salida 10 2 7 2 3 2" xfId="31746" xr:uid="{AFF2DB4A-5A95-4E6F-953D-3BA77C3B24D0}"/>
    <cellStyle name="Salida 10 2 7 2 4" xfId="21745" xr:uid="{BB129FBC-1D3F-4F62-BCC3-3A584C77EE5D}"/>
    <cellStyle name="Salida 10 2 7 3" xfId="10382" xr:uid="{8A1A6751-2569-45A3-918F-74D359FD59F9}"/>
    <cellStyle name="Salida 10 2 7 3 2" xfId="25490" xr:uid="{16612853-DE54-4156-924C-58D64DD56105}"/>
    <cellStyle name="Salida 10 2 7 4" xfId="14106" xr:uid="{1E194684-0AC2-4179-B2D4-61DA83D27DD8}"/>
    <cellStyle name="Salida 10 2 7 4 2" xfId="29214" xr:uid="{36D9A70C-F0D9-4F63-AFF8-DDA489DD208F}"/>
    <cellStyle name="Salida 10 2 7 5" xfId="19108" xr:uid="{4279AF52-A73B-4793-AEC4-9BD622611705}"/>
    <cellStyle name="Salida 10 2 8" xfId="4313" xr:uid="{F057A48D-C164-414E-AF05-1F5B8617014B}"/>
    <cellStyle name="Salida 10 2 8 2" xfId="6950" xr:uid="{7ECD27AE-8BD1-4EBD-8FFA-C606CA9A9724}"/>
    <cellStyle name="Salida 10 2 8 2 2" xfId="13261" xr:uid="{EB5B7704-92A6-4AFB-83AF-C5C2B8C3A4DA}"/>
    <cellStyle name="Salida 10 2 8 2 2 2" xfId="28369" xr:uid="{F955FB81-F9D7-4B37-8128-9541090C1796}"/>
    <cellStyle name="Salida 10 2 8 2 3" xfId="16925" xr:uid="{8F39929F-1D11-4C91-97F0-E2EE0F92345C}"/>
    <cellStyle name="Salida 10 2 8 2 3 2" xfId="32033" xr:uid="{467C883A-7207-4F60-B974-74421C1FC5F2}"/>
    <cellStyle name="Salida 10 2 8 2 4" xfId="22058" xr:uid="{167599C1-4B4E-4E04-8A6F-A85CBAACBE30}"/>
    <cellStyle name="Salida 10 2 8 3" xfId="10695" xr:uid="{0A81DF76-C739-4EAD-A181-AB8289216AEB}"/>
    <cellStyle name="Salida 10 2 8 3 2" xfId="25803" xr:uid="{A182D0CC-D417-4447-B1C7-720AFA78F2EB}"/>
    <cellStyle name="Salida 10 2 8 4" xfId="14440" xr:uid="{395C11D5-0F41-4D9D-B670-6B1CCDC861EF}"/>
    <cellStyle name="Salida 10 2 8 4 2" xfId="29548" xr:uid="{FF6E7C87-B75B-43B4-96F1-728D322E9A9B}"/>
    <cellStyle name="Salida 10 2 8 5" xfId="19421" xr:uid="{D53C4FBE-70E4-4F7A-957C-A71131FBB693}"/>
    <cellStyle name="Salida 10 2 9" xfId="4565" xr:uid="{9D91CC6A-36EF-4CE5-A234-BB946EB660D0}"/>
    <cellStyle name="Salida 10 2 9 2" xfId="10947" xr:uid="{2E45AFAF-6293-49FB-B28A-484FE81DAB0C}"/>
    <cellStyle name="Salida 10 2 9 2 2" xfId="26055" xr:uid="{DF7BDA84-127F-428A-A097-6FCCB5D42191}"/>
    <cellStyle name="Salida 10 2 9 3" xfId="16469" xr:uid="{76EB75C3-F87B-44C3-9377-69DAECD600FD}"/>
    <cellStyle name="Salida 10 2 9 3 2" xfId="31577" xr:uid="{B41B9E80-174C-4007-B063-05320EA4B41B}"/>
    <cellStyle name="Salida 10 2 9 4" xfId="19673" xr:uid="{808F28F5-D6C2-4D33-A885-5367D7531568}"/>
    <cellStyle name="Salida 10 3" xfId="1805" xr:uid="{F2B7211E-5739-44FD-8706-1E5E2B61D45D}"/>
    <cellStyle name="Salida 10 3 10" xfId="8306" xr:uid="{36852255-BB40-44C6-A641-69263790EDFD}"/>
    <cellStyle name="Salida 10 3 10 2" xfId="23414" xr:uid="{C8B259D6-067A-4802-B664-DB82CD079138}"/>
    <cellStyle name="Salida 10 3 11" xfId="14623" xr:uid="{FE401592-454D-4AA2-BC6B-8AD3F989CB75}"/>
    <cellStyle name="Salida 10 3 11 2" xfId="29731" xr:uid="{1202071E-A208-45AF-8E8D-11814C6537CF}"/>
    <cellStyle name="Salida 10 3 12" xfId="15744" xr:uid="{29EFFDD8-6C87-4B0C-855E-6ED8BFD8F747}"/>
    <cellStyle name="Salida 10 3 12 2" xfId="30852" xr:uid="{5DCBEF72-AF10-40F7-A25E-01E504257AE3}"/>
    <cellStyle name="Salida 10 3 13" xfId="17030" xr:uid="{3F0AACA5-0504-40EE-B3F8-5D61EDA4853D}"/>
    <cellStyle name="Salida 10 3 2" xfId="2365" xr:uid="{580BD190-465B-4DD4-895C-BC2C82F11C82}"/>
    <cellStyle name="Salida 10 3 2 2" xfId="5002" xr:uid="{57A4105C-D27F-4399-824B-7DD4118028DE}"/>
    <cellStyle name="Salida 10 3 2 2 2" xfId="11366" xr:uid="{B0342780-0114-40DD-B281-441D9543BF7D}"/>
    <cellStyle name="Salida 10 3 2 2 2 2" xfId="26474" xr:uid="{755D7F10-94E6-4F14-A6DF-6E4EDD5F4954}"/>
    <cellStyle name="Salida 10 3 2 2 3" xfId="8151" xr:uid="{ED9A8229-411D-43A7-A423-405C5672DDF2}"/>
    <cellStyle name="Salida 10 3 2 2 3 2" xfId="23259" xr:uid="{DE56DE36-2ADF-4EC8-800E-1AB8261717FE}"/>
    <cellStyle name="Salida 10 3 2 2 4" xfId="20110" xr:uid="{E31688A6-0DFC-4FA7-9E5C-F25B4516F92E}"/>
    <cellStyle name="Salida 10 3 2 3" xfId="8832" xr:uid="{3701E24A-6CC0-4AFB-A871-E05C72CFE0EC}"/>
    <cellStyle name="Salida 10 3 2 3 2" xfId="23940" xr:uid="{1958B189-98FE-44B2-9D1A-807A89872338}"/>
    <cellStyle name="Salida 10 3 3" xfId="2254" xr:uid="{3445B211-C10C-4597-AE7A-9BF5E4B26A53}"/>
    <cellStyle name="Salida 10 3 3 2" xfId="4891" xr:uid="{70AA08BB-785D-49E3-A62F-3CD9498CE80B}"/>
    <cellStyle name="Salida 10 3 3 2 2" xfId="11255" xr:uid="{E56F2E54-8AA7-4B73-A428-10FAB38E28CA}"/>
    <cellStyle name="Salida 10 3 3 2 2 2" xfId="26363" xr:uid="{B2321400-F5C8-4FB8-9021-E11D910C1BC2}"/>
    <cellStyle name="Salida 10 3 3 2 3" xfId="7490" xr:uid="{EF4222D7-B084-492E-8471-5BAF58AE7ABC}"/>
    <cellStyle name="Salida 10 3 3 2 3 2" xfId="22598" xr:uid="{E31E2D86-D38C-4447-9F42-9EEE3DC79E81}"/>
    <cellStyle name="Salida 10 3 3 2 4" xfId="19999" xr:uid="{24B16F42-4178-442B-9A31-7B18F6A8577A}"/>
    <cellStyle name="Salida 10 3 3 3" xfId="13439" xr:uid="{21168654-FF55-4895-AB52-13136C106D38}"/>
    <cellStyle name="Salida 10 3 3 3 2" xfId="28547" xr:uid="{0946D3D2-0F3D-40BE-BE88-9C41BDB83372}"/>
    <cellStyle name="Salida 10 3 3 4" xfId="17479" xr:uid="{D110AA13-B0D4-4710-AC92-F539A655BD4C}"/>
    <cellStyle name="Salida 10 3 4" xfId="2644" xr:uid="{755CF020-8263-4F33-80A2-B4D957218BD9}"/>
    <cellStyle name="Salida 10 3 4 2" xfId="5281" xr:uid="{00A8997E-9823-4866-9A34-4AA8829B6721}"/>
    <cellStyle name="Salida 10 3 4 2 2" xfId="11645" xr:uid="{52CF9557-BCB3-437A-8317-E8FB2D62E3BB}"/>
    <cellStyle name="Salida 10 3 4 2 2 2" xfId="26753" xr:uid="{A2EA182E-EE22-463F-9772-7C9631CBAA2D}"/>
    <cellStyle name="Salida 10 3 4 2 3" xfId="15491" xr:uid="{B902BD04-1C4A-4499-AF87-F9047EE7BF48}"/>
    <cellStyle name="Salida 10 3 4 2 3 2" xfId="30599" xr:uid="{2E160F11-CFD2-4978-9104-AEF8EC4EEE1C}"/>
    <cellStyle name="Salida 10 3 4 2 4" xfId="20389" xr:uid="{D9BDE58E-D529-4F2D-B6FD-77BE9E1A5A5F}"/>
    <cellStyle name="Salida 10 3 4 3" xfId="9111" xr:uid="{7A7BC165-8566-45B1-8F26-6FE0735EA043}"/>
    <cellStyle name="Salida 10 3 4 3 2" xfId="24219" xr:uid="{5CA91F86-DE83-419A-8896-B41CA589846F}"/>
    <cellStyle name="Salida 10 3 4 4" xfId="16296" xr:uid="{92ED1850-335E-403D-9B7E-F69A9F3B8099}"/>
    <cellStyle name="Salida 10 3 4 4 2" xfId="31404" xr:uid="{020CAD94-6C22-4CEC-B1EA-FD1F50B6C82C}"/>
    <cellStyle name="Salida 10 3 4 5" xfId="17752" xr:uid="{66300CC3-63DE-4618-A629-E3696B03C9C6}"/>
    <cellStyle name="Salida 10 3 5" xfId="3226" xr:uid="{77D07990-F6CD-4BBF-9AD9-DE78E0389F3E}"/>
    <cellStyle name="Salida 10 3 5 2" xfId="5863" xr:uid="{914FEF0D-4236-4516-8348-D2109127AFC9}"/>
    <cellStyle name="Salida 10 3 5 2 2" xfId="12174" xr:uid="{9296B121-7BE5-4006-9C5E-876EB069FBB2}"/>
    <cellStyle name="Salida 10 3 5 2 2 2" xfId="27282" xr:uid="{78C78429-E83C-43C5-A2CE-F275B67689A2}"/>
    <cellStyle name="Salida 10 3 5 2 3" xfId="7770" xr:uid="{15015A5C-6157-473D-9B5C-777BC6C71434}"/>
    <cellStyle name="Salida 10 3 5 2 3 2" xfId="22878" xr:uid="{5E3CFE9E-B4A2-4F63-B10F-ED862A666A3C}"/>
    <cellStyle name="Salida 10 3 5 2 4" xfId="20971" xr:uid="{02053A82-1B1E-4F74-A3CC-A300613FED5C}"/>
    <cellStyle name="Salida 10 3 5 3" xfId="9608" xr:uid="{672C5949-C6ED-46E9-AC7B-523FC0A2DFDD}"/>
    <cellStyle name="Salida 10 3 5 3 2" xfId="24716" xr:uid="{3DBC5011-6D1F-4812-A889-51EEF0272DD9}"/>
    <cellStyle name="Salida 10 3 5 4" xfId="15214" xr:uid="{41F47339-98C3-4D94-9C21-8546D15E984E}"/>
    <cellStyle name="Salida 10 3 5 4 2" xfId="30322" xr:uid="{64560808-734C-4947-85E1-6241A239FF2A}"/>
    <cellStyle name="Salida 10 3 5 5" xfId="18334" xr:uid="{303F1706-DE89-4DFE-A7B7-5D322D75A4DB}"/>
    <cellStyle name="Salida 10 3 6" xfId="2308" xr:uid="{64E58F00-615F-486E-8BFA-F5AF196EAF0D}"/>
    <cellStyle name="Salida 10 3 6 2" xfId="4945" xr:uid="{AF8D1CD7-8A01-4985-A309-02961EB985D8}"/>
    <cellStyle name="Salida 10 3 6 2 2" xfId="11309" xr:uid="{90217D2A-8E32-4DC8-92E9-11787CA248B7}"/>
    <cellStyle name="Salida 10 3 6 2 2 2" xfId="26417" xr:uid="{54EBFDCD-7EDB-4913-8646-F43A669CEC5C}"/>
    <cellStyle name="Salida 10 3 6 2 3" xfId="15140" xr:uid="{B4CCB990-8E5F-48A5-AABB-F062CBC76983}"/>
    <cellStyle name="Salida 10 3 6 2 3 2" xfId="30248" xr:uid="{BA48C262-986D-4E7D-B79E-0EFAE9BC999A}"/>
    <cellStyle name="Salida 10 3 6 2 4" xfId="20053" xr:uid="{F7E29D0A-AED5-48A6-8CEA-60D95BA991AD}"/>
    <cellStyle name="Salida 10 3 6 3" xfId="8775" xr:uid="{B373138F-704D-4BDA-B898-EA71595ADD9C}"/>
    <cellStyle name="Salida 10 3 6 3 2" xfId="23883" xr:uid="{788E6335-C4E9-4E78-84BA-8F2ECB86D0ED}"/>
    <cellStyle name="Salida 10 3 6 4" xfId="9280" xr:uid="{1597B6DB-9DA6-49CE-9A60-658A446B7506}"/>
    <cellStyle name="Salida 10 3 6 4 2" xfId="24388" xr:uid="{5AB74B0C-5519-45CC-89A1-FB5B598B0CF8}"/>
    <cellStyle name="Salida 10 3 6 5" xfId="17533" xr:uid="{AA49603D-D955-47DB-B4C0-40CE8C7CEB33}"/>
    <cellStyle name="Salida 10 3 7" xfId="3877" xr:uid="{B99EA5A2-F028-4A23-A71A-41ABE0588D1C}"/>
    <cellStyle name="Salida 10 3 7 2" xfId="6514" xr:uid="{32117259-FF76-4048-9CBB-127914689483}"/>
    <cellStyle name="Salida 10 3 7 2 2" xfId="12825" xr:uid="{464F1E6D-956F-490F-A91A-3A6316552A68}"/>
    <cellStyle name="Salida 10 3 7 2 2 2" xfId="27933" xr:uid="{3B1B3192-BB3A-4F84-A462-52A47B7F4200}"/>
    <cellStyle name="Salida 10 3 7 2 3" xfId="15244" xr:uid="{DCE7FCBA-FFAC-4AE7-A327-63BEA8CC4C30}"/>
    <cellStyle name="Salida 10 3 7 2 3 2" xfId="30352" xr:uid="{2D3EC7C5-8805-4F48-8A95-4DEFFF8139C0}"/>
    <cellStyle name="Salida 10 3 7 2 4" xfId="21622" xr:uid="{774F6EE1-B0D3-4B32-986B-CBBA158371F2}"/>
    <cellStyle name="Salida 10 3 7 3" xfId="10259" xr:uid="{1CFA5B79-705C-46CB-A4FE-E1464ADF32B2}"/>
    <cellStyle name="Salida 10 3 7 3 2" xfId="25367" xr:uid="{A37CC392-3EB1-4559-A7D7-F7A392B39E72}"/>
    <cellStyle name="Salida 10 3 7 4" xfId="8045" xr:uid="{1B4E222D-230F-4D05-812C-DE3E26AAC8E9}"/>
    <cellStyle name="Salida 10 3 7 4 2" xfId="23153" xr:uid="{C8A56981-FDA8-43CA-9F21-79DDA6279943}"/>
    <cellStyle name="Salida 10 3 7 5" xfId="18985" xr:uid="{2BED0833-9A60-4E0A-9384-F5E36E7746EA}"/>
    <cellStyle name="Salida 10 3 8" xfId="4259" xr:uid="{BEF7CD20-3D22-4E7F-9EA7-0F9721F7B49A}"/>
    <cellStyle name="Salida 10 3 8 2" xfId="6896" xr:uid="{74AF50E7-9C26-4206-8526-93B09DA8262B}"/>
    <cellStyle name="Salida 10 3 8 2 2" xfId="13207" xr:uid="{FF2C5F6D-F6EE-40BD-931F-F25D9850CD10}"/>
    <cellStyle name="Salida 10 3 8 2 2 2" xfId="28315" xr:uid="{F44474FC-8EEF-4F69-836D-68BFB5B961E3}"/>
    <cellStyle name="Salida 10 3 8 2 3" xfId="16871" xr:uid="{5B8028B7-66FE-48E0-9C9C-578757285CC2}"/>
    <cellStyle name="Salida 10 3 8 2 3 2" xfId="31979" xr:uid="{1400C8A0-F045-47D0-9818-323236ACAAF4}"/>
    <cellStyle name="Salida 10 3 8 2 4" xfId="22004" xr:uid="{DFDFF04B-FCFB-4CA8-AB6F-93B717275CFB}"/>
    <cellStyle name="Salida 10 3 8 3" xfId="10641" xr:uid="{7F8A03AD-ACE9-4FB1-BFB9-CB186B343C9B}"/>
    <cellStyle name="Salida 10 3 8 3 2" xfId="25749" xr:uid="{24E2E725-BA32-4BAD-BD25-24B2F6744DD5}"/>
    <cellStyle name="Salida 10 3 8 4" xfId="14230" xr:uid="{AEC008DD-5CE8-4A0C-B795-E2A5F4B3A2C1}"/>
    <cellStyle name="Salida 10 3 8 4 2" xfId="29338" xr:uid="{715F49DD-F34D-4ECA-9B9A-0033ACB7342F}"/>
    <cellStyle name="Salida 10 3 8 5" xfId="19367" xr:uid="{20B0C36F-0A30-4A2C-A5EE-DEC715F6370B}"/>
    <cellStyle name="Salida 10 3 9" xfId="4442" xr:uid="{CFB91273-E9D2-4D01-A8F1-B629026522BC}"/>
    <cellStyle name="Salida 10 3 9 2" xfId="10824" xr:uid="{FF582FD6-DC64-444C-9968-4EEC97F4AB64}"/>
    <cellStyle name="Salida 10 3 9 2 2" xfId="25932" xr:uid="{9A5D5C45-A935-4757-AE13-149EF05CDF56}"/>
    <cellStyle name="Salida 10 3 9 3" xfId="14831" xr:uid="{33E687FE-0B9A-4EB2-9C0B-1F6B1729A2E6}"/>
    <cellStyle name="Salida 10 3 9 3 2" xfId="29939" xr:uid="{0C1AB190-9531-4C31-9408-9DBC613CDCDF}"/>
    <cellStyle name="Salida 10 3 9 4" xfId="19550" xr:uid="{D108B2DF-0973-48ED-9B58-477C249D32E4}"/>
    <cellStyle name="Salida 10 4" xfId="2119" xr:uid="{4CC1B549-B9AE-4E83-881C-B67818CE6A1B}"/>
    <cellStyle name="Salida 10 4 10" xfId="13603" xr:uid="{0E151F70-20FA-4A3A-9E9B-228DC5992CB2}"/>
    <cellStyle name="Salida 10 4 10 2" xfId="28711" xr:uid="{B81CD3BF-8807-452A-81B9-E3291CC45D9C}"/>
    <cellStyle name="Salida 10 4 11" xfId="8030" xr:uid="{0A960606-2F49-43C7-81FC-3F5348A917FB}"/>
    <cellStyle name="Salida 10 4 11 2" xfId="23138" xr:uid="{75F9675C-4AAD-4CB5-9A69-A5145A60B8CA}"/>
    <cellStyle name="Salida 10 4 12" xfId="17344" xr:uid="{C3F46F90-0505-441D-B163-DDFB1C08B5A2}"/>
    <cellStyle name="Salida 10 4 2" xfId="2609" xr:uid="{3CDE618F-CBE7-45C2-BAAF-0DCE963FAED4}"/>
    <cellStyle name="Salida 10 4 2 2" xfId="5246" xr:uid="{5D08C2D1-90CF-4AD1-845C-C43E43760E90}"/>
    <cellStyle name="Salida 10 4 2 2 2" xfId="11610" xr:uid="{B4302F6F-7CF7-4A47-85D0-BB937C095AB8}"/>
    <cellStyle name="Salida 10 4 2 2 2 2" xfId="26718" xr:uid="{A86F63C0-18CC-4BF2-A3E4-F27C702E8BE4}"/>
    <cellStyle name="Salida 10 4 2 2 3" xfId="14602" xr:uid="{90B150E8-44F2-45F3-AAC9-F5B658B94982}"/>
    <cellStyle name="Salida 10 4 2 2 3 2" xfId="29710" xr:uid="{471F519B-6691-425B-AE36-A5BA0320F0A6}"/>
    <cellStyle name="Salida 10 4 2 2 4" xfId="20354" xr:uid="{105B0A60-C194-4016-82C4-C4FDC93F71DE}"/>
    <cellStyle name="Salida 10 4 2 3" xfId="9076" xr:uid="{86F39C4F-4739-40FF-BB78-4DC7475B97B8}"/>
    <cellStyle name="Salida 10 4 2 3 2" xfId="24184" xr:uid="{271150A5-FA5E-494B-9C1B-94AD6BAF223A}"/>
    <cellStyle name="Salida 10 4 2 4" xfId="15975" xr:uid="{42B26C6D-0530-405D-94E1-4D6D9C0A7367}"/>
    <cellStyle name="Salida 10 4 2 4 2" xfId="31083" xr:uid="{615774CB-0682-4ABA-A3C2-19370707CA65}"/>
    <cellStyle name="Salida 10 4 2 5" xfId="13972" xr:uid="{A33837A6-417E-4670-BF7B-5FA7A0292636}"/>
    <cellStyle name="Salida 10 4 2 5 2" xfId="29080" xr:uid="{E4155FB7-9A15-4219-BA0E-F2375BB1ADD9}"/>
    <cellStyle name="Salida 10 4 2 6" xfId="17717" xr:uid="{88658E5A-0977-401D-AAA5-A44FB0800A2D}"/>
    <cellStyle name="Salida 10 4 3" xfId="2874" xr:uid="{AD3A1559-9666-4D3C-996A-F01141BF711D}"/>
    <cellStyle name="Salida 10 4 3 2" xfId="5511" xr:uid="{65EF2DDD-1729-4CE9-97AD-F008912C8A22}"/>
    <cellStyle name="Salida 10 4 3 2 2" xfId="11822" xr:uid="{74C27128-AE23-43EB-937F-FBAC352B4D27}"/>
    <cellStyle name="Salida 10 4 3 2 2 2" xfId="26930" xr:uid="{1CCA1168-2FD0-4927-8ADE-3FAC6A080C7B}"/>
    <cellStyle name="Salida 10 4 3 2 3" xfId="7937" xr:uid="{9CE51A23-F00D-4392-BD52-4ACCCC9E66A2}"/>
    <cellStyle name="Salida 10 4 3 2 3 2" xfId="23045" xr:uid="{47F5BC54-A512-4B23-928D-41C5487B16E6}"/>
    <cellStyle name="Salida 10 4 3 2 4" xfId="20619" xr:uid="{1B579ABE-B414-46E9-B9C8-4B84AC9F129E}"/>
    <cellStyle name="Salida 10 4 3 3" xfId="7223" xr:uid="{3CAECC5E-74BE-47B2-8090-9D21AB31A77E}"/>
    <cellStyle name="Salida 10 4 3 3 2" xfId="22331" xr:uid="{9BA8B820-3639-4913-A8FA-8FFAFE728D84}"/>
    <cellStyle name="Salida 10 4 3 4" xfId="17982" xr:uid="{86B7E689-374C-46E1-AC9C-DAC9230C877E}"/>
    <cellStyle name="Salida 10 4 4" xfId="3177" xr:uid="{897A0385-E287-4A28-8E6B-5F097C1ED489}"/>
    <cellStyle name="Salida 10 4 4 2" xfId="5814" xr:uid="{9CF35438-3F70-4E40-A82B-3B1EBEC3DFE0}"/>
    <cellStyle name="Salida 10 4 4 2 2" xfId="12125" xr:uid="{2C6D1D13-EF5B-40EE-B4BD-74FF7B6C33E8}"/>
    <cellStyle name="Salida 10 4 4 2 2 2" xfId="27233" xr:uid="{44453F1F-B5A6-479B-BB3A-EB2FE5362CEB}"/>
    <cellStyle name="Salida 10 4 4 2 3" xfId="16107" xr:uid="{605EAB22-618C-4691-8396-27949F9D6A6D}"/>
    <cellStyle name="Salida 10 4 4 2 3 2" xfId="31215" xr:uid="{A32A2FC9-DCB6-424F-9334-2BE71E183CA9}"/>
    <cellStyle name="Salida 10 4 4 2 4" xfId="20922" xr:uid="{1EC897DD-F8B1-4290-A8A0-BF1D95F66FF2}"/>
    <cellStyle name="Salida 10 4 4 3" xfId="9559" xr:uid="{4D2DE783-5C76-4DBA-8A52-1F116B90FD81}"/>
    <cellStyle name="Salida 10 4 4 3 2" xfId="24667" xr:uid="{F8AF9521-7BF7-457C-90AE-A3DE8B5739CD}"/>
    <cellStyle name="Salida 10 4 4 4" xfId="16486" xr:uid="{99867818-7FBF-4F14-B9B9-6B4EF324763E}"/>
    <cellStyle name="Salida 10 4 4 4 2" xfId="31594" xr:uid="{995903BB-A685-422D-8E48-2844483BADBC}"/>
    <cellStyle name="Salida 10 4 4 5" xfId="18285" xr:uid="{BF9A951A-1BA0-4E4C-8330-E8C90D2F38A0}"/>
    <cellStyle name="Salida 10 4 5" xfId="3503" xr:uid="{5BA3A5D8-A301-44EB-9693-3FBAEAA4DF02}"/>
    <cellStyle name="Salida 10 4 5 2" xfId="6140" xr:uid="{F9682D9F-EB9C-4F8F-B51E-3B0191904A90}"/>
    <cellStyle name="Salida 10 4 5 2 2" xfId="12451" xr:uid="{87A9E090-86F0-43A3-BBC5-6A7A3771FC28}"/>
    <cellStyle name="Salida 10 4 5 2 2 2" xfId="27559" xr:uid="{5D6057B5-2251-4D07-9A1E-F0968B08BF76}"/>
    <cellStyle name="Salida 10 4 5 2 3" xfId="14316" xr:uid="{6B343A30-7B57-487A-BD44-2EF78B6BF0DB}"/>
    <cellStyle name="Salida 10 4 5 2 3 2" xfId="29424" xr:uid="{101F5E15-8519-447A-85EA-7D72288CAB66}"/>
    <cellStyle name="Salida 10 4 5 2 4" xfId="21248" xr:uid="{E661A482-4EF8-4845-9B35-D3D06A824368}"/>
    <cellStyle name="Salida 10 4 5 3" xfId="9885" xr:uid="{9ACF5D98-059F-45F9-A442-186035204201}"/>
    <cellStyle name="Salida 10 4 5 3 2" xfId="24993" xr:uid="{5D64CEBD-F9E7-4D3C-B029-1C907D61CADF}"/>
    <cellStyle name="Salida 10 4 5 4" xfId="14974" xr:uid="{A15FC139-BA2D-47AB-B29A-AA99C86FDBDC}"/>
    <cellStyle name="Salida 10 4 5 4 2" xfId="30082" xr:uid="{FDA7381C-DEC7-4C2B-A0E5-6C318F58C367}"/>
    <cellStyle name="Salida 10 4 5 5" xfId="18611" xr:uid="{6E70F6F0-181A-4B59-A0DA-62138E057063}"/>
    <cellStyle name="Salida 10 4 6" xfId="3809" xr:uid="{CE39293F-D812-46C5-A371-EB4C7B0E99F3}"/>
    <cellStyle name="Salida 10 4 6 2" xfId="6446" xr:uid="{24F58EFD-C0A9-41AC-8182-EDB4EA1E5164}"/>
    <cellStyle name="Salida 10 4 6 2 2" xfId="12757" xr:uid="{044503FD-AF86-47EF-BF6C-7D5F1C59D75C}"/>
    <cellStyle name="Salida 10 4 6 2 2 2" xfId="27865" xr:uid="{46B1F48C-1296-4D58-807A-FC4F47CABCCE}"/>
    <cellStyle name="Salida 10 4 6 2 3" xfId="15616" xr:uid="{790C753E-F1EB-4D3C-AA0B-0FD6584AFAA2}"/>
    <cellStyle name="Salida 10 4 6 2 3 2" xfId="30724" xr:uid="{5AB4BD42-B96F-4585-92E8-CC910D466F7F}"/>
    <cellStyle name="Salida 10 4 6 2 4" xfId="21554" xr:uid="{053AE1AC-DB46-4488-A1F5-4EF48B45E0BC}"/>
    <cellStyle name="Salida 10 4 6 3" xfId="10191" xr:uid="{E5039247-1FA9-4992-9BC5-4ACEFCE36AA6}"/>
    <cellStyle name="Salida 10 4 6 3 2" xfId="25299" xr:uid="{B1B45258-F56B-4144-BAD5-4964FB393CC6}"/>
    <cellStyle name="Salida 10 4 6 4" xfId="15343" xr:uid="{6F356C37-B785-41F6-A1C3-85E6EA2F5BAE}"/>
    <cellStyle name="Salida 10 4 6 4 2" xfId="30451" xr:uid="{B86039D3-ECE5-403D-9EFA-78430F90E1A9}"/>
    <cellStyle name="Salida 10 4 6 5" xfId="18917" xr:uid="{6FF643E0-D841-452F-BDD4-D183CE9B4E10}"/>
    <cellStyle name="Salida 10 4 7" xfId="4191" xr:uid="{A336E33F-5431-4179-BBEB-E9A23D4508A9}"/>
    <cellStyle name="Salida 10 4 7 2" xfId="6828" xr:uid="{F31D0375-1297-48C5-9896-E09271178D7F}"/>
    <cellStyle name="Salida 10 4 7 2 2" xfId="13139" xr:uid="{BFEBBB1E-3B2E-4481-A0FA-62F07CF5F86C}"/>
    <cellStyle name="Salida 10 4 7 2 2 2" xfId="28247" xr:uid="{0B03DD50-3913-41BC-BF83-41AD4DB2D360}"/>
    <cellStyle name="Salida 10 4 7 2 3" xfId="16808" xr:uid="{994B8755-9FB4-44BE-96AE-C021C8D66C7F}"/>
    <cellStyle name="Salida 10 4 7 2 3 2" xfId="31916" xr:uid="{0D36AD44-E592-4CDC-BC72-B3F9317D4150}"/>
    <cellStyle name="Salida 10 4 7 2 4" xfId="21936" xr:uid="{97E7CDE6-A398-4A21-84A0-7731AD9116CE}"/>
    <cellStyle name="Salida 10 4 7 3" xfId="10573" xr:uid="{A48C09AC-4A26-4155-8516-5EB970BFA196}"/>
    <cellStyle name="Salida 10 4 7 3 2" xfId="25681" xr:uid="{6AE73224-5E2A-44AB-AD63-47C24783EC44}"/>
    <cellStyle name="Salida 10 4 7 4" xfId="14840" xr:uid="{E498B47E-E41C-43EC-99BF-01B2DDF25B40}"/>
    <cellStyle name="Salida 10 4 7 4 2" xfId="29948" xr:uid="{C355B191-E476-4DDD-B3B0-6B6A7B8A4C5B}"/>
    <cellStyle name="Salida 10 4 7 5" xfId="19299" xr:uid="{0C1B9605-CDBB-413D-9104-AE056543C375}"/>
    <cellStyle name="Salida 10 4 8" xfId="4756" xr:uid="{99EFD9C3-D7A1-4E4D-8FD3-7251E5AC60EE}"/>
    <cellStyle name="Salida 10 4 8 2" xfId="11138" xr:uid="{25BC6DED-85C5-4E71-8A1B-D101628057EC}"/>
    <cellStyle name="Salida 10 4 8 2 2" xfId="26246" xr:uid="{E7655061-80D3-4A37-90AB-0E9B54D66FDC}"/>
    <cellStyle name="Salida 10 4 8 3" xfId="15032" xr:uid="{98177E07-917D-4433-B424-429DBCAF501B}"/>
    <cellStyle name="Salida 10 4 8 3 2" xfId="30140" xr:uid="{85879D31-6ACA-43E9-85BF-3CD891D82079}"/>
    <cellStyle name="Salida 10 4 8 4" xfId="19864" xr:uid="{191DBE63-4DB7-4951-A380-93D23F294AFF}"/>
    <cellStyle name="Salida 10 4 9" xfId="8617" xr:uid="{E7BB9238-7B0C-49FE-9C5D-6B49905DF78A}"/>
    <cellStyle name="Salida 10 4 9 2" xfId="23725" xr:uid="{9FDF241A-DD08-4449-B05B-BB8E6E6A07E7}"/>
    <cellStyle name="Salida 10 5" xfId="2005" xr:uid="{C81FF48F-7EEA-4801-89CF-6719E81ED804}"/>
    <cellStyle name="Salida 10 5 10" xfId="14162" xr:uid="{FAE369F7-9012-4BC9-A345-D587996CCD96}"/>
    <cellStyle name="Salida 10 5 10 2" xfId="29270" xr:uid="{F77DD5FA-2B5F-4BC0-AF4B-9E1747E4DDAE}"/>
    <cellStyle name="Salida 10 5 11" xfId="17230" xr:uid="{6C85A150-77E6-4055-BF02-24326BAA23D9}"/>
    <cellStyle name="Salida 10 5 2" xfId="2767" xr:uid="{8F1684FA-2CFB-469E-ABD7-2997811800F2}"/>
    <cellStyle name="Salida 10 5 2 2" xfId="5404" xr:uid="{E66B2958-18DB-4948-AE74-A33E1B6496B6}"/>
    <cellStyle name="Salida 10 5 2 2 2" xfId="11753" xr:uid="{90F0332D-9191-48A1-8B9C-899D8C55CF08}"/>
    <cellStyle name="Salida 10 5 2 2 2 2" xfId="26861" xr:uid="{744081FA-F852-4A38-8A81-E3924A1BD686}"/>
    <cellStyle name="Salida 10 5 2 2 3" xfId="13704" xr:uid="{50962399-686F-4B23-AB8A-50DFC9D3E5BA}"/>
    <cellStyle name="Salida 10 5 2 2 3 2" xfId="28812" xr:uid="{88884029-25BA-44EF-9BEE-9F4D12AEB7BE}"/>
    <cellStyle name="Salida 10 5 2 2 4" xfId="20512" xr:uid="{511BB0EA-F0B3-4A1E-A258-18CC13CBAB93}"/>
    <cellStyle name="Salida 10 5 2 3" xfId="15853" xr:uid="{AFB216B5-0BF0-4B37-84C6-2F9346370D25}"/>
    <cellStyle name="Salida 10 5 2 3 2" xfId="30961" xr:uid="{CBA9AC5D-45C2-4AFA-96E7-EDCB58CF1269}"/>
    <cellStyle name="Salida 10 5 2 4" xfId="17875" xr:uid="{7DB290E7-1E48-4F31-A265-5D4058079CB3}"/>
    <cellStyle name="Salida 10 5 3" xfId="3070" xr:uid="{82A46835-BE35-43E2-9AC6-25E5246EAC79}"/>
    <cellStyle name="Salida 10 5 3 2" xfId="5707" xr:uid="{11DD39CD-A37A-4007-882F-C8726473C819}"/>
    <cellStyle name="Salida 10 5 3 2 2" xfId="12018" xr:uid="{FE8D8DED-A11B-406E-ABF4-55DE211F5CE5}"/>
    <cellStyle name="Salida 10 5 3 2 2 2" xfId="27126" xr:uid="{D5D6A071-66A0-40FE-AEEF-D8CB0862EBFE}"/>
    <cellStyle name="Salida 10 5 3 2 3" xfId="7333" xr:uid="{5D68F674-4634-4289-9434-0B2F69A87327}"/>
    <cellStyle name="Salida 10 5 3 2 3 2" xfId="22441" xr:uid="{6A0BDFF9-4FB9-4275-94F2-3C20AF8360F0}"/>
    <cellStyle name="Salida 10 5 3 2 4" xfId="20815" xr:uid="{708B9763-3911-42F3-BE91-8FDB4F93AF22}"/>
    <cellStyle name="Salida 10 5 3 3" xfId="9452" xr:uid="{7EA25E67-335B-40A1-A88D-0251CAA131D4}"/>
    <cellStyle name="Salida 10 5 3 3 2" xfId="24560" xr:uid="{C57D5F2E-5475-4295-BF26-4E009F956669}"/>
    <cellStyle name="Salida 10 5 3 4" xfId="7268" xr:uid="{EF6EC951-3052-4A44-A192-1FA4D8928471}"/>
    <cellStyle name="Salida 10 5 3 4 2" xfId="22376" xr:uid="{DB6B32B9-21DE-442F-BFF7-57791CD5592D}"/>
    <cellStyle name="Salida 10 5 3 5" xfId="18178" xr:uid="{38CA124E-9D0E-475B-BDF1-152611DE44F6}"/>
    <cellStyle name="Salida 10 5 4" xfId="3396" xr:uid="{F9804647-8D47-45CA-92CA-FA43A02CB676}"/>
    <cellStyle name="Salida 10 5 4 2" xfId="6033" xr:uid="{EAC2A3D1-E18F-4024-BD83-7D242BAC9581}"/>
    <cellStyle name="Salida 10 5 4 2 2" xfId="12344" xr:uid="{B67628FB-5143-4535-BF48-833659571037}"/>
    <cellStyle name="Salida 10 5 4 2 2 2" xfId="27452" xr:uid="{FDAE93FA-A4C4-4565-A86C-6CA802303B51}"/>
    <cellStyle name="Salida 10 5 4 2 3" xfId="7585" xr:uid="{C02D6CA8-409B-4731-883D-D20ACDBE7F14}"/>
    <cellStyle name="Salida 10 5 4 2 3 2" xfId="22693" xr:uid="{3DA05E16-767E-4361-B6C1-8BB2193B69F8}"/>
    <cellStyle name="Salida 10 5 4 2 4" xfId="21141" xr:uid="{F8B7CEF6-BFED-4111-AB77-E0CDFD570432}"/>
    <cellStyle name="Salida 10 5 4 3" xfId="9778" xr:uid="{B2A3ADCD-B6DE-4B4F-9880-30077B79BF2F}"/>
    <cellStyle name="Salida 10 5 4 3 2" xfId="24886" xr:uid="{80E03679-9858-4E41-BA26-669C2D4484EC}"/>
    <cellStyle name="Salida 10 5 4 4" xfId="15711" xr:uid="{EF44C705-0746-4054-8531-3C22BAD23C63}"/>
    <cellStyle name="Salida 10 5 4 4 2" xfId="30819" xr:uid="{AE2FAD50-A739-43FE-B4CD-19560A8C1F89}"/>
    <cellStyle name="Salida 10 5 4 5" xfId="18504" xr:uid="{6E836322-589B-446E-95F5-528DE191AD7A}"/>
    <cellStyle name="Salida 10 5 5" xfId="3702" xr:uid="{61979DFC-4DC1-4DFC-9445-03D3570F8573}"/>
    <cellStyle name="Salida 10 5 5 2" xfId="6339" xr:uid="{472D7243-48C8-4CC0-94AF-FCA2CB6669FF}"/>
    <cellStyle name="Salida 10 5 5 2 2" xfId="12650" xr:uid="{85CC8F12-45DB-4D03-B3BB-269DB79EB87E}"/>
    <cellStyle name="Salida 10 5 5 2 2 2" xfId="27758" xr:uid="{81FFA247-5BAA-49D8-A42D-0B53D86FADCE}"/>
    <cellStyle name="Salida 10 5 5 2 3" xfId="14265" xr:uid="{452FB234-EB46-4F38-98FE-F8A5F114DEC1}"/>
    <cellStyle name="Salida 10 5 5 2 3 2" xfId="29373" xr:uid="{25ADF138-1C9C-439B-9CA7-3E06DEBBF97C}"/>
    <cellStyle name="Salida 10 5 5 2 4" xfId="21447" xr:uid="{48C5F49A-CD29-4FB9-A7BB-7537CCC4DE1F}"/>
    <cellStyle name="Salida 10 5 5 3" xfId="10084" xr:uid="{7BDE8969-3AE5-4DC2-8A86-979A83E6E543}"/>
    <cellStyle name="Salida 10 5 5 3 2" xfId="25192" xr:uid="{812827ED-545B-4ED1-8DC5-D37713426144}"/>
    <cellStyle name="Salida 10 5 5 4" xfId="13886" xr:uid="{A5A0DA85-5ED6-4D75-BE10-B2E24F90CEFA}"/>
    <cellStyle name="Salida 10 5 5 4 2" xfId="28994" xr:uid="{461D85F8-ACDD-45FC-9ECF-2DEBA775FA26}"/>
    <cellStyle name="Salida 10 5 5 5" xfId="18810" xr:uid="{0AA6C375-F6E9-4097-BBCE-C2CF15C44A99}"/>
    <cellStyle name="Salida 10 5 6" xfId="4077" xr:uid="{D8547655-43FD-4B5F-9657-050F7691BE8A}"/>
    <cellStyle name="Salida 10 5 6 2" xfId="6714" xr:uid="{1C5EF4C1-FC07-4576-8632-8891027B9E58}"/>
    <cellStyle name="Salida 10 5 6 2 2" xfId="13025" xr:uid="{4013B261-04C2-4041-B955-5966C71DD1F7}"/>
    <cellStyle name="Salida 10 5 6 2 2 2" xfId="28133" xr:uid="{05460F0E-761E-4704-BE66-2506FD40C19F}"/>
    <cellStyle name="Salida 10 5 6 2 3" xfId="16701" xr:uid="{A0876128-016A-4959-983D-15DA9288419A}"/>
    <cellStyle name="Salida 10 5 6 2 3 2" xfId="31809" xr:uid="{D668EA0E-0DAE-470F-9EE1-4AF37BD5C60D}"/>
    <cellStyle name="Salida 10 5 6 2 4" xfId="21822" xr:uid="{B318110B-C3DD-43BF-BCAE-A2D766DC5207}"/>
    <cellStyle name="Salida 10 5 6 3" xfId="10459" xr:uid="{ADDAAF47-DB2F-4B06-8088-8D31FFB95361}"/>
    <cellStyle name="Salida 10 5 6 3 2" xfId="25567" xr:uid="{07A2F3DB-5D80-467C-B7F6-7DBB475EFA5B}"/>
    <cellStyle name="Salida 10 5 6 4" xfId="16254" xr:uid="{34C8C109-8641-40E7-B347-B89A45C39383}"/>
    <cellStyle name="Salida 10 5 6 4 2" xfId="31362" xr:uid="{94D7288A-B142-4C98-B95F-1959719648A6}"/>
    <cellStyle name="Salida 10 5 6 5" xfId="19185" xr:uid="{FDC17924-81B9-4512-B542-BC86FE0DF831}"/>
    <cellStyle name="Salida 10 5 7" xfId="4642" xr:uid="{1A553C25-53F4-41E4-96F3-4770D04489E7}"/>
    <cellStyle name="Salida 10 5 7 2" xfId="11024" xr:uid="{08DF85CD-CDA4-490C-80D3-B5920B824562}"/>
    <cellStyle name="Salida 10 5 7 2 2" xfId="26132" xr:uid="{EBFD1B12-CD93-43A6-B2BD-2DD8EFDB944C}"/>
    <cellStyle name="Salida 10 5 7 3" xfId="14287" xr:uid="{5674A6CD-59DB-4F0C-B8E3-702C94472511}"/>
    <cellStyle name="Salida 10 5 7 3 2" xfId="29395" xr:uid="{A786CBB0-544F-4805-81CA-56FF76BF561D}"/>
    <cellStyle name="Salida 10 5 7 4" xfId="19750" xr:uid="{72F025C5-D6EB-4C74-942C-1AE6FC6A7997}"/>
    <cellStyle name="Salida 10 5 8" xfId="8503" xr:uid="{02AD95D0-FF47-4A90-AEDB-7CDBB9C2A6DA}"/>
    <cellStyle name="Salida 10 5 8 2" xfId="23611" xr:uid="{22DBCCDD-F047-497C-B8FA-B5CB36355FD1}"/>
    <cellStyle name="Salida 10 5 9" xfId="16485" xr:uid="{C7340EAC-591C-450D-B3FD-226DEA38A36E}"/>
    <cellStyle name="Salida 10 5 9 2" xfId="31593" xr:uid="{3E2EE305-1DBB-41BA-8958-B3E553C9EF9F}"/>
    <cellStyle name="Salida 11" xfId="1503" xr:uid="{00000000-0005-0000-0000-0000E3050000}"/>
    <cellStyle name="Salida 11 2" xfId="1929" xr:uid="{C37944F5-D7DE-4CA9-9790-74221E126A95}"/>
    <cellStyle name="Salida 11 2 10" xfId="8430" xr:uid="{83D4335B-56EE-45AD-B72F-7F562725BB30}"/>
    <cellStyle name="Salida 11 2 10 2" xfId="23538" xr:uid="{06F5B4C5-0C61-48FD-B764-C515518FDF2C}"/>
    <cellStyle name="Salida 11 2 11" xfId="15518" xr:uid="{8E6B12E5-9ADE-41E0-944E-C3896FD3754F}"/>
    <cellStyle name="Salida 11 2 11 2" xfId="30626" xr:uid="{254DCB4F-1A3C-4D34-80E6-76CC5A0B2D1B}"/>
    <cellStyle name="Salida 11 2 12" xfId="7973" xr:uid="{774AF7C6-1D55-4DEE-93EB-1EB15ED3ABDE}"/>
    <cellStyle name="Salida 11 2 12 2" xfId="23081" xr:uid="{A79F6EDF-5A02-4405-8F54-3132493ABF8B}"/>
    <cellStyle name="Salida 11 2 13" xfId="17154" xr:uid="{F6A021EF-5152-4A74-9495-6D10E1F99ABE}"/>
    <cellStyle name="Salida 11 2 2" xfId="2489" xr:uid="{3859CEBC-10D6-4D59-80D1-7303724B4131}"/>
    <cellStyle name="Salida 11 2 2 2" xfId="5126" xr:uid="{B4D83673-6ABC-407E-8DAE-2916603C164A}"/>
    <cellStyle name="Salida 11 2 2 2 2" xfId="11490" xr:uid="{A92FA000-060D-48E2-901E-A8D634B349DA}"/>
    <cellStyle name="Salida 11 2 2 2 2 2" xfId="26598" xr:uid="{7F225999-8482-4853-B4E0-F33964D101C9}"/>
    <cellStyle name="Salida 11 2 2 2 3" xfId="14474" xr:uid="{337241D4-356A-4DD3-B99B-02577694D2E2}"/>
    <cellStyle name="Salida 11 2 2 2 3 2" xfId="29582" xr:uid="{520C92BA-1EFC-4A7B-BAF0-C0F0991029B3}"/>
    <cellStyle name="Salida 11 2 2 2 4" xfId="20234" xr:uid="{2DD3A855-D21B-4E2C-8555-2E945828ED3A}"/>
    <cellStyle name="Salida 11 2 2 3" xfId="8956" xr:uid="{FC35B55E-AF8C-4A23-9AF1-606BB4684368}"/>
    <cellStyle name="Salida 11 2 2 3 2" xfId="24064" xr:uid="{3A597CBF-F2E8-4D15-8758-46E29DEA8FD0}"/>
    <cellStyle name="Salida 11 2 3" xfId="2705" xr:uid="{184CA3DB-9FA2-4CC5-8995-160B92ABAAB5}"/>
    <cellStyle name="Salida 11 2 3 2" xfId="5342" xr:uid="{A1429045-12D9-471B-B564-A1F6364B6239}"/>
    <cellStyle name="Salida 11 2 3 2 2" xfId="11691" xr:uid="{19AF1A58-7C80-4806-AB0C-0755640E1A69}"/>
    <cellStyle name="Salida 11 2 3 2 2 2" xfId="26799" xr:uid="{7E5F116B-DF55-4351-A906-47717D9D99D8}"/>
    <cellStyle name="Salida 11 2 3 2 3" xfId="9270" xr:uid="{D854DBEF-5FA4-45EC-92A8-45A6645C1E0D}"/>
    <cellStyle name="Salida 11 2 3 2 3 2" xfId="24378" xr:uid="{94F46C76-F188-48A2-BDE1-CB9D1C8C0209}"/>
    <cellStyle name="Salida 11 2 3 2 4" xfId="20450" xr:uid="{87DCF7B6-CEA3-42D7-90D9-3F4AF2F9B384}"/>
    <cellStyle name="Salida 11 2 3 3" xfId="7371" xr:uid="{DA087F61-7938-442C-A6FF-11F56710DD59}"/>
    <cellStyle name="Salida 11 2 3 3 2" xfId="22479" xr:uid="{08C3AAB0-3FAC-4CD1-A226-2F6A245E0C6D}"/>
    <cellStyle name="Salida 11 2 3 4" xfId="17813" xr:uid="{7916EED9-3444-40E8-8D9F-8030EAC8FE7C}"/>
    <cellStyle name="Salida 11 2 4" xfId="3008" xr:uid="{8EA37EA6-6AC3-4F0C-ADC7-D1BBB45A8063}"/>
    <cellStyle name="Salida 11 2 4 2" xfId="5645" xr:uid="{CE96CC4F-685E-4F9E-BEF4-0E5961BE9A2C}"/>
    <cellStyle name="Salida 11 2 4 2 2" xfId="11956" xr:uid="{3897D842-4765-4A9F-9638-4E892F3E300C}"/>
    <cellStyle name="Salida 11 2 4 2 2 2" xfId="27064" xr:uid="{2EC0E787-236A-459D-832D-28F548F14989}"/>
    <cellStyle name="Salida 11 2 4 2 3" xfId="14065" xr:uid="{0FDD4209-A35E-431B-B6B7-4B8532324FB1}"/>
    <cellStyle name="Salida 11 2 4 2 3 2" xfId="29173" xr:uid="{72338C35-B76B-468F-9926-1D9431E1AD62}"/>
    <cellStyle name="Salida 11 2 4 2 4" xfId="20753" xr:uid="{375287C1-5385-4D8D-873B-9D5DC92E9D49}"/>
    <cellStyle name="Salida 11 2 4 3" xfId="9390" xr:uid="{5C7B4ADD-E59C-4210-998D-5A8FFA2C5906}"/>
    <cellStyle name="Salida 11 2 4 3 2" xfId="24498" xr:uid="{13834F62-A859-41B1-8C44-6495CA507C7C}"/>
    <cellStyle name="Salida 11 2 4 4" xfId="7133" xr:uid="{D5D78622-23C8-488A-AAA8-05E237F4E89E}"/>
    <cellStyle name="Salida 11 2 4 4 2" xfId="22241" xr:uid="{7D032681-F55E-4E94-ACCE-53D50E7CE51A}"/>
    <cellStyle name="Salida 11 2 4 5" xfId="18116" xr:uid="{2FC72FDB-BF28-49F8-AA8F-999D31B04E09}"/>
    <cellStyle name="Salida 11 2 5" xfId="3334" xr:uid="{64B59FC0-4554-4051-A5C6-1D76A1BB8F88}"/>
    <cellStyle name="Salida 11 2 5 2" xfId="5971" xr:uid="{8DAAA764-7EF4-44F9-8DE0-E8C8D5A3C2D8}"/>
    <cellStyle name="Salida 11 2 5 2 2" xfId="12282" xr:uid="{58D9CEFC-E147-4A6A-9B8E-44ACB9E50A60}"/>
    <cellStyle name="Salida 11 2 5 2 2 2" xfId="27390" xr:uid="{35F6473D-37E7-4B22-BAA1-50869285BFDA}"/>
    <cellStyle name="Salida 11 2 5 2 3" xfId="7878" xr:uid="{27EFCF3C-05E0-46A5-9620-4DB492614059}"/>
    <cellStyle name="Salida 11 2 5 2 3 2" xfId="22986" xr:uid="{1EA7D0DC-BAF8-4CFF-828E-AC55AEE58AAD}"/>
    <cellStyle name="Salida 11 2 5 2 4" xfId="21079" xr:uid="{6B45BF09-D1E9-4FFD-8C79-85840DA1AA27}"/>
    <cellStyle name="Salida 11 2 5 3" xfId="9716" xr:uid="{CD409B0C-5AF3-4827-8478-47DEAD40500B}"/>
    <cellStyle name="Salida 11 2 5 3 2" xfId="24824" xr:uid="{302D8A6A-0CBE-4A2E-B3C5-4C2CC6606BA6}"/>
    <cellStyle name="Salida 11 2 5 4" xfId="8183" xr:uid="{1983EF56-1D94-434D-9526-CD79E2FBF6DD}"/>
    <cellStyle name="Salida 11 2 5 4 2" xfId="23291" xr:uid="{55DAB6CE-99E7-438C-B33A-A2FE3065984F}"/>
    <cellStyle name="Salida 11 2 5 5" xfId="18442" xr:uid="{2FE0F678-A2AB-4CD3-B4D8-3AC68CB25370}"/>
    <cellStyle name="Salida 11 2 6" xfId="3640" xr:uid="{2B81E1E8-40C4-43ED-B178-46ED8D1ED9B3}"/>
    <cellStyle name="Salida 11 2 6 2" xfId="6277" xr:uid="{87E005C3-5419-4FE1-91D4-64A3778DC103}"/>
    <cellStyle name="Salida 11 2 6 2 2" xfId="12588" xr:uid="{52201970-66A9-4F06-B5F0-1F276A82B604}"/>
    <cellStyle name="Salida 11 2 6 2 2 2" xfId="27696" xr:uid="{32D22AA7-BC2A-4D33-86D5-F51D6182F87A}"/>
    <cellStyle name="Salida 11 2 6 2 3" xfId="7041" xr:uid="{B8DB93EC-ED41-4F34-ABDB-A38C4BB5152F}"/>
    <cellStyle name="Salida 11 2 6 2 3 2" xfId="22149" xr:uid="{0E4AC700-8A12-44D2-8259-114E2E46FBAC}"/>
    <cellStyle name="Salida 11 2 6 2 4" xfId="21385" xr:uid="{2751D4B3-921A-4178-95BE-AA38B8294379}"/>
    <cellStyle name="Salida 11 2 6 3" xfId="10022" xr:uid="{97EE2DE1-621E-4612-AD25-E9BB4FB8B274}"/>
    <cellStyle name="Salida 11 2 6 3 2" xfId="25130" xr:uid="{346C3159-1110-44BF-B73A-06C973C78AE7}"/>
    <cellStyle name="Salida 11 2 6 4" xfId="15687" xr:uid="{246C6E9A-ED67-4465-BFD6-0736B71D6105}"/>
    <cellStyle name="Salida 11 2 6 4 2" xfId="30795" xr:uid="{6983AB05-8B4D-4569-986E-9201513DBA25}"/>
    <cellStyle name="Salida 11 2 6 5" xfId="18748" xr:uid="{112FF66C-6760-4786-AC5D-96B04A1AF36F}"/>
    <cellStyle name="Salida 11 2 7" xfId="4001" xr:uid="{C057B897-FE1E-403D-9FBD-FEB8279DF9F0}"/>
    <cellStyle name="Salida 11 2 7 2" xfId="6638" xr:uid="{34B47DC8-1C05-4884-B186-0C0E623B09AD}"/>
    <cellStyle name="Salida 11 2 7 2 2" xfId="12949" xr:uid="{A5ABE559-9A3A-48B6-8C47-7367D07E80FE}"/>
    <cellStyle name="Salida 11 2 7 2 2 2" xfId="28057" xr:uid="{C59DDB07-BEB0-4372-BC82-2B0883C6C1B7}"/>
    <cellStyle name="Salida 11 2 7 2 3" xfId="16639" xr:uid="{7510278F-F0CD-4D92-88AF-116B5082214E}"/>
    <cellStyle name="Salida 11 2 7 2 3 2" xfId="31747" xr:uid="{468501AE-D200-4A77-BD5C-5C0E579DBB37}"/>
    <cellStyle name="Salida 11 2 7 2 4" xfId="21746" xr:uid="{5AB738D1-F5F0-43F6-AF32-F44820307C52}"/>
    <cellStyle name="Salida 11 2 7 3" xfId="10383" xr:uid="{BC57B3CD-F933-43B1-A455-E8964BA44190}"/>
    <cellStyle name="Salida 11 2 7 3 2" xfId="25491" xr:uid="{9D8C6001-E6BF-4686-8695-46D07F10B6EC}"/>
    <cellStyle name="Salida 11 2 7 4" xfId="15780" xr:uid="{804BCAB2-616C-4BDE-A23C-A4CF52E6E395}"/>
    <cellStyle name="Salida 11 2 7 4 2" xfId="30888" xr:uid="{F78FB2E2-8BDC-49C6-865B-66B7BC1AA9E3}"/>
    <cellStyle name="Salida 11 2 7 5" xfId="19109" xr:uid="{63720C6F-B9BF-4AE0-BD90-1E53E2D332C2}"/>
    <cellStyle name="Salida 11 2 8" xfId="4314" xr:uid="{9373BF74-78B5-4D06-9648-5F803C8F3E72}"/>
    <cellStyle name="Salida 11 2 8 2" xfId="6951" xr:uid="{BD43051D-74C5-4231-AAB5-A67B94E586F9}"/>
    <cellStyle name="Salida 11 2 8 2 2" xfId="13262" xr:uid="{8AA3AB9D-39F8-44CC-9F61-3CF77CA90EFB}"/>
    <cellStyle name="Salida 11 2 8 2 2 2" xfId="28370" xr:uid="{176C9B21-214F-47F6-8430-B9CC017C5632}"/>
    <cellStyle name="Salida 11 2 8 2 3" xfId="16926" xr:uid="{5E9810BB-BA1C-4FEF-9317-FF1E847EBC1F}"/>
    <cellStyle name="Salida 11 2 8 2 3 2" xfId="32034" xr:uid="{06D34329-3ABB-4E11-9B66-1A33896A9928}"/>
    <cellStyle name="Salida 11 2 8 2 4" xfId="22059" xr:uid="{A36F73C9-6A77-420F-AF34-F0C1554F5252}"/>
    <cellStyle name="Salida 11 2 8 3" xfId="10696" xr:uid="{06422296-7335-4856-9283-09D05D5FFAC9}"/>
    <cellStyle name="Salida 11 2 8 3 2" xfId="25804" xr:uid="{8E955AEE-A41E-4DCF-A6F4-A5E153E009E5}"/>
    <cellStyle name="Salida 11 2 8 4" xfId="14888" xr:uid="{3A4B474F-F18E-469C-A9C2-198DD29996D2}"/>
    <cellStyle name="Salida 11 2 8 4 2" xfId="29996" xr:uid="{8C8727D3-207B-4E4E-94E6-41D0632CD638}"/>
    <cellStyle name="Salida 11 2 8 5" xfId="19422" xr:uid="{0B4BC7BB-5803-4273-8C59-317C527591E4}"/>
    <cellStyle name="Salida 11 2 9" xfId="4566" xr:uid="{05A643A7-42F7-40AE-9811-75B3A4671CC7}"/>
    <cellStyle name="Salida 11 2 9 2" xfId="10948" xr:uid="{2D2C11DD-C028-470C-ACC5-FBACE377A772}"/>
    <cellStyle name="Salida 11 2 9 2 2" xfId="26056" xr:uid="{941955E3-18A5-436E-B161-69D29621170C}"/>
    <cellStyle name="Salida 11 2 9 3" xfId="14861" xr:uid="{2D4E496D-997E-46E2-94C3-80CB4BBE832F}"/>
    <cellStyle name="Salida 11 2 9 3 2" xfId="29969" xr:uid="{F1E95C25-B90F-46A0-B012-F542E980983C}"/>
    <cellStyle name="Salida 11 2 9 4" xfId="19674" xr:uid="{093BFCD0-A6A2-4291-8B2D-4EFE20F12D05}"/>
    <cellStyle name="Salida 11 3" xfId="1804" xr:uid="{483C2E77-D2C9-4993-B6F5-761110C067FF}"/>
    <cellStyle name="Salida 11 3 10" xfId="8305" xr:uid="{9A37F37B-6881-4AE5-860F-6960911FD558}"/>
    <cellStyle name="Salida 11 3 10 2" xfId="23413" xr:uid="{C81248A8-1545-4421-8B55-6B624473B8DB}"/>
    <cellStyle name="Salida 11 3 11" xfId="15614" xr:uid="{EA37849D-37FD-4A0F-A66F-4DE0F81EF861}"/>
    <cellStyle name="Salida 11 3 11 2" xfId="30722" xr:uid="{15842A61-D8BF-451E-AA30-30B50C5BDE9A}"/>
    <cellStyle name="Salida 11 3 12" xfId="15248" xr:uid="{B4E51D04-8BDF-4BED-BC88-99B7CA009EF5}"/>
    <cellStyle name="Salida 11 3 12 2" xfId="30356" xr:uid="{B659A855-3BDA-41E2-8758-1BADB74353B8}"/>
    <cellStyle name="Salida 11 3 13" xfId="17029" xr:uid="{3C527BE7-4007-4C38-B765-20C61A966091}"/>
    <cellStyle name="Salida 11 3 2" xfId="2364" xr:uid="{6422C681-6013-40A9-872C-52352D44FF5A}"/>
    <cellStyle name="Salida 11 3 2 2" xfId="5001" xr:uid="{8BED5D2F-D76B-45B2-9C69-27C4DCBB241F}"/>
    <cellStyle name="Salida 11 3 2 2 2" xfId="11365" xr:uid="{0862FEE9-D796-4C44-9C69-8A0B34AB8A80}"/>
    <cellStyle name="Salida 11 3 2 2 2 2" xfId="26473" xr:uid="{581C546F-B9AC-4DC5-AB4E-B47E3037BC0E}"/>
    <cellStyle name="Salida 11 3 2 2 3" xfId="9178" xr:uid="{7FA3C2A2-4F61-4364-9DA1-CEA5543ACF69}"/>
    <cellStyle name="Salida 11 3 2 2 3 2" xfId="24286" xr:uid="{5715EE7E-1B62-44D2-A4B8-86DA918B36EF}"/>
    <cellStyle name="Salida 11 3 2 2 4" xfId="20109" xr:uid="{9E290892-14AB-4546-A95E-2BBA4661D917}"/>
    <cellStyle name="Salida 11 3 2 3" xfId="8831" xr:uid="{E4B3208A-EBE6-4E5E-B4F9-85205FAD3FCF}"/>
    <cellStyle name="Salida 11 3 2 3 2" xfId="23939" xr:uid="{ECEB2024-EF0D-40F3-B6FB-7097C06C072F}"/>
    <cellStyle name="Salida 11 3 3" xfId="2255" xr:uid="{50CF2AD1-42CE-4958-B002-3D1B78F38AE6}"/>
    <cellStyle name="Salida 11 3 3 2" xfId="4892" xr:uid="{9870D9CF-FF4E-4ACD-BC7B-F71A2D12A17E}"/>
    <cellStyle name="Salida 11 3 3 2 2" xfId="11256" xr:uid="{C5EB6B6F-028F-4851-8DB7-F3CDA6C06481}"/>
    <cellStyle name="Salida 11 3 3 2 2 2" xfId="26364" xr:uid="{6BEB1360-94C8-45F7-96BA-4D455D5A5841}"/>
    <cellStyle name="Salida 11 3 3 2 3" xfId="8265" xr:uid="{6E766549-ACB1-4FEC-AD87-0CCB2FCE4DF9}"/>
    <cellStyle name="Salida 11 3 3 2 3 2" xfId="23373" xr:uid="{9E325651-B3C1-4827-88E4-FE3B2FD2A2B7}"/>
    <cellStyle name="Salida 11 3 3 2 4" xfId="20000" xr:uid="{84135FF5-A893-4B53-84AA-5FD593D4EFCB}"/>
    <cellStyle name="Salida 11 3 3 3" xfId="8258" xr:uid="{475169EE-8950-46ED-9B9F-5998C4F7718A}"/>
    <cellStyle name="Salida 11 3 3 3 2" xfId="23366" xr:uid="{7840F039-32A2-4032-A7BF-1EE07947A1A7}"/>
    <cellStyle name="Salida 11 3 3 4" xfId="17480" xr:uid="{9A633F2B-2629-4577-B410-41B60A6C0096}"/>
    <cellStyle name="Salida 11 3 4" xfId="2338" xr:uid="{6E668DBB-6F61-414B-A9F2-9C5AC48D7F9A}"/>
    <cellStyle name="Salida 11 3 4 2" xfId="4975" xr:uid="{F9041BD4-18CC-4A98-8259-0036AA16ED57}"/>
    <cellStyle name="Salida 11 3 4 2 2" xfId="11339" xr:uid="{DF0D534E-8546-45B6-B736-8795BA7DA7DE}"/>
    <cellStyle name="Salida 11 3 4 2 2 2" xfId="26447" xr:uid="{BC5789E1-E327-456A-8FE8-E62036D3EBDB}"/>
    <cellStyle name="Salida 11 3 4 2 3" xfId="14488" xr:uid="{DD7978BD-2303-41F7-8F74-19A48722FC5D}"/>
    <cellStyle name="Salida 11 3 4 2 3 2" xfId="29596" xr:uid="{F8994A39-818F-4126-B74F-2003E68254C4}"/>
    <cellStyle name="Salida 11 3 4 2 4" xfId="20083" xr:uid="{F89DAFEC-4E64-4FAC-BCFC-E6564D1BFEF2}"/>
    <cellStyle name="Salida 11 3 4 3" xfId="8805" xr:uid="{C71782B7-0418-4843-B302-B9217C01B33C}"/>
    <cellStyle name="Salida 11 3 4 3 2" xfId="23913" xr:uid="{3FB57DA8-B120-425C-8FE9-FEC2D1B4DA39}"/>
    <cellStyle name="Salida 11 3 4 4" xfId="15575" xr:uid="{EAB7080D-B35F-49DB-81B2-087C32F43DCD}"/>
    <cellStyle name="Salida 11 3 4 4 2" xfId="30683" xr:uid="{F45F9CAE-285B-48B6-9946-A6FE2ADF7831}"/>
    <cellStyle name="Salida 11 3 4 5" xfId="17563" xr:uid="{485996D7-6593-4331-A0DF-0246A348CD85}"/>
    <cellStyle name="Salida 11 3 5" xfId="3225" xr:uid="{B0B5194D-9911-4AF7-BECC-4C2C8AD570D9}"/>
    <cellStyle name="Salida 11 3 5 2" xfId="5862" xr:uid="{666DBA10-F399-417E-BF64-EB6F78F53B23}"/>
    <cellStyle name="Salida 11 3 5 2 2" xfId="12173" xr:uid="{28DDF7A0-9D55-4CC5-A20F-67478793497B}"/>
    <cellStyle name="Salida 11 3 5 2 2 2" xfId="27281" xr:uid="{0FD80195-5767-4E72-A757-420A73DD2189}"/>
    <cellStyle name="Salida 11 3 5 2 3" xfId="15728" xr:uid="{AAE28A6A-70E7-4D6D-8559-4C70540A8308}"/>
    <cellStyle name="Salida 11 3 5 2 3 2" xfId="30836" xr:uid="{26986629-D7B1-47ED-8365-FF6F7C134956}"/>
    <cellStyle name="Salida 11 3 5 2 4" xfId="20970" xr:uid="{6A6EDA40-1FFC-4A77-A8AF-5D4397F60D29}"/>
    <cellStyle name="Salida 11 3 5 3" xfId="9607" xr:uid="{D9F6C471-C361-4594-956C-8AAFA8B0FA8D}"/>
    <cellStyle name="Salida 11 3 5 3 2" xfId="24715" xr:uid="{FF72193F-4758-4B0E-9340-5305B951BEA7}"/>
    <cellStyle name="Salida 11 3 5 4" xfId="15253" xr:uid="{7CA6F256-E48D-4005-A470-FDE585EA1E0C}"/>
    <cellStyle name="Salida 11 3 5 4 2" xfId="30361" xr:uid="{082B864D-02B8-4379-B8A1-16A84F0A38F1}"/>
    <cellStyle name="Salida 11 3 5 5" xfId="18333" xr:uid="{47E67FFC-AA81-4C14-9A98-226BD945C3C7}"/>
    <cellStyle name="Salida 11 3 6" xfId="2307" xr:uid="{3A5BB5C7-B0A3-42E0-BD0F-6D463884F15E}"/>
    <cellStyle name="Salida 11 3 6 2" xfId="4944" xr:uid="{7177669C-B491-41C3-8933-B1AC55FF43B4}"/>
    <cellStyle name="Salida 11 3 6 2 2" xfId="11308" xr:uid="{C97DAFB9-E47C-443B-8DC7-EB443DEBEAEF}"/>
    <cellStyle name="Salida 11 3 6 2 2 2" xfId="26416" xr:uid="{62E5EE40-277C-403D-8455-8B416779C203}"/>
    <cellStyle name="Salida 11 3 6 2 3" xfId="16238" xr:uid="{6C7483A8-73BF-460F-BC66-6F7E89A66056}"/>
    <cellStyle name="Salida 11 3 6 2 3 2" xfId="31346" xr:uid="{62163FF0-35FD-4047-B6EE-E014D485BBB2}"/>
    <cellStyle name="Salida 11 3 6 2 4" xfId="20052" xr:uid="{7E8A9522-0A56-4F3B-A491-F65550F822A6}"/>
    <cellStyle name="Salida 11 3 6 3" xfId="8774" xr:uid="{1592F9CC-E6CF-4050-8651-CAFCAF061306}"/>
    <cellStyle name="Salida 11 3 6 3 2" xfId="23882" xr:uid="{41ED741C-EE7A-4A8F-B136-D60EB9C30003}"/>
    <cellStyle name="Salida 11 3 6 4" xfId="15455" xr:uid="{0C3B8679-225D-4300-AD39-35B466621AE4}"/>
    <cellStyle name="Salida 11 3 6 4 2" xfId="30563" xr:uid="{F54C8215-94AF-40FD-9788-6CF3D0EDFA72}"/>
    <cellStyle name="Salida 11 3 6 5" xfId="17532" xr:uid="{F96D2D4B-48DA-4FC6-BC76-3CC1BA006A9A}"/>
    <cellStyle name="Salida 11 3 7" xfId="3876" xr:uid="{47A34A94-E9FE-45EA-A601-C468A88E380E}"/>
    <cellStyle name="Salida 11 3 7 2" xfId="6513" xr:uid="{8929D3E0-1DFD-4E7F-922E-373CFCD4B5DA}"/>
    <cellStyle name="Salida 11 3 7 2 2" xfId="12824" xr:uid="{983BAD7D-E0EC-4279-ABB9-70C1C067C1D4}"/>
    <cellStyle name="Salida 11 3 7 2 2 2" xfId="27932" xr:uid="{B4269637-C63B-44DD-B3DD-79F644C35C8F}"/>
    <cellStyle name="Salida 11 3 7 2 3" xfId="7065" xr:uid="{EBFAD8B3-49EB-49AD-8F68-C022AD1E4C8D}"/>
    <cellStyle name="Salida 11 3 7 2 3 2" xfId="22173" xr:uid="{C337A979-6A3D-404E-8AD3-A62A86CD0229}"/>
    <cellStyle name="Salida 11 3 7 2 4" xfId="21621" xr:uid="{D93FFC51-DE85-4B96-B1CE-2614D825B7E7}"/>
    <cellStyle name="Salida 11 3 7 3" xfId="10258" xr:uid="{5D14CC59-6788-480F-AA12-DAE2A292BF86}"/>
    <cellStyle name="Salida 11 3 7 3 2" xfId="25366" xr:uid="{E6CA9C56-4D85-4E80-B905-B24637CBE971}"/>
    <cellStyle name="Salida 11 3 7 4" xfId="15010" xr:uid="{7D8CB905-6B74-4603-977A-DCE7D072EF2D}"/>
    <cellStyle name="Salida 11 3 7 4 2" xfId="30118" xr:uid="{28F553D8-6469-487C-9F20-593A51FABB67}"/>
    <cellStyle name="Salida 11 3 7 5" xfId="18984" xr:uid="{32162EA5-C39B-48E1-B58E-F80178D0FAC8}"/>
    <cellStyle name="Salida 11 3 8" xfId="4258" xr:uid="{3EBD4146-CCDB-4B05-B3E3-5EB4D0C2F6E7}"/>
    <cellStyle name="Salida 11 3 8 2" xfId="6895" xr:uid="{D4AF3FC6-E6A9-4044-B5B2-33993E978511}"/>
    <cellStyle name="Salida 11 3 8 2 2" xfId="13206" xr:uid="{67B7C73F-1BAA-41B8-B917-08B41568BF40}"/>
    <cellStyle name="Salida 11 3 8 2 2 2" xfId="28314" xr:uid="{8437D725-6BCB-4396-9067-EB7198B14DD4}"/>
    <cellStyle name="Salida 11 3 8 2 3" xfId="16870" xr:uid="{9E6E59B3-C6F1-40CC-A213-34CE3DF7D0AB}"/>
    <cellStyle name="Salida 11 3 8 2 3 2" xfId="31978" xr:uid="{CEBCE27C-00A9-4DA7-869A-3B788440ABD0}"/>
    <cellStyle name="Salida 11 3 8 2 4" xfId="22003" xr:uid="{40B7D77C-9781-40A9-875A-FFC687E759EC}"/>
    <cellStyle name="Salida 11 3 8 3" xfId="10640" xr:uid="{FBE28EA4-E181-4759-ABF7-9B89422FD315}"/>
    <cellStyle name="Salida 11 3 8 3 2" xfId="25748" xr:uid="{616FE089-37EA-42B0-8A90-C707067672C1}"/>
    <cellStyle name="Salida 11 3 8 4" xfId="16374" xr:uid="{03945964-1D0C-4D73-AE8D-A08C2D2498CA}"/>
    <cellStyle name="Salida 11 3 8 4 2" xfId="31482" xr:uid="{9E334A37-155B-4DAB-A830-F5DF07DEE6E7}"/>
    <cellStyle name="Salida 11 3 8 5" xfId="19366" xr:uid="{52E31F29-9D86-495F-AA37-F7F303F44873}"/>
    <cellStyle name="Salida 11 3 9" xfId="4441" xr:uid="{3A7F14EB-E94B-41C6-88AD-64B99F2AA20D}"/>
    <cellStyle name="Salida 11 3 9 2" xfId="10823" xr:uid="{C94E6AF0-A809-43D8-9606-114898954B41}"/>
    <cellStyle name="Salida 11 3 9 2 2" xfId="25931" xr:uid="{76879C03-ED2B-40B5-825B-F22C73A65E7D}"/>
    <cellStyle name="Salida 11 3 9 3" xfId="16371" xr:uid="{A775B26E-90DD-41DB-A2D0-0A56190180C4}"/>
    <cellStyle name="Salida 11 3 9 3 2" xfId="31479" xr:uid="{5C5F74C1-C910-4BA4-87AD-CDC277D0F17B}"/>
    <cellStyle name="Salida 11 3 9 4" xfId="19549" xr:uid="{90DD55DC-5CC3-427F-ADEF-B6FE17F01684}"/>
    <cellStyle name="Salida 11 4" xfId="2120" xr:uid="{1494E9D6-224E-491C-B365-A7790C2F55BE}"/>
    <cellStyle name="Salida 11 4 10" xfId="15413" xr:uid="{CAAEDB12-868C-4CD6-9B69-CBE2361711C5}"/>
    <cellStyle name="Salida 11 4 10 2" xfId="30521" xr:uid="{8B122482-B680-425F-BE36-638C6456C6CB}"/>
    <cellStyle name="Salida 11 4 11" xfId="7049" xr:uid="{EF479E8E-88C5-4CAB-8E10-BE952493692D}"/>
    <cellStyle name="Salida 11 4 11 2" xfId="22157" xr:uid="{29ADA53C-410B-495F-93BF-6E8169E91E80}"/>
    <cellStyle name="Salida 11 4 12" xfId="17345" xr:uid="{EC96AF4D-050D-4CF4-BE00-9262D8AF427E}"/>
    <cellStyle name="Salida 11 4 2" xfId="2610" xr:uid="{E882E389-5B12-4C6D-A473-48298D07DAFE}"/>
    <cellStyle name="Salida 11 4 2 2" xfId="5247" xr:uid="{53E981FB-39A6-4A22-9BE2-FA1DBC60E8B1}"/>
    <cellStyle name="Salida 11 4 2 2 2" xfId="11611" xr:uid="{A772438D-7D8C-46A8-9390-8AF6CCDA9B8E}"/>
    <cellStyle name="Salida 11 4 2 2 2 2" xfId="26719" xr:uid="{1F9E34DA-7172-49AD-9883-5053B4821F52}"/>
    <cellStyle name="Salida 11 4 2 2 3" xfId="13611" xr:uid="{449D6B4C-CDB5-4ECA-848E-F64CE933F71D}"/>
    <cellStyle name="Salida 11 4 2 2 3 2" xfId="28719" xr:uid="{26291912-ABB9-408D-B73A-4541878AE5BA}"/>
    <cellStyle name="Salida 11 4 2 2 4" xfId="20355" xr:uid="{5ADBBE7A-9EFF-4292-954A-3739B9A03597}"/>
    <cellStyle name="Salida 11 4 2 3" xfId="9077" xr:uid="{F13816FA-6C50-41D9-A847-FA4F8DB09743}"/>
    <cellStyle name="Salida 11 4 2 3 2" xfId="24185" xr:uid="{EAE80698-F1A5-4E67-A535-349E761856BB}"/>
    <cellStyle name="Salida 11 4 2 4" xfId="9261" xr:uid="{61731C69-3316-46DE-A002-9715E1FAED4B}"/>
    <cellStyle name="Salida 11 4 2 4 2" xfId="24369" xr:uid="{847EFE34-3A11-4FA0-85CA-19FC6E380205}"/>
    <cellStyle name="Salida 11 4 2 5" xfId="14715" xr:uid="{5823A6A7-23F3-4BE8-A5D3-61918A9FFAD8}"/>
    <cellStyle name="Salida 11 4 2 5 2" xfId="29823" xr:uid="{9A7C99D2-C7FD-493A-8F6C-E941E8C3B0B2}"/>
    <cellStyle name="Salida 11 4 2 6" xfId="17718" xr:uid="{C71A59D2-68E7-4380-BCE1-3C7275B25F54}"/>
    <cellStyle name="Salida 11 4 3" xfId="2875" xr:uid="{635E6CFB-7A14-4783-AA65-D83E9A6D64C9}"/>
    <cellStyle name="Salida 11 4 3 2" xfId="5512" xr:uid="{375CCCEB-9A42-4924-A618-173FB5CB1244}"/>
    <cellStyle name="Salida 11 4 3 2 2" xfId="11823" xr:uid="{F55AE878-9099-4286-B092-4C4843873317}"/>
    <cellStyle name="Salida 11 4 3 2 2 2" xfId="26931" xr:uid="{793E9E2A-0DAE-4A4D-AD87-79E4F265E45D}"/>
    <cellStyle name="Salida 11 4 3 2 3" xfId="15910" xr:uid="{CF99772C-8499-41F4-BFF6-5CE99FDDF7E9}"/>
    <cellStyle name="Salida 11 4 3 2 3 2" xfId="31018" xr:uid="{C0860D5E-4360-4DD1-B108-B5B6E5BDFCA9}"/>
    <cellStyle name="Salida 11 4 3 2 4" xfId="20620" xr:uid="{CAE03762-2CE7-4CE5-B3D0-AE3FEB8A2F0E}"/>
    <cellStyle name="Salida 11 4 3 3" xfId="14296" xr:uid="{67E1FAC1-DFDC-472F-AB92-D38BAE18C005}"/>
    <cellStyle name="Salida 11 4 3 3 2" xfId="29404" xr:uid="{5CB0297E-FE1A-4B5D-A444-87A69CF040A1}"/>
    <cellStyle name="Salida 11 4 3 4" xfId="17983" xr:uid="{6258F134-AB01-4724-AE0C-9DCB968924AB}"/>
    <cellStyle name="Salida 11 4 4" xfId="3178" xr:uid="{A841024D-19D9-4E91-8C51-506CFFE042CB}"/>
    <cellStyle name="Salida 11 4 4 2" xfId="5815" xr:uid="{169922A7-907C-4609-B583-9C709EBD754B}"/>
    <cellStyle name="Salida 11 4 4 2 2" xfId="12126" xr:uid="{4AFA26E9-9FAF-4288-BF8D-FE5F5EE971EB}"/>
    <cellStyle name="Salida 11 4 4 2 2 2" xfId="27234" xr:uid="{F82DF22C-1F4E-4898-ADF7-4370A96492EA}"/>
    <cellStyle name="Salida 11 4 4 2 3" xfId="9294" xr:uid="{7FA618CF-E9FB-4E75-9208-6ACBEA2497C8}"/>
    <cellStyle name="Salida 11 4 4 2 3 2" xfId="24402" xr:uid="{B7F08CAA-17E4-493F-949A-D39920FC19EA}"/>
    <cellStyle name="Salida 11 4 4 2 4" xfId="20923" xr:uid="{2396691C-68E8-47CA-B67D-0A1928F3152C}"/>
    <cellStyle name="Salida 11 4 4 3" xfId="9560" xr:uid="{ACCF1FB7-7142-46CA-A237-032C0F47F761}"/>
    <cellStyle name="Salida 11 4 4 3 2" xfId="24668" xr:uid="{EA3A9422-3241-4D75-BB33-7E63AC0CAE09}"/>
    <cellStyle name="Salida 11 4 4 4" xfId="15394" xr:uid="{B138C2A0-7C1C-490C-956B-4D5B9BAC7B83}"/>
    <cellStyle name="Salida 11 4 4 4 2" xfId="30502" xr:uid="{CCA64A93-AEF9-48C7-8DC1-BB00EDF2D7A9}"/>
    <cellStyle name="Salida 11 4 4 5" xfId="18286" xr:uid="{13B6D9A5-397E-4E7A-9057-2F34BF9EC6F6}"/>
    <cellStyle name="Salida 11 4 5" xfId="3504" xr:uid="{7C60C8A3-7E49-45AB-9FCD-47EF727116D4}"/>
    <cellStyle name="Salida 11 4 5 2" xfId="6141" xr:uid="{3228A48E-68A5-4A4D-B7D2-792CDBC93898}"/>
    <cellStyle name="Salida 11 4 5 2 2" xfId="12452" xr:uid="{29E51D77-86EC-4D6F-AC0C-D1CDA0879299}"/>
    <cellStyle name="Salida 11 4 5 2 2 2" xfId="27560" xr:uid="{CFE45A30-53BA-4F28-A055-429847F300DE}"/>
    <cellStyle name="Salida 11 4 5 2 3" xfId="13416" xr:uid="{7A6119AB-056F-4D91-BF75-39EB3F003EC3}"/>
    <cellStyle name="Salida 11 4 5 2 3 2" xfId="28524" xr:uid="{196A766A-874F-4D8F-9637-7E692AF86AAB}"/>
    <cellStyle name="Salida 11 4 5 2 4" xfId="21249" xr:uid="{6AC3171A-1438-4FD1-92EF-745FA74CCCA9}"/>
    <cellStyle name="Salida 11 4 5 3" xfId="9886" xr:uid="{A27CDE4A-3A87-4C3F-865E-C856B5A0679F}"/>
    <cellStyle name="Salida 11 4 5 3 2" xfId="24994" xr:uid="{6928F58B-C67D-4D32-A301-6E568AD14B0D}"/>
    <cellStyle name="Salida 11 4 5 4" xfId="8123" xr:uid="{34FE0BBA-3BAD-44B7-BD11-4ED387977432}"/>
    <cellStyle name="Salida 11 4 5 4 2" xfId="23231" xr:uid="{B36331D6-3003-4A8C-9AAD-35708932775E}"/>
    <cellStyle name="Salida 11 4 5 5" xfId="18612" xr:uid="{564CE56D-01EF-4671-8E16-AB401DA6C50B}"/>
    <cellStyle name="Salida 11 4 6" xfId="3810" xr:uid="{39DFD312-B2C3-49FC-AD6C-1E71EC1982D7}"/>
    <cellStyle name="Salida 11 4 6 2" xfId="6447" xr:uid="{BF08C5D0-E87F-427E-8FE6-F81FD25ED46B}"/>
    <cellStyle name="Salida 11 4 6 2 2" xfId="12758" xr:uid="{6E20FC78-6F39-4720-9E00-75D74971A961}"/>
    <cellStyle name="Salida 11 4 6 2 2 2" xfId="27866" xr:uid="{24F4CB97-C48D-4215-AD9D-40495B7BDB77}"/>
    <cellStyle name="Salida 11 4 6 2 3" xfId="16545" xr:uid="{3FCD1932-BD0A-49CE-8ADB-E816A5F20B64}"/>
    <cellStyle name="Salida 11 4 6 2 3 2" xfId="31653" xr:uid="{5E32EEF7-C528-44D1-B887-D130996A634E}"/>
    <cellStyle name="Salida 11 4 6 2 4" xfId="21555" xr:uid="{56427EEA-C039-4610-884B-724C70BF4BA6}"/>
    <cellStyle name="Salida 11 4 6 3" xfId="10192" xr:uid="{55EE0121-F596-43B8-A592-1CA53472A902}"/>
    <cellStyle name="Salida 11 4 6 3 2" xfId="25300" xr:uid="{135D91DF-A98A-42B3-A599-A6DF16965A66}"/>
    <cellStyle name="Salida 11 4 6 4" xfId="14843" xr:uid="{4B5EA3F3-959E-4585-B74C-CFF9CE9D2C08}"/>
    <cellStyle name="Salida 11 4 6 4 2" xfId="29951" xr:uid="{5D7EAD38-C22A-449B-91D4-6BB7D7BC4347}"/>
    <cellStyle name="Salida 11 4 6 5" xfId="18918" xr:uid="{F5DE7376-3D2B-4824-8F43-636A0069D4E2}"/>
    <cellStyle name="Salida 11 4 7" xfId="4192" xr:uid="{FC127F4D-35DB-4D76-A091-F49504BCF661}"/>
    <cellStyle name="Salida 11 4 7 2" xfId="6829" xr:uid="{95A3809F-ADC2-45EA-A026-8598176784A0}"/>
    <cellStyle name="Salida 11 4 7 2 2" xfId="13140" xr:uid="{580EA7B6-0714-4D2F-B3A1-41EAFC1408AE}"/>
    <cellStyle name="Salida 11 4 7 2 2 2" xfId="28248" xr:uid="{B70EFEF9-2947-45C7-9668-F357D58E58F2}"/>
    <cellStyle name="Salida 11 4 7 2 3" xfId="16809" xr:uid="{C521A0F1-99B8-441B-A66C-49EEBC221D65}"/>
    <cellStyle name="Salida 11 4 7 2 3 2" xfId="31917" xr:uid="{FED42849-EC4B-4F84-A92E-882EB6605C4D}"/>
    <cellStyle name="Salida 11 4 7 2 4" xfId="21937" xr:uid="{89E74CC8-4B42-4505-A648-8CACF99CF007}"/>
    <cellStyle name="Salida 11 4 7 3" xfId="10574" xr:uid="{CA789749-4375-4C6B-8F42-0C0DCF6FC6D4}"/>
    <cellStyle name="Salida 11 4 7 3 2" xfId="25682" xr:uid="{104CAE53-2EED-41A9-BAA2-0103B265E521}"/>
    <cellStyle name="Salida 11 4 7 4" xfId="15313" xr:uid="{58FB2272-BC80-4882-980E-879BC34114DB}"/>
    <cellStyle name="Salida 11 4 7 4 2" xfId="30421" xr:uid="{B657CDA1-DC58-4A2F-B888-67ACC4C7EF14}"/>
    <cellStyle name="Salida 11 4 7 5" xfId="19300" xr:uid="{42215B5B-9D7A-4F81-9E62-7175D7A7D42B}"/>
    <cellStyle name="Salida 11 4 8" xfId="4757" xr:uid="{E7F6FEEF-6067-4C53-8F09-F3EBA2FB90D1}"/>
    <cellStyle name="Salida 11 4 8 2" xfId="11139" xr:uid="{8DA3B3ED-42C3-4C46-804F-0E69F89B51F7}"/>
    <cellStyle name="Salida 11 4 8 2 2" xfId="26247" xr:uid="{244785EF-1260-4C59-8DE8-56FBF84ACE75}"/>
    <cellStyle name="Salida 11 4 8 3" xfId="7779" xr:uid="{C5D4883B-857B-4D52-B1D8-62469CC00167}"/>
    <cellStyle name="Salida 11 4 8 3 2" xfId="22887" xr:uid="{A76EDF09-BDF3-4B12-82B3-F6A7CB1104EE}"/>
    <cellStyle name="Salida 11 4 8 4" xfId="19865" xr:uid="{82627232-BFF4-41C7-95AC-3B5439E4F001}"/>
    <cellStyle name="Salida 11 4 9" xfId="8618" xr:uid="{F93A6278-C2B2-4E85-AB1C-6B2B3D36357B}"/>
    <cellStyle name="Salida 11 4 9 2" xfId="23726" xr:uid="{61E2532C-6CA5-41EE-995E-A4B9530CEE66}"/>
    <cellStyle name="Salida 11 5" xfId="2004" xr:uid="{22A5BCCB-4C7F-42DC-ABBB-CA57BBB28AC3}"/>
    <cellStyle name="Salida 11 5 10" xfId="16017" xr:uid="{966E8CA0-8F82-4855-9D3C-E36991FDFD78}"/>
    <cellStyle name="Salida 11 5 10 2" xfId="31125" xr:uid="{5B4C6A42-5B79-490A-A32E-A6C1F6A8F9E5}"/>
    <cellStyle name="Salida 11 5 11" xfId="17229" xr:uid="{03B6DEB7-02F0-4F1F-895A-0AC9885A7F96}"/>
    <cellStyle name="Salida 11 5 2" xfId="2766" xr:uid="{65510E25-8233-4711-B1BB-75CF420B7CC1}"/>
    <cellStyle name="Salida 11 5 2 2" xfId="5403" xr:uid="{7E9226AD-86EE-4FBA-8AB4-0D43DEEACD57}"/>
    <cellStyle name="Salida 11 5 2 2 2" xfId="11752" xr:uid="{045521FB-D7F6-4AD8-AA3B-0C7F93C97ADC}"/>
    <cellStyle name="Salida 11 5 2 2 2 2" xfId="26860" xr:uid="{B9F5DE30-A515-43DD-93E7-E7C82F8F3DC1}"/>
    <cellStyle name="Salida 11 5 2 2 3" xfId="14654" xr:uid="{629C5C4F-CDA1-4302-8035-CF522349EB74}"/>
    <cellStyle name="Salida 11 5 2 2 3 2" xfId="29762" xr:uid="{71E7EE7F-AD4E-47BD-9012-401A72DCDD43}"/>
    <cellStyle name="Salida 11 5 2 2 4" xfId="20511" xr:uid="{BB2F83AF-521A-4FB9-85D9-1E6D07D6EC41}"/>
    <cellStyle name="Salida 11 5 2 3" xfId="15714" xr:uid="{655F4D10-8885-483A-AA85-1D6B5C35954C}"/>
    <cellStyle name="Salida 11 5 2 3 2" xfId="30822" xr:uid="{CA0422E5-C45D-4CFC-AF81-120C256473F7}"/>
    <cellStyle name="Salida 11 5 2 4" xfId="17874" xr:uid="{A0861330-1B63-411C-A20F-46114127EC1E}"/>
    <cellStyle name="Salida 11 5 3" xfId="3069" xr:uid="{686952D4-5393-40C6-8560-EF127B9DC9A4}"/>
    <cellStyle name="Salida 11 5 3 2" xfId="5706" xr:uid="{4621E916-D101-4CD7-A277-9FB21BDDE4F1}"/>
    <cellStyle name="Salida 11 5 3 2 2" xfId="12017" xr:uid="{88677F57-419B-491A-94F2-E2C711F4F6FB}"/>
    <cellStyle name="Salida 11 5 3 2 2 2" xfId="27125" xr:uid="{CBA3A672-4E02-4F7C-AE7A-98E6372C17DF}"/>
    <cellStyle name="Salida 11 5 3 2 3" xfId="15063" xr:uid="{1E5A670E-0865-421B-A163-77E90534D001}"/>
    <cellStyle name="Salida 11 5 3 2 3 2" xfId="30171" xr:uid="{0F8B47D6-C1FB-4458-8095-65BEBD23FB62}"/>
    <cellStyle name="Salida 11 5 3 2 4" xfId="20814" xr:uid="{39563B7E-1B07-4C02-A458-244FB8E1361D}"/>
    <cellStyle name="Salida 11 5 3 3" xfId="9451" xr:uid="{2CF3D01D-E95C-438B-BB4B-62208F960695}"/>
    <cellStyle name="Salida 11 5 3 3 2" xfId="24559" xr:uid="{FE3D2A35-8385-4852-A6B6-2841D5EB5D58}"/>
    <cellStyle name="Salida 11 5 3 4" xfId="15034" xr:uid="{984D8A68-24D9-4EFA-BCC1-701D8E87C319}"/>
    <cellStyle name="Salida 11 5 3 4 2" xfId="30142" xr:uid="{3D59A6F8-650A-4A5B-88AD-61AD8D4FDD2F}"/>
    <cellStyle name="Salida 11 5 3 5" xfId="18177" xr:uid="{568E730B-99E0-4D73-9D1B-0DF7C381A8A0}"/>
    <cellStyle name="Salida 11 5 4" xfId="3395" xr:uid="{33C06998-817C-4F28-BCDD-17C81F884F01}"/>
    <cellStyle name="Salida 11 5 4 2" xfId="6032" xr:uid="{3E280D95-A5FC-4BE3-8E64-09C80D65B426}"/>
    <cellStyle name="Salida 11 5 4 2 2" xfId="12343" xr:uid="{3F23DA3B-728B-48A0-8306-A225C3654054}"/>
    <cellStyle name="Salida 11 5 4 2 2 2" xfId="27451" xr:uid="{32378BB7-C3E9-474A-AC75-B6990CB60A7A}"/>
    <cellStyle name="Salida 11 5 4 2 3" xfId="7222" xr:uid="{C0C78962-F05D-4347-96DD-7CA7D55D0934}"/>
    <cellStyle name="Salida 11 5 4 2 3 2" xfId="22330" xr:uid="{03558141-18BF-46E1-9DDC-A25DF28AAAE9}"/>
    <cellStyle name="Salida 11 5 4 2 4" xfId="21140" xr:uid="{1E29F366-018E-42CD-8425-A06F51AAF653}"/>
    <cellStyle name="Salida 11 5 4 3" xfId="9777" xr:uid="{06DD03CB-0E14-4CC9-90AE-7B50D1943508}"/>
    <cellStyle name="Salida 11 5 4 3 2" xfId="24885" xr:uid="{8A26F956-CDDF-4952-90E1-B97307C42F5E}"/>
    <cellStyle name="Salida 11 5 4 4" xfId="15359" xr:uid="{16D2DB9B-17D6-4D4B-85BE-BD083B13CB85}"/>
    <cellStyle name="Salida 11 5 4 4 2" xfId="30467" xr:uid="{CE29C500-1871-4127-B234-58AC3CE6EA64}"/>
    <cellStyle name="Salida 11 5 4 5" xfId="18503" xr:uid="{7B1EAFEE-BF84-4BA5-88E1-B60F1A873602}"/>
    <cellStyle name="Salida 11 5 5" xfId="3701" xr:uid="{13C2A78E-0FA6-4210-9FFF-E71FC9550644}"/>
    <cellStyle name="Salida 11 5 5 2" xfId="6338" xr:uid="{426FAECD-1EB0-45F2-A05D-DF20045D34BB}"/>
    <cellStyle name="Salida 11 5 5 2 2" xfId="12649" xr:uid="{08E160D1-BAD8-478D-9531-5E70A119E87B}"/>
    <cellStyle name="Salida 11 5 5 2 2 2" xfId="27757" xr:uid="{3AC89D95-BB18-4225-A939-31D3E97A4675}"/>
    <cellStyle name="Salida 11 5 5 2 3" xfId="7884" xr:uid="{7E0C3D67-87F8-45F9-845F-31AE03AEC0DC}"/>
    <cellStyle name="Salida 11 5 5 2 3 2" xfId="22992" xr:uid="{62973030-34FE-4F0D-BBED-661D72675E2B}"/>
    <cellStyle name="Salida 11 5 5 2 4" xfId="21446" xr:uid="{0993661B-16E4-4032-9E4D-B85191F756A6}"/>
    <cellStyle name="Salida 11 5 5 3" xfId="10083" xr:uid="{0C78498F-C674-44AF-BB0B-4F1D7F596878}"/>
    <cellStyle name="Salida 11 5 5 3 2" xfId="25191" xr:uid="{6ADD2D32-3DBA-49F2-88AD-36DFFB88E173}"/>
    <cellStyle name="Salida 11 5 5 4" xfId="15053" xr:uid="{8912CF46-1CCF-4943-A941-8B2E4CC9D9CC}"/>
    <cellStyle name="Salida 11 5 5 4 2" xfId="30161" xr:uid="{BEEB0B04-0DF5-402D-BCE0-15B33EBD87B7}"/>
    <cellStyle name="Salida 11 5 5 5" xfId="18809" xr:uid="{A160097C-323B-44C9-BD34-EDDEE2B240D9}"/>
    <cellStyle name="Salida 11 5 6" xfId="4076" xr:uid="{10DC6E73-0780-4071-8370-8EEE0DF66716}"/>
    <cellStyle name="Salida 11 5 6 2" xfId="6713" xr:uid="{772DC445-D3E6-48D7-A41C-02BD9F749DC8}"/>
    <cellStyle name="Salida 11 5 6 2 2" xfId="13024" xr:uid="{1F22DB13-4BCB-443E-B9F6-473F963BCD57}"/>
    <cellStyle name="Salida 11 5 6 2 2 2" xfId="28132" xr:uid="{1658FA0F-71F3-4C1E-A6BB-688B85130ED5}"/>
    <cellStyle name="Salida 11 5 6 2 3" xfId="16700" xr:uid="{17542940-0A07-4E74-99FA-B8352EE91571}"/>
    <cellStyle name="Salida 11 5 6 2 3 2" xfId="31808" xr:uid="{CAEF2699-9292-4E0A-A234-C6349F902EAD}"/>
    <cellStyle name="Salida 11 5 6 2 4" xfId="21821" xr:uid="{B7773194-5D61-430F-BB2D-A160B780D7EC}"/>
    <cellStyle name="Salida 11 5 6 3" xfId="10458" xr:uid="{965076C8-C89A-45C5-995B-EA9EB78EBC92}"/>
    <cellStyle name="Salida 11 5 6 3 2" xfId="25566" xr:uid="{C2C5FAB4-A39F-4E8D-A29B-C41C8A979DC7}"/>
    <cellStyle name="Salida 11 5 6 4" xfId="14028" xr:uid="{3A205A74-321D-4BF4-A431-CB9BBB660E4F}"/>
    <cellStyle name="Salida 11 5 6 4 2" xfId="29136" xr:uid="{C15FB24A-7A66-4F2B-96E7-6939ACAC94C5}"/>
    <cellStyle name="Salida 11 5 6 5" xfId="19184" xr:uid="{D885EC00-71FD-47C3-A435-0A66E9356151}"/>
    <cellStyle name="Salida 11 5 7" xfId="4641" xr:uid="{46630056-ADCD-4C6B-8873-5A9A63755569}"/>
    <cellStyle name="Salida 11 5 7 2" xfId="11023" xr:uid="{D81ABCD3-3206-4BE9-AD38-813B021EAF70}"/>
    <cellStyle name="Salida 11 5 7 2 2" xfId="26131" xr:uid="{A237B5F7-2093-40F8-9A47-1D87125BD7A7}"/>
    <cellStyle name="Salida 11 5 7 3" xfId="15565" xr:uid="{297F54D9-28B3-4782-A84C-EA7A14C748A4}"/>
    <cellStyle name="Salida 11 5 7 3 2" xfId="30673" xr:uid="{B2D16807-DDDD-42D7-81BA-18201684B386}"/>
    <cellStyle name="Salida 11 5 7 4" xfId="19749" xr:uid="{DA485E30-6A25-44D4-BDDC-C8FE644FC875}"/>
    <cellStyle name="Salida 11 5 8" xfId="8502" xr:uid="{55AB5723-1415-4B33-BB33-2E243258D597}"/>
    <cellStyle name="Salida 11 5 8 2" xfId="23610" xr:uid="{C49B0B92-7634-496E-B6A7-5170525395B6}"/>
    <cellStyle name="Salida 11 5 9" xfId="15281" xr:uid="{2077B116-01A2-4880-A330-9E96050359EA}"/>
    <cellStyle name="Salida 11 5 9 2" xfId="30389" xr:uid="{9CDB3A16-FFAE-48DC-931F-4F1CCF402CCA}"/>
    <cellStyle name="Salida 12" xfId="1504" xr:uid="{00000000-0005-0000-0000-0000E4050000}"/>
    <cellStyle name="Salida 12 2" xfId="1930" xr:uid="{5CD05F7E-4A42-4BA7-BC85-ECDFEC87A627}"/>
    <cellStyle name="Salida 12 2 10" xfId="8431" xr:uid="{44695A40-BBE2-4B56-A5BE-3D62456EE825}"/>
    <cellStyle name="Salida 12 2 10 2" xfId="23539" xr:uid="{6A04EA27-C3A0-4F4E-9420-10C3E0E215BD}"/>
    <cellStyle name="Salida 12 2 11" xfId="15325" xr:uid="{B416BD6E-C78A-4016-A311-29C38BE5CB21}"/>
    <cellStyle name="Salida 12 2 11 2" xfId="30433" xr:uid="{13689C98-8CA1-4656-8759-7B72CF63E003}"/>
    <cellStyle name="Salida 12 2 12" xfId="7900" xr:uid="{FA9FA094-DA4F-431D-B702-5D22441716E4}"/>
    <cellStyle name="Salida 12 2 12 2" xfId="23008" xr:uid="{96DEE311-AF9C-4931-B39F-A9D90AC85D42}"/>
    <cellStyle name="Salida 12 2 13" xfId="17155" xr:uid="{EF0228FD-6565-4E3E-A707-0EFAD805CA26}"/>
    <cellStyle name="Salida 12 2 2" xfId="2490" xr:uid="{0B1F2331-4A9C-4D79-AADF-0C5D407F49C1}"/>
    <cellStyle name="Salida 12 2 2 2" xfId="5127" xr:uid="{05592CCC-A3F0-467B-B083-B2B65EDBDE67}"/>
    <cellStyle name="Salida 12 2 2 2 2" xfId="11491" xr:uid="{25A51B91-959A-4995-80C0-C1653EB186D8}"/>
    <cellStyle name="Salida 12 2 2 2 2 2" xfId="26599" xr:uid="{8208204C-ACE1-48BB-896D-913EBDAB3E1E}"/>
    <cellStyle name="Salida 12 2 2 2 3" xfId="15913" xr:uid="{5254DB9D-F84F-4BC1-A01D-408B3E56EAB7}"/>
    <cellStyle name="Salida 12 2 2 2 3 2" xfId="31021" xr:uid="{7EDF8FDD-B3D5-4AA4-B797-0FC27CA8869C}"/>
    <cellStyle name="Salida 12 2 2 2 4" xfId="20235" xr:uid="{32DED9D1-837F-40C6-8659-292DA9B83820}"/>
    <cellStyle name="Salida 12 2 2 3" xfId="8957" xr:uid="{B7F21CB1-F30F-4244-B3CD-B8D4D60C05EE}"/>
    <cellStyle name="Salida 12 2 2 3 2" xfId="24065" xr:uid="{58869ADB-05B6-4141-BC4C-6AD8834D2750}"/>
    <cellStyle name="Salida 12 2 3" xfId="2706" xr:uid="{330A0530-6ED6-4096-8DA1-1096FD080F9F}"/>
    <cellStyle name="Salida 12 2 3 2" xfId="5343" xr:uid="{24BAA817-983C-4AB8-8BE6-818759F7C904}"/>
    <cellStyle name="Salida 12 2 3 2 2" xfId="11692" xr:uid="{C233579C-213F-4F2C-AB97-F48E146D333E}"/>
    <cellStyle name="Salida 12 2 3 2 2 2" xfId="26800" xr:uid="{99DBDBBE-9B6C-4304-A15C-6140216A1C1A}"/>
    <cellStyle name="Salida 12 2 3 2 3" xfId="14499" xr:uid="{58361D51-8E32-4536-B584-069B07CAC6C3}"/>
    <cellStyle name="Salida 12 2 3 2 3 2" xfId="29607" xr:uid="{B4E9E1EC-3C72-4AA6-9BF3-BA041A1D47A2}"/>
    <cellStyle name="Salida 12 2 3 2 4" xfId="20451" xr:uid="{5A9AEB8F-2F63-45AE-898D-E1C3A40980C5}"/>
    <cellStyle name="Salida 12 2 3 3" xfId="15794" xr:uid="{435CE843-AD6E-46DE-9643-4A7B4A6CE80C}"/>
    <cellStyle name="Salida 12 2 3 3 2" xfId="30902" xr:uid="{C2D59CA1-363E-433D-B8AA-501FC46F7402}"/>
    <cellStyle name="Salida 12 2 3 4" xfId="17814" xr:uid="{E84147F8-7145-46A7-8AF5-FFCEB4B5E3E4}"/>
    <cellStyle name="Salida 12 2 4" xfId="3009" xr:uid="{5E0FEEC3-F6FB-41A5-AF83-BC49E3691C91}"/>
    <cellStyle name="Salida 12 2 4 2" xfId="5646" xr:uid="{E0E278F5-543F-4907-B7E6-CA34EABDAF4A}"/>
    <cellStyle name="Salida 12 2 4 2 2" xfId="11957" xr:uid="{5C83A467-B7B8-44B0-AE59-2420AB38523E}"/>
    <cellStyle name="Salida 12 2 4 2 2 2" xfId="27065" xr:uid="{E2734734-FE8F-4712-8744-65E9F3FCEFAD}"/>
    <cellStyle name="Salida 12 2 4 2 3" xfId="15189" xr:uid="{7B7B866B-4102-47F7-BD5B-A89E12DDD2E9}"/>
    <cellStyle name="Salida 12 2 4 2 3 2" xfId="30297" xr:uid="{14998E2C-E2A1-45A8-A591-B74CD8DD2E8D}"/>
    <cellStyle name="Salida 12 2 4 2 4" xfId="20754" xr:uid="{F3E85755-CA15-4A5F-AEC8-8BD66969DA45}"/>
    <cellStyle name="Salida 12 2 4 3" xfId="9391" xr:uid="{76B1A078-5A15-4549-8A90-B2CEFB4D9B40}"/>
    <cellStyle name="Salida 12 2 4 3 2" xfId="24499" xr:uid="{9695FC8C-65DF-4375-8315-D7F5726D6F26}"/>
    <cellStyle name="Salida 12 2 4 4" xfId="13537" xr:uid="{36DDA8E9-7BF8-4BF2-BBD7-3DACC31D2E85}"/>
    <cellStyle name="Salida 12 2 4 4 2" xfId="28645" xr:uid="{288D7036-C1AB-41B0-846E-9B77DF212AFF}"/>
    <cellStyle name="Salida 12 2 4 5" xfId="18117" xr:uid="{ECC8BB8F-115A-4D26-AC20-8E76743BE00C}"/>
    <cellStyle name="Salida 12 2 5" xfId="3335" xr:uid="{DECF9C57-6A7D-4A90-BA40-6E8A3689382B}"/>
    <cellStyle name="Salida 12 2 5 2" xfId="5972" xr:uid="{7FFEC213-453A-4E30-8B06-68AEDFCFD547}"/>
    <cellStyle name="Salida 12 2 5 2 2" xfId="12283" xr:uid="{5EADCCB2-7EEA-4AEF-8138-BD164FC999C7}"/>
    <cellStyle name="Salida 12 2 5 2 2 2" xfId="27391" xr:uid="{34472243-C564-48A6-AB31-DD0CDC00D64F}"/>
    <cellStyle name="Salida 12 2 5 2 3" xfId="16192" xr:uid="{193E9E4D-0A30-42B8-9AA7-05A38E430CBD}"/>
    <cellStyle name="Salida 12 2 5 2 3 2" xfId="31300" xr:uid="{EBC99517-6DE7-4555-81E3-B03AFF26B4D2}"/>
    <cellStyle name="Salida 12 2 5 2 4" xfId="21080" xr:uid="{6B3243DB-E0B5-425F-B0DE-1163DAD52F15}"/>
    <cellStyle name="Salida 12 2 5 3" xfId="9717" xr:uid="{DD5B1139-DD4D-4476-B00A-2A91201AFB14}"/>
    <cellStyle name="Salida 12 2 5 3 2" xfId="24825" xr:uid="{8C69C52C-B710-4F4C-8E81-09DC976D2447}"/>
    <cellStyle name="Salida 12 2 5 4" xfId="15011" xr:uid="{C7E4DC5E-62CA-4FC7-AC64-5CAEBE9C7BA1}"/>
    <cellStyle name="Salida 12 2 5 4 2" xfId="30119" xr:uid="{C0CC8A92-F169-4D78-AC25-BBDD1A3C7652}"/>
    <cellStyle name="Salida 12 2 5 5" xfId="18443" xr:uid="{E22CF62E-87BB-4A64-B840-6FC83320AD83}"/>
    <cellStyle name="Salida 12 2 6" xfId="3641" xr:uid="{DE150A17-3477-46AC-AC66-E24B5CBE352C}"/>
    <cellStyle name="Salida 12 2 6 2" xfId="6278" xr:uid="{9DEC7CD5-9C86-4E74-AD6E-2582ED53B067}"/>
    <cellStyle name="Salida 12 2 6 2 2" xfId="12589" xr:uid="{2DE44543-5668-4F74-9A7C-E1073BB961CE}"/>
    <cellStyle name="Salida 12 2 6 2 2 2" xfId="27697" xr:uid="{EEAF72AA-F596-4716-9F39-62717FE50F25}"/>
    <cellStyle name="Salida 12 2 6 2 3" xfId="15821" xr:uid="{01B457E6-55EB-439A-8F28-88EDBE46DCC1}"/>
    <cellStyle name="Salida 12 2 6 2 3 2" xfId="30929" xr:uid="{280418C3-107B-4AE9-A778-C679CC045E7A}"/>
    <cellStyle name="Salida 12 2 6 2 4" xfId="21386" xr:uid="{4BDFB010-6E0B-45F5-BD92-39872DA6E20C}"/>
    <cellStyle name="Salida 12 2 6 3" xfId="10023" xr:uid="{4294AD32-0908-497A-A93A-8741F872FB41}"/>
    <cellStyle name="Salida 12 2 6 3 2" xfId="25131" xr:uid="{30ADBD83-9F5B-4380-8916-7AA13D53E347}"/>
    <cellStyle name="Salida 12 2 6 4" xfId="15976" xr:uid="{D749D2DB-0ABF-4F40-9DC2-436616F281BB}"/>
    <cellStyle name="Salida 12 2 6 4 2" xfId="31084" xr:uid="{7C1839F3-CE65-4D87-AC7C-60A47A350AF3}"/>
    <cellStyle name="Salida 12 2 6 5" xfId="18749" xr:uid="{C563F522-05FD-43CE-A0A6-53AC68ACC540}"/>
    <cellStyle name="Salida 12 2 7" xfId="4002" xr:uid="{ACB98B3E-910B-4F6C-88B9-0E64DD5344BA}"/>
    <cellStyle name="Salida 12 2 7 2" xfId="6639" xr:uid="{5EFCAFE3-9F6C-4879-9B8F-0729DD89FAE9}"/>
    <cellStyle name="Salida 12 2 7 2 2" xfId="12950" xr:uid="{109AD7B8-E527-4BA1-A4EE-F34FB500E0F8}"/>
    <cellStyle name="Salida 12 2 7 2 2 2" xfId="28058" xr:uid="{8569A019-AAB7-45ED-87C7-02244B314CF1}"/>
    <cellStyle name="Salida 12 2 7 2 3" xfId="16640" xr:uid="{C8E75827-5A0A-4142-B428-03898AB17AD0}"/>
    <cellStyle name="Salida 12 2 7 2 3 2" xfId="31748" xr:uid="{E9E349F0-A8DA-4712-9F51-1551D89C9D09}"/>
    <cellStyle name="Salida 12 2 7 2 4" xfId="21747" xr:uid="{995877E8-8245-4208-9F8B-DCFAEFC77FE1}"/>
    <cellStyle name="Salida 12 2 7 3" xfId="10384" xr:uid="{25C70A32-39CA-47A6-91EF-C909EB0A8C47}"/>
    <cellStyle name="Salida 12 2 7 3 2" xfId="25492" xr:uid="{C9E5E682-6AC0-4415-800B-BB2A4EA17AC1}"/>
    <cellStyle name="Salida 12 2 7 4" xfId="16452" xr:uid="{B9785721-889B-4914-9EEE-D2C52777428B}"/>
    <cellStyle name="Salida 12 2 7 4 2" xfId="31560" xr:uid="{F8F4CF87-6262-4325-9116-4E073D41E11D}"/>
    <cellStyle name="Salida 12 2 7 5" xfId="19110" xr:uid="{F7BBF602-9DC3-406B-87DD-0346B24B30C3}"/>
    <cellStyle name="Salida 12 2 8" xfId="4315" xr:uid="{7B1380B0-6C0D-4E07-9482-6A138DBA43A7}"/>
    <cellStyle name="Salida 12 2 8 2" xfId="6952" xr:uid="{7DAA02C9-3D80-4421-BB28-F122BA1E0299}"/>
    <cellStyle name="Salida 12 2 8 2 2" xfId="13263" xr:uid="{D5D167E6-7F4E-4276-8908-623B58A3E99E}"/>
    <cellStyle name="Salida 12 2 8 2 2 2" xfId="28371" xr:uid="{6B36B1DA-A6BB-4954-B462-80D3D1EC90FD}"/>
    <cellStyle name="Salida 12 2 8 2 3" xfId="16927" xr:uid="{BD8B1C95-2621-4AD7-A291-C216A65314BE}"/>
    <cellStyle name="Salida 12 2 8 2 3 2" xfId="32035" xr:uid="{BB996C14-B302-4026-8863-B4D775294D45}"/>
    <cellStyle name="Salida 12 2 8 2 4" xfId="22060" xr:uid="{1ECDEF41-09E9-4F94-8806-1ED0039EFA29}"/>
    <cellStyle name="Salida 12 2 8 3" xfId="10697" xr:uid="{2E8DBB0C-F074-4163-B9BE-178B32055F91}"/>
    <cellStyle name="Salida 12 2 8 3 2" xfId="25805" xr:uid="{A6A50FAC-F49E-426C-BCCB-2DF0CCBD0891}"/>
    <cellStyle name="Salida 12 2 8 4" xfId="15365" xr:uid="{C3B45AEE-027A-4D40-A53C-986CD48699A1}"/>
    <cellStyle name="Salida 12 2 8 4 2" xfId="30473" xr:uid="{17E9892C-9569-4E78-9819-917DEE210EF3}"/>
    <cellStyle name="Salida 12 2 8 5" xfId="19423" xr:uid="{93C32933-242F-487F-93CB-303794D30F8D}"/>
    <cellStyle name="Salida 12 2 9" xfId="4567" xr:uid="{E74D6470-30BA-4166-A7B0-55EEAF401CC9}"/>
    <cellStyle name="Salida 12 2 9 2" xfId="10949" xr:uid="{D7B201FB-ECF3-4422-B45F-6AC8B1962F25}"/>
    <cellStyle name="Salida 12 2 9 2 2" xfId="26057" xr:uid="{05195B16-E963-4802-BFFC-0C1967D39A4E}"/>
    <cellStyle name="Salida 12 2 9 3" xfId="11803" xr:uid="{39051FB7-3BF2-4428-8CEC-315C911745A4}"/>
    <cellStyle name="Salida 12 2 9 3 2" xfId="26911" xr:uid="{1FED210D-1FC0-4A2D-9CB4-A4E85A34BFF6}"/>
    <cellStyle name="Salida 12 2 9 4" xfId="19675" xr:uid="{56428B2E-6ED4-4082-ABDC-8705664A11BA}"/>
    <cellStyle name="Salida 12 3" xfId="1803" xr:uid="{814E076D-F9AC-4F87-BDD8-1528ACC5218D}"/>
    <cellStyle name="Salida 12 3 10" xfId="8304" xr:uid="{5DA02718-A746-454C-8910-05404F94FCB2}"/>
    <cellStyle name="Salida 12 3 10 2" xfId="23412" xr:uid="{1EEDE5E4-B6C1-45C4-8E71-BC3EF1308C78}"/>
    <cellStyle name="Salida 12 3 11" xfId="16173" xr:uid="{DF54B4A3-4152-4E72-9ADC-F4DFF2F80727}"/>
    <cellStyle name="Salida 12 3 11 2" xfId="31281" xr:uid="{54039017-9C01-47E4-B0F1-461E62343A7A}"/>
    <cellStyle name="Salida 12 3 12" xfId="11665" xr:uid="{9EA678B6-04DB-460C-AF66-7646DF44C2F8}"/>
    <cellStyle name="Salida 12 3 12 2" xfId="26773" xr:uid="{20670C99-92C0-4DE8-8E06-45A99F2EEECF}"/>
    <cellStyle name="Salida 12 3 13" xfId="17028" xr:uid="{FEB89CA3-CE6D-49BB-A7F6-95DB05E49AFC}"/>
    <cellStyle name="Salida 12 3 2" xfId="2363" xr:uid="{9A950645-D515-4D79-98BD-52BA29C97044}"/>
    <cellStyle name="Salida 12 3 2 2" xfId="5000" xr:uid="{74BB7BFE-153F-4CD1-99CF-902E410C92AD}"/>
    <cellStyle name="Salida 12 3 2 2 2" xfId="11364" xr:uid="{DC4EB5CD-F635-4347-9DA4-0956FBC8B534}"/>
    <cellStyle name="Salida 12 3 2 2 2 2" xfId="26472" xr:uid="{A44038E3-F11F-4454-BA10-0D2312C1E4DB}"/>
    <cellStyle name="Salida 12 3 2 2 3" xfId="14171" xr:uid="{D54EEDEB-6049-4C79-A3D9-F44E11630518}"/>
    <cellStyle name="Salida 12 3 2 2 3 2" xfId="29279" xr:uid="{2E84DA52-3705-44BD-BF35-A03D42DBE3C1}"/>
    <cellStyle name="Salida 12 3 2 2 4" xfId="20108" xr:uid="{2A3EEFBE-F0EA-40E2-89F1-B6EE203EF57B}"/>
    <cellStyle name="Salida 12 3 2 3" xfId="8830" xr:uid="{857DECF2-A384-4FC2-8D55-A1E502226B94}"/>
    <cellStyle name="Salida 12 3 2 3 2" xfId="23938" xr:uid="{A3E1886B-DD4E-44BA-848A-AB7648274808}"/>
    <cellStyle name="Salida 12 3 3" xfId="2256" xr:uid="{A0EDB5F3-E527-4C5E-A1D5-C39DA103F8FD}"/>
    <cellStyle name="Salida 12 3 3 2" xfId="4893" xr:uid="{6169CB34-C5DA-4118-8CD2-E6EB2E89F677}"/>
    <cellStyle name="Salida 12 3 3 2 2" xfId="11257" xr:uid="{BF4D6C09-B617-4C23-9626-FAA1C4EA12ED}"/>
    <cellStyle name="Salida 12 3 3 2 2 2" xfId="26365" xr:uid="{75770861-69DC-4984-84C3-3A81F1594FDB}"/>
    <cellStyle name="Salida 12 3 3 2 3" xfId="11228" xr:uid="{808878CB-4632-4A11-A166-518B01874F2E}"/>
    <cellStyle name="Salida 12 3 3 2 3 2" xfId="26336" xr:uid="{486B1E2E-CC4C-48D5-B8DE-9A5714EE6466}"/>
    <cellStyle name="Salida 12 3 3 2 4" xfId="20001" xr:uid="{EAEE8135-1264-467B-95DE-31EB30D9CFDC}"/>
    <cellStyle name="Salida 12 3 3 3" xfId="15443" xr:uid="{80B9AE2D-5BE5-476A-B1FB-B30289002441}"/>
    <cellStyle name="Salida 12 3 3 3 2" xfId="30551" xr:uid="{5B80080D-E41C-4580-8C98-627FAFA60B1A}"/>
    <cellStyle name="Salida 12 3 3 4" xfId="17481" xr:uid="{48522121-2DC9-4FC3-9B93-D67C819FE6FE}"/>
    <cellStyle name="Salida 12 3 4" xfId="2643" xr:uid="{9C7DAD80-F912-4E2F-922E-2739546914B0}"/>
    <cellStyle name="Salida 12 3 4 2" xfId="5280" xr:uid="{33AC3F49-E08E-4A41-A2E7-1A1842D24E46}"/>
    <cellStyle name="Salida 12 3 4 2 2" xfId="11644" xr:uid="{3D9C5D5F-B365-4588-87F2-69FE4C901F3F}"/>
    <cellStyle name="Salida 12 3 4 2 2 2" xfId="26752" xr:uid="{767D75E6-7D87-4607-9376-5B7112821A1F}"/>
    <cellStyle name="Salida 12 3 4 2 3" xfId="16413" xr:uid="{8DFA3E01-E80B-4AF6-ADC6-D29AD42E2A34}"/>
    <cellStyle name="Salida 12 3 4 2 3 2" xfId="31521" xr:uid="{B4AA6645-C94E-4F13-B3BA-AAB5C446DBD5}"/>
    <cellStyle name="Salida 12 3 4 2 4" xfId="20388" xr:uid="{C3F47DE4-C06D-4E95-B7BB-3E1A73C47E9F}"/>
    <cellStyle name="Salida 12 3 4 3" xfId="9110" xr:uid="{A0A3C58E-2D51-4ECA-94BC-37F4C855A405}"/>
    <cellStyle name="Salida 12 3 4 3 2" xfId="24218" xr:uid="{7061C9A9-16C2-4A60-A6E0-8D61B46AC9D1}"/>
    <cellStyle name="Salida 12 3 4 4" xfId="15485" xr:uid="{CC10C858-31CD-4EEA-9A6E-9D61212FF16D}"/>
    <cellStyle name="Salida 12 3 4 4 2" xfId="30593" xr:uid="{347B1300-4037-4EFF-AA80-B83A2E5FA513}"/>
    <cellStyle name="Salida 12 3 4 5" xfId="17751" xr:uid="{44567050-B74E-4312-845C-18F1A4AC0879}"/>
    <cellStyle name="Salida 12 3 5" xfId="3224" xr:uid="{CF89FF53-57ED-43B9-BFE4-C081F0ACDC00}"/>
    <cellStyle name="Salida 12 3 5 2" xfId="5861" xr:uid="{610E11D9-0D58-4B06-B003-8145DB8B15B3}"/>
    <cellStyle name="Salida 12 3 5 2 2" xfId="12172" xr:uid="{0C57F972-BAF8-4B72-8F0B-16542C445B21}"/>
    <cellStyle name="Salida 12 3 5 2 2 2" xfId="27280" xr:uid="{3FCB58A5-7FBF-490E-941F-0626A27A2966}"/>
    <cellStyle name="Salida 12 3 5 2 3" xfId="14357" xr:uid="{818A3FB0-A74B-4506-A188-F32183A0D6AA}"/>
    <cellStyle name="Salida 12 3 5 2 3 2" xfId="29465" xr:uid="{A98C4F32-0C74-483A-AA22-6998C7FAEC89}"/>
    <cellStyle name="Salida 12 3 5 2 4" xfId="20969" xr:uid="{B35EE191-72CD-44A1-B6EF-45B35F40954C}"/>
    <cellStyle name="Salida 12 3 5 3" xfId="9606" xr:uid="{9E2A1FF8-70F8-4BF5-B8BB-26CB33C98C9F}"/>
    <cellStyle name="Salida 12 3 5 3 2" xfId="24714" xr:uid="{1F2D4194-6EE5-44E3-A43C-B7A8D47052FB}"/>
    <cellStyle name="Salida 12 3 5 4" xfId="13543" xr:uid="{CE580D99-EEE8-43EA-87FF-E7180714E56A}"/>
    <cellStyle name="Salida 12 3 5 4 2" xfId="28651" xr:uid="{1B92189A-907D-4D4A-9C4A-3CA41AD2E996}"/>
    <cellStyle name="Salida 12 3 5 5" xfId="18332" xr:uid="{97381435-BF70-4BB5-8BEC-EF3A046D3B7F}"/>
    <cellStyle name="Salida 12 3 6" xfId="2306" xr:uid="{91F39C1D-6CE9-420D-A694-420A24B5ADD6}"/>
    <cellStyle name="Salida 12 3 6 2" xfId="4943" xr:uid="{1CAA64F0-30F6-4FA8-895E-E47ABFB66884}"/>
    <cellStyle name="Salida 12 3 6 2 2" xfId="11307" xr:uid="{2683ED26-45F8-458B-A166-83FD4FDE6043}"/>
    <cellStyle name="Salida 12 3 6 2 2 2" xfId="26415" xr:uid="{DFBF6A93-FC34-4CFA-B568-A3C6B1C1C61B}"/>
    <cellStyle name="Salida 12 3 6 2 3" xfId="13425" xr:uid="{F1672918-E5DA-42DB-9575-F9A2A9BD8137}"/>
    <cellStyle name="Salida 12 3 6 2 3 2" xfId="28533" xr:uid="{A59D9030-80D4-46FE-AFBB-81C0A6FD7BE5}"/>
    <cellStyle name="Salida 12 3 6 2 4" xfId="20051" xr:uid="{D3FFF5C5-78F8-4FB9-91D6-9A5A28A819F6}"/>
    <cellStyle name="Salida 12 3 6 3" xfId="8773" xr:uid="{37B005CA-AADA-4030-B1BB-62BB4A53680F}"/>
    <cellStyle name="Salida 12 3 6 3 2" xfId="23881" xr:uid="{8409F5C9-F9F6-4284-88B8-782A3AFC6293}"/>
    <cellStyle name="Salida 12 3 6 4" xfId="7785" xr:uid="{A7828CA4-9212-4F97-958F-3BB9A4AC9E52}"/>
    <cellStyle name="Salida 12 3 6 4 2" xfId="22893" xr:uid="{89663AB2-AEB6-4020-81E2-14EA3D3F88FB}"/>
    <cellStyle name="Salida 12 3 6 5" xfId="17531" xr:uid="{3BD24D06-7D8A-4A79-AFF4-9D6A51236719}"/>
    <cellStyle name="Salida 12 3 7" xfId="3875" xr:uid="{C6D369DC-83F5-42CA-99D0-CEA69BFB1DE6}"/>
    <cellStyle name="Salida 12 3 7 2" xfId="6512" xr:uid="{ADB2C7CA-C01F-4F8C-87E5-45AF23358F77}"/>
    <cellStyle name="Salida 12 3 7 2 2" xfId="12823" xr:uid="{D74E1B9D-7C5C-4F4F-B619-B7A46A1D8FEF}"/>
    <cellStyle name="Salida 12 3 7 2 2 2" xfId="27931" xr:uid="{AB501E63-9F19-4419-A2EC-ABBC8C44FF9C}"/>
    <cellStyle name="Salida 12 3 7 2 3" xfId="8118" xr:uid="{B6077AB3-C5F9-401A-9671-F9ABCF794883}"/>
    <cellStyle name="Salida 12 3 7 2 3 2" xfId="23226" xr:uid="{40A1595F-81D1-41B3-A125-3FCCB6B90939}"/>
    <cellStyle name="Salida 12 3 7 2 4" xfId="21620" xr:uid="{6EEE77FD-7CFC-41AD-AE7F-7418A24FAE51}"/>
    <cellStyle name="Salida 12 3 7 3" xfId="10257" xr:uid="{AC6E4851-B9CD-4881-9094-A42AA911A9B8}"/>
    <cellStyle name="Salida 12 3 7 3 2" xfId="25365" xr:uid="{63F785A7-004A-49E6-90D5-5409B99EA4E1}"/>
    <cellStyle name="Salida 12 3 7 4" xfId="9226" xr:uid="{395AEBA5-E84A-4717-811B-5268EAB5FF4E}"/>
    <cellStyle name="Salida 12 3 7 4 2" xfId="24334" xr:uid="{D6BB7204-061B-47CC-A643-A23CE7141E19}"/>
    <cellStyle name="Salida 12 3 7 5" xfId="18983" xr:uid="{61618613-86FC-4170-B942-B791EF4C7A64}"/>
    <cellStyle name="Salida 12 3 8" xfId="4257" xr:uid="{ED9A8AAF-7DC9-4A91-A12C-55955A033811}"/>
    <cellStyle name="Salida 12 3 8 2" xfId="6894" xr:uid="{D14E4C45-9C4E-40A7-A65F-ECE40C7C512F}"/>
    <cellStyle name="Salida 12 3 8 2 2" xfId="13205" xr:uid="{4E858077-24BE-4009-A157-F4A6119B2A3E}"/>
    <cellStyle name="Salida 12 3 8 2 2 2" xfId="28313" xr:uid="{F03C26C8-D933-4416-B1C9-9205C41E71A5}"/>
    <cellStyle name="Salida 12 3 8 2 3" xfId="16869" xr:uid="{3BAB1647-CDC4-411D-A3C4-CB91B33159CB}"/>
    <cellStyle name="Salida 12 3 8 2 3 2" xfId="31977" xr:uid="{DE66BE01-B122-419C-8458-30D80AF473EA}"/>
    <cellStyle name="Salida 12 3 8 2 4" xfId="22002" xr:uid="{A61FC94E-C825-4B70-976D-C8631E32F1D7}"/>
    <cellStyle name="Salida 12 3 8 3" xfId="10639" xr:uid="{D25029DA-491A-4752-B011-BB09FE657E13}"/>
    <cellStyle name="Salida 12 3 8 3 2" xfId="25747" xr:uid="{E4DF6585-75E5-48EE-879F-94DF06691611}"/>
    <cellStyle name="Salida 12 3 8 4" xfId="16462" xr:uid="{A3580EB6-33C5-472A-A483-95E18EC1000A}"/>
    <cellStyle name="Salida 12 3 8 4 2" xfId="31570" xr:uid="{9AA1FF80-71A3-4E7A-BDF9-16664AAB3B72}"/>
    <cellStyle name="Salida 12 3 8 5" xfId="19365" xr:uid="{1D7E79D5-F496-4C92-AC8E-FC447A334471}"/>
    <cellStyle name="Salida 12 3 9" xfId="4440" xr:uid="{4C9AB84F-CF56-4A3C-9119-6FE8971CF83D}"/>
    <cellStyle name="Salida 12 3 9 2" xfId="10822" xr:uid="{D6B445F8-279F-4E06-A735-906BD73F2821}"/>
    <cellStyle name="Salida 12 3 9 2 2" xfId="25930" xr:uid="{A0774D32-3223-4B1F-9AFD-E00C26E7E4B2}"/>
    <cellStyle name="Salida 12 3 9 3" xfId="15917" xr:uid="{0377618F-C4C5-49E5-AFD6-392C82E7543D}"/>
    <cellStyle name="Salida 12 3 9 3 2" xfId="31025" xr:uid="{8032B311-3A6D-496B-8E75-7AF530287208}"/>
    <cellStyle name="Salida 12 3 9 4" xfId="19548" xr:uid="{3FFA48E5-8911-4C25-9851-A94974EB1D58}"/>
    <cellStyle name="Salida 12 4" xfId="2121" xr:uid="{77CD3A23-A7D3-415D-8252-1E1E10198871}"/>
    <cellStyle name="Salida 12 4 10" xfId="13930" xr:uid="{C6508042-4D47-46BB-93D1-EAD08F263BC5}"/>
    <cellStyle name="Salida 12 4 10 2" xfId="29038" xr:uid="{2F1A40BE-2324-4B0C-B217-45AC736F0CC3}"/>
    <cellStyle name="Salida 12 4 11" xfId="8163" xr:uid="{044A2BCE-7FAB-4AA5-BBDA-E4CDE0DE5B81}"/>
    <cellStyle name="Salida 12 4 11 2" xfId="23271" xr:uid="{D6FEA59B-10E7-4F93-8DC0-891F507F8811}"/>
    <cellStyle name="Salida 12 4 12" xfId="17346" xr:uid="{F6A1F42E-3CB1-4FCE-8223-5BE9E56F9DA6}"/>
    <cellStyle name="Salida 12 4 2" xfId="2611" xr:uid="{5B0E0C5D-D456-462F-9D75-B4E74F8828E3}"/>
    <cellStyle name="Salida 12 4 2 2" xfId="5248" xr:uid="{9AFC5A9C-EB61-4FD8-96AF-0BF6D3DD5964}"/>
    <cellStyle name="Salida 12 4 2 2 2" xfId="11612" xr:uid="{35EE9299-CF86-4B16-BD63-2DA1E96C8527}"/>
    <cellStyle name="Salida 12 4 2 2 2 2" xfId="26720" xr:uid="{5A016703-E04F-4724-B7B1-1F652FF84BD5}"/>
    <cellStyle name="Salida 12 4 2 2 3" xfId="7583" xr:uid="{8118DD86-2E4E-4CD1-8891-144D7241D69B}"/>
    <cellStyle name="Salida 12 4 2 2 3 2" xfId="22691" xr:uid="{2EE1BE35-BDDB-4702-9D1B-CBD963E1E5F0}"/>
    <cellStyle name="Salida 12 4 2 2 4" xfId="20356" xr:uid="{F05A8294-1524-49BA-ABAC-389B85DB375C}"/>
    <cellStyle name="Salida 12 4 2 3" xfId="9078" xr:uid="{70E3C7F3-E285-4151-A610-31CA86D1F816}"/>
    <cellStyle name="Salida 12 4 2 3 2" xfId="24186" xr:uid="{15BC841E-BF38-4A8E-9555-96ECB5DC65E2}"/>
    <cellStyle name="Salida 12 4 2 4" xfId="16067" xr:uid="{D136B762-8C48-4773-B8CF-64F2DB92EF6E}"/>
    <cellStyle name="Salida 12 4 2 4 2" xfId="31175" xr:uid="{3B29C51D-1E58-470A-9FBD-62725D23F2E5}"/>
    <cellStyle name="Salida 12 4 2 5" xfId="15666" xr:uid="{43B29290-860F-4794-9C2D-C087D2166434}"/>
    <cellStyle name="Salida 12 4 2 5 2" xfId="30774" xr:uid="{6B3435AE-7DDA-4731-AB73-05A10B5D584D}"/>
    <cellStyle name="Salida 12 4 2 6" xfId="17719" xr:uid="{DB565ED4-A339-4432-B022-E037DD0C70DB}"/>
    <cellStyle name="Salida 12 4 3" xfId="2876" xr:uid="{ED2DBC35-702F-4FFC-8707-537DE86F111D}"/>
    <cellStyle name="Salida 12 4 3 2" xfId="5513" xr:uid="{4F5214C8-406A-4CCC-A0D4-98B52805CE20}"/>
    <cellStyle name="Salida 12 4 3 2 2" xfId="11824" xr:uid="{CD227BF3-E24D-4614-A6C5-FBD5D3120242}"/>
    <cellStyle name="Salida 12 4 3 2 2 2" xfId="26932" xr:uid="{944A3526-77FE-4648-835B-AC40CF7E86E0}"/>
    <cellStyle name="Salida 12 4 3 2 3" xfId="15143" xr:uid="{8EBC85DF-DE2F-40A9-8E64-DFA15C9722EE}"/>
    <cellStyle name="Salida 12 4 3 2 3 2" xfId="30251" xr:uid="{4FDE770B-E9F3-4B46-9A0C-DFA3F541AC50}"/>
    <cellStyle name="Salida 12 4 3 2 4" xfId="20621" xr:uid="{B98E7185-B28A-42BE-9ABA-7A2CC7102BDE}"/>
    <cellStyle name="Salida 12 4 3 3" xfId="7134" xr:uid="{BC3F2681-FF14-4367-AB3C-5E3840B04BA3}"/>
    <cellStyle name="Salida 12 4 3 3 2" xfId="22242" xr:uid="{579A222B-C6C9-4EDE-A3CE-4B5C909A061F}"/>
    <cellStyle name="Salida 12 4 3 4" xfId="17984" xr:uid="{825E19EA-332C-4BB1-A2E0-CCE4A03708C3}"/>
    <cellStyle name="Salida 12 4 4" xfId="3179" xr:uid="{19D8EA6E-0FDB-4E1C-9635-B5E4393B0126}"/>
    <cellStyle name="Salida 12 4 4 2" xfId="5816" xr:uid="{742EB6B8-7863-48EB-B831-2A0DCD98205A}"/>
    <cellStyle name="Salida 12 4 4 2 2" xfId="12127" xr:uid="{30B0F63E-EFD9-452C-B8EA-946C5C56D3BF}"/>
    <cellStyle name="Salida 12 4 4 2 2 2" xfId="27235" xr:uid="{97851770-4D99-4110-8F54-A7106F9D7469}"/>
    <cellStyle name="Salida 12 4 4 2 3" xfId="7464" xr:uid="{5C1A63A2-AFF6-480B-865D-1A95ABCCE980}"/>
    <cellStyle name="Salida 12 4 4 2 3 2" xfId="22572" xr:uid="{73EC2400-3517-4A02-9CFD-3DD04C38D22D}"/>
    <cellStyle name="Salida 12 4 4 2 4" xfId="20924" xr:uid="{381BC4AE-203C-461A-AD09-4FD38072A1C3}"/>
    <cellStyle name="Salida 12 4 4 3" xfId="9561" xr:uid="{4E02D6B7-4A28-455B-952A-396D5F89F28B}"/>
    <cellStyle name="Salida 12 4 4 3 2" xfId="24669" xr:uid="{D370D908-D3E9-4527-B432-F3EB24A9510D}"/>
    <cellStyle name="Salida 12 4 4 4" xfId="15678" xr:uid="{CB1FDEC8-DD29-4F00-8F49-5C3269367C3E}"/>
    <cellStyle name="Salida 12 4 4 4 2" xfId="30786" xr:uid="{1635DA37-D75D-460D-A84A-E63AF469F48C}"/>
    <cellStyle name="Salida 12 4 4 5" xfId="18287" xr:uid="{C04FE68D-D233-4EDF-BADC-B212EED1157B}"/>
    <cellStyle name="Salida 12 4 5" xfId="3505" xr:uid="{8047B4E0-C2A4-48ED-9003-4715721E9949}"/>
    <cellStyle name="Salida 12 4 5 2" xfId="6142" xr:uid="{B7845FD7-255B-4388-8591-475331C77664}"/>
    <cellStyle name="Salida 12 4 5 2 2" xfId="12453" xr:uid="{9B6F4526-0496-4AD9-911B-F71D4C4F4543}"/>
    <cellStyle name="Salida 12 4 5 2 2 2" xfId="27561" xr:uid="{52BE84B2-2017-482A-B76C-9FFBF08CD7C1}"/>
    <cellStyle name="Salida 12 4 5 2 3" xfId="9262" xr:uid="{BA3DBE56-A5FA-4A76-915D-8EC321790BDB}"/>
    <cellStyle name="Salida 12 4 5 2 3 2" xfId="24370" xr:uid="{11D26456-0B8A-4F86-A026-9331DE54934E}"/>
    <cellStyle name="Salida 12 4 5 2 4" xfId="21250" xr:uid="{390FB525-4E02-45B4-9888-631CCB3B5E41}"/>
    <cellStyle name="Salida 12 4 5 3" xfId="9887" xr:uid="{4300DE8C-70FB-4F64-ABE5-3857E0E62105}"/>
    <cellStyle name="Salida 12 4 5 3 2" xfId="24995" xr:uid="{36D48812-2AB4-45AD-8A34-5C3FF4161507}"/>
    <cellStyle name="Salida 12 4 5 4" xfId="14846" xr:uid="{2B53DDDF-D408-4529-B892-5923F79FB737}"/>
    <cellStyle name="Salida 12 4 5 4 2" xfId="29954" xr:uid="{91DF0694-4765-4274-BEE3-BE06E328AC38}"/>
    <cellStyle name="Salida 12 4 5 5" xfId="18613" xr:uid="{6682E9C7-9934-4DAB-ADF7-C95D80F9A1A3}"/>
    <cellStyle name="Salida 12 4 6" xfId="3811" xr:uid="{0C3AFC36-E8B9-4F6D-AFDB-5FD48EF16FA9}"/>
    <cellStyle name="Salida 12 4 6 2" xfId="6448" xr:uid="{56B41684-80B3-4027-A75D-89BF3B7E7DA9}"/>
    <cellStyle name="Salida 12 4 6 2 2" xfId="12759" xr:uid="{C6D5DB82-8FE3-406B-9F1A-60CDB3C6BC1A}"/>
    <cellStyle name="Salida 12 4 6 2 2 2" xfId="27867" xr:uid="{BF687FC6-19B5-4370-A906-46ACA237B0D7}"/>
    <cellStyle name="Salida 12 4 6 2 3" xfId="15326" xr:uid="{A9B9DAC3-2C20-4B34-879A-32991E35B8E0}"/>
    <cellStyle name="Salida 12 4 6 2 3 2" xfId="30434" xr:uid="{CF0FEC78-269A-4D70-ACFB-676FC9B32DB4}"/>
    <cellStyle name="Salida 12 4 6 2 4" xfId="21556" xr:uid="{3D9F043E-5619-465A-A0B8-0E7F6AFFEB84}"/>
    <cellStyle name="Salida 12 4 6 3" xfId="10193" xr:uid="{261C6677-BC43-4F01-BCFE-3C709B4F8FE9}"/>
    <cellStyle name="Salida 12 4 6 3 2" xfId="25301" xr:uid="{6D05D59F-80C4-464F-9587-9920DF5E8CE8}"/>
    <cellStyle name="Salida 12 4 6 4" xfId="15047" xr:uid="{27A3DADB-A7B1-4157-9E78-E0449C048A8F}"/>
    <cellStyle name="Salida 12 4 6 4 2" xfId="30155" xr:uid="{9951B345-FBD4-4069-ABE8-1E2204BB20C1}"/>
    <cellStyle name="Salida 12 4 6 5" xfId="18919" xr:uid="{FC8735D0-0E07-41F6-A78F-70732AFEDF8F}"/>
    <cellStyle name="Salida 12 4 7" xfId="4193" xr:uid="{54E72FC4-F083-49A8-B1AF-7DB8F089C447}"/>
    <cellStyle name="Salida 12 4 7 2" xfId="6830" xr:uid="{F754DE7B-83D0-4132-A42D-50E5852EF108}"/>
    <cellStyle name="Salida 12 4 7 2 2" xfId="13141" xr:uid="{DF0FDF31-D372-4276-BAC7-001C6621CBB4}"/>
    <cellStyle name="Salida 12 4 7 2 2 2" xfId="28249" xr:uid="{DB345B86-DDEF-46F1-8DD8-444788E34B8E}"/>
    <cellStyle name="Salida 12 4 7 2 3" xfId="16810" xr:uid="{16E49AF7-CB31-4B9F-92CA-B87023BD79ED}"/>
    <cellStyle name="Salida 12 4 7 2 3 2" xfId="31918" xr:uid="{7ECFC318-2612-4786-8E18-08548BC120F3}"/>
    <cellStyle name="Salida 12 4 7 2 4" xfId="21938" xr:uid="{8034ABE1-74E7-48D4-987C-F8758E5DDCE5}"/>
    <cellStyle name="Salida 12 4 7 3" xfId="10575" xr:uid="{CB857099-C5C9-4542-8169-637188AE2D76}"/>
    <cellStyle name="Salida 12 4 7 3 2" xfId="25683" xr:uid="{6A9A56B9-272B-4821-9B45-28F0CE40BFEB}"/>
    <cellStyle name="Salida 12 4 7 4" xfId="8191" xr:uid="{30F664B8-8FAF-464A-BD1C-43E976FE7F7C}"/>
    <cellStyle name="Salida 12 4 7 4 2" xfId="23299" xr:uid="{F91BE8BE-31A7-4726-AB95-AA294CC6443D}"/>
    <cellStyle name="Salida 12 4 7 5" xfId="19301" xr:uid="{46EDD6B8-2E24-411A-890A-1781D9F50CE3}"/>
    <cellStyle name="Salida 12 4 8" xfId="4758" xr:uid="{BC6AB790-4DDC-4E4D-8E02-B6FDE0F55879}"/>
    <cellStyle name="Salida 12 4 8 2" xfId="11140" xr:uid="{8001105C-2B42-4DCF-89BE-88ECCE6C2799}"/>
    <cellStyle name="Salida 12 4 8 2 2" xfId="26248" xr:uid="{411520BC-B5F5-4ECA-BBB5-657E4AB1F51A}"/>
    <cellStyle name="Salida 12 4 8 3" xfId="14860" xr:uid="{59646B95-1CF8-4D43-952E-E943D50E86D1}"/>
    <cellStyle name="Salida 12 4 8 3 2" xfId="29968" xr:uid="{B3A35A4A-7D1C-4EEE-A5CC-8DCBC5F07E1E}"/>
    <cellStyle name="Salida 12 4 8 4" xfId="19866" xr:uid="{CCE55DC2-DCD9-4F15-B20C-B417C18636F9}"/>
    <cellStyle name="Salida 12 4 9" xfId="8619" xr:uid="{D1268DC6-2948-46FE-9074-1AF515E1EB2B}"/>
    <cellStyle name="Salida 12 4 9 2" xfId="23727" xr:uid="{EB73BB4E-E39A-40E3-94D4-BFC7AE4B7CC2}"/>
    <cellStyle name="Salida 12 5" xfId="2003" xr:uid="{4B4777E3-EBCB-4537-9EFB-ABF49D2480E4}"/>
    <cellStyle name="Salida 12 5 10" xfId="15496" xr:uid="{715AE5A9-9C96-4F88-B0EE-A58F27487CDE}"/>
    <cellStyle name="Salida 12 5 10 2" xfId="30604" xr:uid="{C6743E6B-AF0F-4882-A369-C39E9B20FA2A}"/>
    <cellStyle name="Salida 12 5 11" xfId="17228" xr:uid="{980EE834-B682-4101-8C99-75F87DCB9117}"/>
    <cellStyle name="Salida 12 5 2" xfId="2765" xr:uid="{0E8BEEC3-60CD-4C23-B6FD-808F862B7CA6}"/>
    <cellStyle name="Salida 12 5 2 2" xfId="5402" xr:uid="{B4BB76A7-67EC-42AD-9193-B167B1B07532}"/>
    <cellStyle name="Salida 12 5 2 2 2" xfId="11751" xr:uid="{C2AEEDC6-8220-47C0-8B72-84EDC0D20D45}"/>
    <cellStyle name="Salida 12 5 2 2 2 2" xfId="26859" xr:uid="{FDC8FAC1-AE22-438B-9C55-5DEB8DAAD3EB}"/>
    <cellStyle name="Salida 12 5 2 2 3" xfId="11664" xr:uid="{40BFBCCC-2B28-4A8A-BDF3-E51AAC6FF242}"/>
    <cellStyle name="Salida 12 5 2 2 3 2" xfId="26772" xr:uid="{FE8E916E-666F-40F4-8D6B-70568112A3AA}"/>
    <cellStyle name="Salida 12 5 2 2 4" xfId="20510" xr:uid="{3A2C789C-9389-4E0D-9D53-539743996C81}"/>
    <cellStyle name="Salida 12 5 2 3" xfId="14554" xr:uid="{5FDA94A0-FB62-455E-89D9-7A65E96D84AE}"/>
    <cellStyle name="Salida 12 5 2 3 2" xfId="29662" xr:uid="{61B92A83-813A-48BA-8D3C-4D9CED60C3B4}"/>
    <cellStyle name="Salida 12 5 2 4" xfId="17873" xr:uid="{42EB63BD-38D4-4DAA-911A-8C4E6464C423}"/>
    <cellStyle name="Salida 12 5 3" xfId="3068" xr:uid="{270ECEA2-EE36-4A9A-8757-6C884C0ED126}"/>
    <cellStyle name="Salida 12 5 3 2" xfId="5705" xr:uid="{623AF786-F983-4D17-90DF-5C06C07DFB14}"/>
    <cellStyle name="Salida 12 5 3 2 2" xfId="12016" xr:uid="{AA40F657-0CCD-4DC5-B064-7642482C3D3C}"/>
    <cellStyle name="Salida 12 5 3 2 2 2" xfId="27124" xr:uid="{AA029894-8EA0-4ADD-82E5-014A7049453A}"/>
    <cellStyle name="Salida 12 5 3 2 3" xfId="14997" xr:uid="{1FDEF607-CDE2-4E54-AD1F-E163E59CAB09}"/>
    <cellStyle name="Salida 12 5 3 2 3 2" xfId="30105" xr:uid="{EB266409-0D63-4D14-8029-75941C6B3BAE}"/>
    <cellStyle name="Salida 12 5 3 2 4" xfId="20813" xr:uid="{541581B6-9545-43DA-B8A7-23C401467D0A}"/>
    <cellStyle name="Salida 12 5 3 3" xfId="9450" xr:uid="{1D34BD78-82E1-447D-9489-B9A709A0ED30}"/>
    <cellStyle name="Salida 12 5 3 3 2" xfId="24558" xr:uid="{7950AB88-3D32-4C2E-9D54-046046469495}"/>
    <cellStyle name="Salida 12 5 3 4" xfId="15158" xr:uid="{146F8D26-5740-4A28-9844-A391E3D5745A}"/>
    <cellStyle name="Salida 12 5 3 4 2" xfId="30266" xr:uid="{D0969E1D-FA43-4AB5-8FE3-1EAF0A86ABAB}"/>
    <cellStyle name="Salida 12 5 3 5" xfId="18176" xr:uid="{02CE535D-376A-4180-9461-8605CC3F8044}"/>
    <cellStyle name="Salida 12 5 4" xfId="3394" xr:uid="{8FB08ED7-77FF-401E-887A-1D1CFE82B5E9}"/>
    <cellStyle name="Salida 12 5 4 2" xfId="6031" xr:uid="{A80708DB-C7CA-4E6A-A13D-AF6A69D56836}"/>
    <cellStyle name="Salida 12 5 4 2 2" xfId="12342" xr:uid="{423658CE-E1A4-4D6B-AF83-4880FEFF7A88}"/>
    <cellStyle name="Salida 12 5 4 2 2 2" xfId="27450" xr:uid="{37B53DDE-5A79-4493-9432-A6783760DD26}"/>
    <cellStyle name="Salida 12 5 4 2 3" xfId="14644" xr:uid="{CB3BA631-B055-4B9A-A039-5BBF52753ED5}"/>
    <cellStyle name="Salida 12 5 4 2 3 2" xfId="29752" xr:uid="{28A37095-7ABC-44E6-801F-50B1D5F32FBB}"/>
    <cellStyle name="Salida 12 5 4 2 4" xfId="21139" xr:uid="{01DECABA-977C-4B87-A813-31E1AEBCB24D}"/>
    <cellStyle name="Salida 12 5 4 3" xfId="9776" xr:uid="{03A63E0A-DA46-4526-90D8-04706A2DB67F}"/>
    <cellStyle name="Salida 12 5 4 3 2" xfId="24884" xr:uid="{FDC429EA-FC5D-4B9E-AE92-055160E13097}"/>
    <cellStyle name="Salida 12 5 4 4" xfId="14981" xr:uid="{AE2259E3-FC57-4D35-9662-5623554CFA38}"/>
    <cellStyle name="Salida 12 5 4 4 2" xfId="30089" xr:uid="{6FD5D884-1FD1-4A0C-A031-9C299A00E3E0}"/>
    <cellStyle name="Salida 12 5 4 5" xfId="18502" xr:uid="{16FAC1D2-7C5B-491C-84DC-12790AB45ECB}"/>
    <cellStyle name="Salida 12 5 5" xfId="3700" xr:uid="{2B95E80E-65F8-482A-8E39-6B0EF404581C}"/>
    <cellStyle name="Salida 12 5 5 2" xfId="6337" xr:uid="{BD2A5A13-A952-4EA1-8E0F-265ABD7E4861}"/>
    <cellStyle name="Salida 12 5 5 2 2" xfId="12648" xr:uid="{7488CEB6-65E3-467F-8DFE-ECDA42EC4826}"/>
    <cellStyle name="Salida 12 5 5 2 2 2" xfId="27756" xr:uid="{94DC9968-5480-416C-B1C0-103EDCE3423E}"/>
    <cellStyle name="Salida 12 5 5 2 3" xfId="14447" xr:uid="{C037F341-9D0C-4F20-A86E-6FFD5D35FE02}"/>
    <cellStyle name="Salida 12 5 5 2 3 2" xfId="29555" xr:uid="{DA3496E1-E99B-4F85-A8F5-7C0C9BF68AE3}"/>
    <cellStyle name="Salida 12 5 5 2 4" xfId="21445" xr:uid="{8769E7CD-A264-4E11-A257-905E50C729EF}"/>
    <cellStyle name="Salida 12 5 5 3" xfId="10082" xr:uid="{632CF466-C681-4C62-9E8D-C0FF4E19AE83}"/>
    <cellStyle name="Salida 12 5 5 3 2" xfId="25190" xr:uid="{D8270EB2-0EE6-425B-8A21-CCB956A216E7}"/>
    <cellStyle name="Salida 12 5 5 4" xfId="14228" xr:uid="{8E3AD350-1672-421B-8086-5770EB502327}"/>
    <cellStyle name="Salida 12 5 5 4 2" xfId="29336" xr:uid="{282431D1-0C5F-4FCB-A0C0-A505B2ECCBB0}"/>
    <cellStyle name="Salida 12 5 5 5" xfId="18808" xr:uid="{49190FCA-6B24-454B-A7D4-58F40B0449B2}"/>
    <cellStyle name="Salida 12 5 6" xfId="4075" xr:uid="{4F3E6D33-A9E3-420A-B611-BB2C1CBFD606}"/>
    <cellStyle name="Salida 12 5 6 2" xfId="6712" xr:uid="{11DC347A-CEA8-43BA-8D5B-4E4A2DB04B36}"/>
    <cellStyle name="Salida 12 5 6 2 2" xfId="13023" xr:uid="{F0CB2341-D254-4893-8B54-19143E6A3E1E}"/>
    <cellStyle name="Salida 12 5 6 2 2 2" xfId="28131" xr:uid="{4EF09DD8-EA87-4E07-BB41-F697D6504DEC}"/>
    <cellStyle name="Salida 12 5 6 2 3" xfId="16699" xr:uid="{CD2B1F03-BCE2-448A-B8ED-591D9214ECA2}"/>
    <cellStyle name="Salida 12 5 6 2 3 2" xfId="31807" xr:uid="{685A9CC7-37C8-465F-993B-25EE2AFBAC3C}"/>
    <cellStyle name="Salida 12 5 6 2 4" xfId="21820" xr:uid="{CE2AD832-E65B-4DB0-8B7A-021D46FF8FD3}"/>
    <cellStyle name="Salida 12 5 6 3" xfId="10457" xr:uid="{7FE6063E-F407-4B12-8171-0BE8101ED634}"/>
    <cellStyle name="Salida 12 5 6 3 2" xfId="25565" xr:uid="{5917B43F-1CF6-410B-9117-0EF0AA0D9678}"/>
    <cellStyle name="Salida 12 5 6 4" xfId="9128" xr:uid="{C4816E98-FBAA-438B-BA04-9E42EE70CABE}"/>
    <cellStyle name="Salida 12 5 6 4 2" xfId="24236" xr:uid="{0A5FF579-6491-4295-AB31-6098E5F209DA}"/>
    <cellStyle name="Salida 12 5 6 5" xfId="19183" xr:uid="{D28C9FAB-B9CE-4D7E-A8A9-2400636EE498}"/>
    <cellStyle name="Salida 12 5 7" xfId="4640" xr:uid="{B85F019F-B037-4728-A4C0-14327FD70C04}"/>
    <cellStyle name="Salida 12 5 7 2" xfId="11022" xr:uid="{0541D190-DB2C-4816-B391-8A4A19D19C21}"/>
    <cellStyle name="Salida 12 5 7 2 2" xfId="26130" xr:uid="{372F91D6-1D2A-48BB-8919-17ABA709E25B}"/>
    <cellStyle name="Salida 12 5 7 3" xfId="13538" xr:uid="{0CAA5A14-9C97-47AE-AD5E-B519C171405B}"/>
    <cellStyle name="Salida 12 5 7 3 2" xfId="28646" xr:uid="{EA6C8FC3-7ADC-46A7-8EB6-6D1BFC17EDB9}"/>
    <cellStyle name="Salida 12 5 7 4" xfId="19748" xr:uid="{80EBC3A8-3B48-40E6-91BF-361C6CBB5BE3}"/>
    <cellStyle name="Salida 12 5 8" xfId="8501" xr:uid="{F403A0F1-AB90-41C9-B168-2694B91F2302}"/>
    <cellStyle name="Salida 12 5 8 2" xfId="23609" xr:uid="{5EBC7F90-74A9-4831-B7F8-F79C32DF77DC}"/>
    <cellStyle name="Salida 12 5 9" xfId="16003" xr:uid="{501DA442-DC2B-4E99-B5A0-601C08277BE0}"/>
    <cellStyle name="Salida 12 5 9 2" xfId="31111" xr:uid="{2330CCC9-0B3C-4F04-B614-2D3100A820AA}"/>
    <cellStyle name="Salida 13" xfId="1505" xr:uid="{00000000-0005-0000-0000-0000E5050000}"/>
    <cellStyle name="Salida 13 2" xfId="1931" xr:uid="{F11A2D1A-4EF7-4FFC-A211-7A491B01CBB1}"/>
    <cellStyle name="Salida 13 2 10" xfId="8432" xr:uid="{8B399E5D-8EF7-443F-9F48-9ABD75523B02}"/>
    <cellStyle name="Salida 13 2 10 2" xfId="23540" xr:uid="{6C6E0492-8E34-4F54-BCC6-A662DFFBF890}"/>
    <cellStyle name="Salida 13 2 11" xfId="15460" xr:uid="{10EE6A07-737D-4C1F-A633-3401831760BC}"/>
    <cellStyle name="Salida 13 2 11 2" xfId="30568" xr:uid="{DC952954-F346-4E37-B664-8A38F5E78780}"/>
    <cellStyle name="Salida 13 2 12" xfId="16179" xr:uid="{3A1CF17A-4A52-4A81-B61E-4B24D8B788DC}"/>
    <cellStyle name="Salida 13 2 12 2" xfId="31287" xr:uid="{266B074A-8342-401E-9AA7-785E964F7195}"/>
    <cellStyle name="Salida 13 2 13" xfId="17156" xr:uid="{0E769CDB-E0A6-42B1-8089-14BC5BA73EBE}"/>
    <cellStyle name="Salida 13 2 2" xfId="2491" xr:uid="{5E37C1D5-593E-44E4-96D4-3CA501031146}"/>
    <cellStyle name="Salida 13 2 2 2" xfId="5128" xr:uid="{0629B6FA-15AA-4ECA-B992-1F17C9FBD4E2}"/>
    <cellStyle name="Salida 13 2 2 2 2" xfId="11492" xr:uid="{9FC1E843-3BF7-4F21-928B-77021FD0B7F7}"/>
    <cellStyle name="Salida 13 2 2 2 2 2" xfId="26600" xr:uid="{9C627398-5441-46F5-A378-78815BD881C8}"/>
    <cellStyle name="Salida 13 2 2 2 3" xfId="16072" xr:uid="{622DAC28-6B5B-4917-8A42-91E70D4473C6}"/>
    <cellStyle name="Salida 13 2 2 2 3 2" xfId="31180" xr:uid="{6E246707-E6AB-4DE0-813E-E7C1CE3CDC2C}"/>
    <cellStyle name="Salida 13 2 2 2 4" xfId="20236" xr:uid="{C3B176BA-5C0E-484B-A3D3-76A3DDC6514D}"/>
    <cellStyle name="Salida 13 2 2 3" xfId="8958" xr:uid="{717409F1-867D-439F-943C-5107BB11A835}"/>
    <cellStyle name="Salida 13 2 2 3 2" xfId="24066" xr:uid="{0199FDF2-137B-4F3C-A47D-C405894CE3E7}"/>
    <cellStyle name="Salida 13 2 3" xfId="2707" xr:uid="{8D4FAE9D-2F56-454A-8E42-F2B901F97031}"/>
    <cellStyle name="Salida 13 2 3 2" xfId="5344" xr:uid="{6E839941-57A4-46E0-B4E3-5A9D3BAFD588}"/>
    <cellStyle name="Salida 13 2 3 2 2" xfId="11693" xr:uid="{F42E74BF-3AC8-4CC6-8CC0-EC253A2A86DE}"/>
    <cellStyle name="Salida 13 2 3 2 2 2" xfId="26801" xr:uid="{8E0FAA9C-8198-452C-9839-7FFB20C80FE6}"/>
    <cellStyle name="Salida 13 2 3 2 3" xfId="14340" xr:uid="{EA85B8C9-20E1-4C58-9754-13D8C957B46D}"/>
    <cellStyle name="Salida 13 2 3 2 3 2" xfId="29448" xr:uid="{E832FDDB-1C47-491E-AFE7-D7570E53968B}"/>
    <cellStyle name="Salida 13 2 3 2 4" xfId="20452" xr:uid="{9684C910-C3ED-4149-A794-F3C2F7992A3E}"/>
    <cellStyle name="Salida 13 2 3 3" xfId="7240" xr:uid="{81591083-450A-4CF1-90BE-6E15DFCC26EA}"/>
    <cellStyle name="Salida 13 2 3 3 2" xfId="22348" xr:uid="{2A46EA23-048A-4DC1-BADF-4266C48470EF}"/>
    <cellStyle name="Salida 13 2 3 4" xfId="17815" xr:uid="{29824202-71E3-4C19-AB75-DA9FBEEC3002}"/>
    <cellStyle name="Salida 13 2 4" xfId="3010" xr:uid="{A5725542-D2B7-4DEA-A574-E7212C399005}"/>
    <cellStyle name="Salida 13 2 4 2" xfId="5647" xr:uid="{3B8B9359-AA39-47EB-931F-4DB4CACCD457}"/>
    <cellStyle name="Salida 13 2 4 2 2" xfId="11958" xr:uid="{0EBCCD2A-6384-42DC-87CE-E4E8AF64C788}"/>
    <cellStyle name="Salida 13 2 4 2 2 2" xfId="27066" xr:uid="{FB2CB4FC-DC2B-452A-AA0E-5498F223B909}"/>
    <cellStyle name="Salida 13 2 4 2 3" xfId="16470" xr:uid="{BE42625E-1B35-4217-A999-C708E7541BE7}"/>
    <cellStyle name="Salida 13 2 4 2 3 2" xfId="31578" xr:uid="{68451C59-6BFE-4328-B8FB-35C3335BEFAB}"/>
    <cellStyle name="Salida 13 2 4 2 4" xfId="20755" xr:uid="{FE6A9127-D34E-419E-804B-7D3D79DF10DB}"/>
    <cellStyle name="Salida 13 2 4 3" xfId="9392" xr:uid="{74FE14D2-A2EA-4B68-A0C4-3D1A8D41BE23}"/>
    <cellStyle name="Salida 13 2 4 3 2" xfId="24500" xr:uid="{89753B07-AB45-4FBF-A8B9-A93C7D059D3D}"/>
    <cellStyle name="Salida 13 2 4 4" xfId="9283" xr:uid="{9DA2D1FF-AD87-4468-9217-94B6C87344CB}"/>
    <cellStyle name="Salida 13 2 4 4 2" xfId="24391" xr:uid="{6558A997-4420-4327-A02B-ADC6D9EA9DE8}"/>
    <cellStyle name="Salida 13 2 4 5" xfId="18118" xr:uid="{A0798D4F-42B9-4FD0-AADF-86C3EA760A3D}"/>
    <cellStyle name="Salida 13 2 5" xfId="3336" xr:uid="{844E51ED-B9FF-40EA-80EF-95A7A4C565BF}"/>
    <cellStyle name="Salida 13 2 5 2" xfId="5973" xr:uid="{3E326966-39B4-4018-9AB0-36E67647618E}"/>
    <cellStyle name="Salida 13 2 5 2 2" xfId="12284" xr:uid="{D54926E4-B31F-485E-8087-24E2A06B0E5E}"/>
    <cellStyle name="Salida 13 2 5 2 2 2" xfId="27392" xr:uid="{DE40F32A-EC0E-4538-966B-C7B70819BBD2}"/>
    <cellStyle name="Salida 13 2 5 2 3" xfId="7678" xr:uid="{501A9F7C-6CEB-4D9A-BA78-D71FF2385243}"/>
    <cellStyle name="Salida 13 2 5 2 3 2" xfId="22786" xr:uid="{7460C4E0-88E5-432A-B654-F8164ED6BB87}"/>
    <cellStyle name="Salida 13 2 5 2 4" xfId="21081" xr:uid="{34631D1C-93DE-4CDB-95EB-ABC481ABAB02}"/>
    <cellStyle name="Salida 13 2 5 3" xfId="9718" xr:uid="{07C5DDF2-6421-404E-A42D-1F85153EB50F}"/>
    <cellStyle name="Salida 13 2 5 3 2" xfId="24826" xr:uid="{761E53FD-DF4B-4451-81E8-42E58174A7AB}"/>
    <cellStyle name="Salida 13 2 5 4" xfId="15652" xr:uid="{C9D868A6-B2BE-4874-A0BB-3455B30B43AC}"/>
    <cellStyle name="Salida 13 2 5 4 2" xfId="30760" xr:uid="{A88B9A25-D9C2-441B-B185-3A1786AC42F1}"/>
    <cellStyle name="Salida 13 2 5 5" xfId="18444" xr:uid="{197A1C28-712A-4AE9-9E80-6290F8A873B8}"/>
    <cellStyle name="Salida 13 2 6" xfId="3642" xr:uid="{705B99FB-730E-4668-852C-D1A5B2DDA6A1}"/>
    <cellStyle name="Salida 13 2 6 2" xfId="6279" xr:uid="{B8E47E23-62A4-4B75-B792-1387E0AD44C3}"/>
    <cellStyle name="Salida 13 2 6 2 2" xfId="12590" xr:uid="{11B1A84B-B06D-4ACC-AEF4-42DF3778E251}"/>
    <cellStyle name="Salida 13 2 6 2 2 2" xfId="27698" xr:uid="{07B3ECF5-3F21-488B-A396-9D1A6AF04D08}"/>
    <cellStyle name="Salida 13 2 6 2 3" xfId="14204" xr:uid="{BB315C0D-79E3-4231-B3D1-9507E2CC37BF}"/>
    <cellStyle name="Salida 13 2 6 2 3 2" xfId="29312" xr:uid="{FB28693B-9F7D-42B1-9A56-51610B2F8EA2}"/>
    <cellStyle name="Salida 13 2 6 2 4" xfId="21387" xr:uid="{F2233401-C090-4285-96FF-352FFB57BC59}"/>
    <cellStyle name="Salida 13 2 6 3" xfId="10024" xr:uid="{15F786F3-696E-47CA-BC22-1B48700B2480}"/>
    <cellStyle name="Salida 13 2 6 3 2" xfId="25132" xr:uid="{DDFCDF84-53D7-4F97-B181-2089E01B63C7}"/>
    <cellStyle name="Salida 13 2 6 4" xfId="14755" xr:uid="{664B94A5-7A03-4275-81A9-C034CCA9540D}"/>
    <cellStyle name="Salida 13 2 6 4 2" xfId="29863" xr:uid="{CD91CAF9-BC8F-4BDE-A9A8-A7D52C63E8F0}"/>
    <cellStyle name="Salida 13 2 6 5" xfId="18750" xr:uid="{32BD198A-5C07-4AD3-AA82-DD790BDF45A7}"/>
    <cellStyle name="Salida 13 2 7" xfId="4003" xr:uid="{97E42C62-01CE-4ECA-90F8-6572B95C116F}"/>
    <cellStyle name="Salida 13 2 7 2" xfId="6640" xr:uid="{F3C42808-6321-493A-885C-A24B7B4D3E6E}"/>
    <cellStyle name="Salida 13 2 7 2 2" xfId="12951" xr:uid="{715447B5-900B-489A-87A3-0943F99E322F}"/>
    <cellStyle name="Salida 13 2 7 2 2 2" xfId="28059" xr:uid="{AF8BDBB4-A0A4-4260-9F59-0682D5ADEAFF}"/>
    <cellStyle name="Salida 13 2 7 2 3" xfId="16641" xr:uid="{EF95E35D-2CEC-4B56-9073-817A88E552BF}"/>
    <cellStyle name="Salida 13 2 7 2 3 2" xfId="31749" xr:uid="{0F8B2D47-FD12-409A-9342-11A4A9AB2069}"/>
    <cellStyle name="Salida 13 2 7 2 4" xfId="21748" xr:uid="{E358B29C-8CE9-4639-A7B2-11ED222330CB}"/>
    <cellStyle name="Salida 13 2 7 3" xfId="10385" xr:uid="{02517610-6B4C-4C0C-8895-866150EE53C8}"/>
    <cellStyle name="Salida 13 2 7 3 2" xfId="25493" xr:uid="{4E56AB17-538D-43F5-B172-90ADB2283117}"/>
    <cellStyle name="Salida 13 2 7 4" xfId="7195" xr:uid="{EAAD36FE-1545-49DC-ACF3-89B7088163E4}"/>
    <cellStyle name="Salida 13 2 7 4 2" xfId="22303" xr:uid="{D73C88C6-116C-4A6B-B7FC-4E8555BA7842}"/>
    <cellStyle name="Salida 13 2 7 5" xfId="19111" xr:uid="{B428CFF1-296E-4AD7-BB3D-6E19BBF934E3}"/>
    <cellStyle name="Salida 13 2 8" xfId="4316" xr:uid="{C496B245-CCB8-4218-9DC6-DA24C500CBAE}"/>
    <cellStyle name="Salida 13 2 8 2" xfId="6953" xr:uid="{5EBF65B5-5A77-4ABF-8021-48853786D184}"/>
    <cellStyle name="Salida 13 2 8 2 2" xfId="13264" xr:uid="{20E678ED-1B9C-4000-B2E9-CCEC26DC7C35}"/>
    <cellStyle name="Salida 13 2 8 2 2 2" xfId="28372" xr:uid="{847C3C42-5852-491B-8EBC-B1B02796F4FF}"/>
    <cellStyle name="Salida 13 2 8 2 3" xfId="16928" xr:uid="{5ACE6235-7F75-460B-83A6-1C4F3F16167D}"/>
    <cellStyle name="Salida 13 2 8 2 3 2" xfId="32036" xr:uid="{D14CC32B-2A02-4E90-AED5-3DA51422F53C}"/>
    <cellStyle name="Salida 13 2 8 2 4" xfId="22061" xr:uid="{3BD2B004-9E4A-4960-8123-89577E153614}"/>
    <cellStyle name="Salida 13 2 8 3" xfId="10698" xr:uid="{E421A679-B299-4F9C-8DE0-BAAD1D0A99A9}"/>
    <cellStyle name="Salida 13 2 8 3 2" xfId="25806" xr:uid="{CC7B3F89-2547-40D2-B3C2-2D5634D1D17F}"/>
    <cellStyle name="Salida 13 2 8 4" xfId="7735" xr:uid="{52139073-66F2-475B-87BB-193563FD8078}"/>
    <cellStyle name="Salida 13 2 8 4 2" xfId="22843" xr:uid="{CA459C1A-EFF8-475A-AE1C-104AA2885FAA}"/>
    <cellStyle name="Salida 13 2 8 5" xfId="19424" xr:uid="{EC2431A3-D0C9-433A-8E04-BDA32F603DDB}"/>
    <cellStyle name="Salida 13 2 9" xfId="4568" xr:uid="{A97C555D-C461-4BCF-8117-68AC2905747B}"/>
    <cellStyle name="Salida 13 2 9 2" xfId="10950" xr:uid="{A095F556-303F-4882-98CA-3BB3DF14D556}"/>
    <cellStyle name="Salida 13 2 9 2 2" xfId="26058" xr:uid="{6978A5B1-12BB-451F-AE85-CD794FC06FDB}"/>
    <cellStyle name="Salida 13 2 9 3" xfId="9237" xr:uid="{DF17C55A-C4CC-4009-99FA-6552FF0E8B84}"/>
    <cellStyle name="Salida 13 2 9 3 2" xfId="24345" xr:uid="{F34B768C-CBF0-4536-B0F6-09E3EA3A2397}"/>
    <cellStyle name="Salida 13 2 9 4" xfId="19676" xr:uid="{B4E3B68C-F01B-4347-95F2-5A85DFC1595B}"/>
    <cellStyle name="Salida 13 3" xfId="1802" xr:uid="{2BCBFE82-1889-4F70-B640-005B73D891BA}"/>
    <cellStyle name="Salida 13 3 10" xfId="8303" xr:uid="{7ECF11E7-623F-4AEE-823E-0943E101ED52}"/>
    <cellStyle name="Salida 13 3 10 2" xfId="23411" xr:uid="{A94E2C83-0601-40FB-A87E-99A0051327D1}"/>
    <cellStyle name="Salida 13 3 11" xfId="16242" xr:uid="{CACC36C2-9D44-4CB5-B369-9E6AC22E454F}"/>
    <cellStyle name="Salida 13 3 11 2" xfId="31350" xr:uid="{74DA9F37-A8D6-482C-A70C-02930598B476}"/>
    <cellStyle name="Salida 13 3 12" xfId="7936" xr:uid="{80097987-FB52-4E71-9D34-6E916958A8F7}"/>
    <cellStyle name="Salida 13 3 12 2" xfId="23044" xr:uid="{D6BF0220-BCB8-42E0-9A22-8BC59FF6ED9E}"/>
    <cellStyle name="Salida 13 3 13" xfId="17027" xr:uid="{1FAB808E-87A1-4A4B-B3D6-8A8BDDAC9324}"/>
    <cellStyle name="Salida 13 3 2" xfId="2362" xr:uid="{91601F0A-C2E9-49BE-8F41-D6DF5A0C1CD1}"/>
    <cellStyle name="Salida 13 3 2 2" xfId="4999" xr:uid="{476CD9D9-B054-459E-8FB2-049EAEB43AC5}"/>
    <cellStyle name="Salida 13 3 2 2 2" xfId="11363" xr:uid="{F000F386-C9D4-48A8-9EDB-7A9207517C23}"/>
    <cellStyle name="Salida 13 3 2 2 2 2" xfId="26471" xr:uid="{F481236C-B50E-4A00-94CD-6F691F8A3CE0}"/>
    <cellStyle name="Salida 13 3 2 2 3" xfId="7522" xr:uid="{F5347926-3830-4CD7-8E7A-B450D2F6CF07}"/>
    <cellStyle name="Salida 13 3 2 2 3 2" xfId="22630" xr:uid="{6BDBF8BA-0ECC-42AC-A7F6-B4106D90CCB0}"/>
    <cellStyle name="Salida 13 3 2 2 4" xfId="20107" xr:uid="{92AC0672-1C56-4F9B-95D8-B7D873D48A03}"/>
    <cellStyle name="Salida 13 3 2 3" xfId="8829" xr:uid="{723D94EF-EE00-4B1E-881B-9208A5A6016E}"/>
    <cellStyle name="Salida 13 3 2 3 2" xfId="23937" xr:uid="{1372AD8F-F7DC-4B5A-828E-69F1C0D275BE}"/>
    <cellStyle name="Salida 13 3 3" xfId="2257" xr:uid="{9750FC5E-6154-4033-8B27-1828040EBE99}"/>
    <cellStyle name="Salida 13 3 3 2" xfId="4894" xr:uid="{7D2E9F8B-B98A-4D4B-A08F-184A8B10271F}"/>
    <cellStyle name="Salida 13 3 3 2 2" xfId="11258" xr:uid="{B598E594-F33E-42DE-BBC8-83E94DD1ECFF}"/>
    <cellStyle name="Salida 13 3 3 2 2 2" xfId="26366" xr:uid="{2397E1B9-818C-4524-98BC-37EAE15DC3CD}"/>
    <cellStyle name="Salida 13 3 3 2 3" xfId="15563" xr:uid="{4A3F835E-230E-4502-A3A6-464BDC621B6D}"/>
    <cellStyle name="Salida 13 3 3 2 3 2" xfId="30671" xr:uid="{1A2A146A-533E-4EEC-8E27-25DF8183CE12}"/>
    <cellStyle name="Salida 13 3 3 2 4" xfId="20002" xr:uid="{60D350A9-30D4-496A-9D3F-FEC162FD61B7}"/>
    <cellStyle name="Salida 13 3 3 3" xfId="16397" xr:uid="{27449412-6933-46FD-8B27-0993B9EC7C07}"/>
    <cellStyle name="Salida 13 3 3 3 2" xfId="31505" xr:uid="{2FACE64D-2DF5-4CCE-A4D2-20D8C73B0A99}"/>
    <cellStyle name="Salida 13 3 3 4" xfId="17482" xr:uid="{E405E222-BE7B-4E57-9575-ACA169511681}"/>
    <cellStyle name="Salida 13 3 4" xfId="2337" xr:uid="{1248C24A-496C-46FC-98D7-E1A4B1F86D83}"/>
    <cellStyle name="Salida 13 3 4 2" xfId="4974" xr:uid="{9139DB77-2D91-448B-BCB1-29FB5683768F}"/>
    <cellStyle name="Salida 13 3 4 2 2" xfId="11338" xr:uid="{F1FDAEFF-5AEC-4E0F-990A-49AFF589A591}"/>
    <cellStyle name="Salida 13 3 4 2 2 2" xfId="26446" xr:uid="{B6A96B44-5003-47E9-BC0B-D0C25D8B27D0}"/>
    <cellStyle name="Salida 13 3 4 2 3" xfId="14564" xr:uid="{8D6A7FD7-54BC-4A1F-9CA2-F7D4AFDA9F74}"/>
    <cellStyle name="Salida 13 3 4 2 3 2" xfId="29672" xr:uid="{FF1908AC-5731-4DA5-AC72-BE5BF5A48E53}"/>
    <cellStyle name="Salida 13 3 4 2 4" xfId="20082" xr:uid="{C12F1DC4-4F41-4F40-8DF6-29AA8C211026}"/>
    <cellStyle name="Salida 13 3 4 3" xfId="8804" xr:uid="{13A3D0A5-940B-436F-B729-1035B9AC8F7D}"/>
    <cellStyle name="Salida 13 3 4 3 2" xfId="23912" xr:uid="{4D582BF8-46D8-4B92-8694-EC9A5A757FAC}"/>
    <cellStyle name="Salida 13 3 4 4" xfId="7555" xr:uid="{FA60BC99-24A9-47A7-BE02-16352D846C5F}"/>
    <cellStyle name="Salida 13 3 4 4 2" xfId="22663" xr:uid="{6B6A4661-726C-430B-9C2E-16E7561BF7E8}"/>
    <cellStyle name="Salida 13 3 4 5" xfId="17562" xr:uid="{02039CD4-3E47-4362-9381-4E1A54BC7A09}"/>
    <cellStyle name="Salida 13 3 5" xfId="2271" xr:uid="{BC02DD8A-A1BD-4832-93A0-A46962C9C432}"/>
    <cellStyle name="Salida 13 3 5 2" xfId="4908" xr:uid="{7BDD178F-0F9B-4580-B821-2C82DE580941}"/>
    <cellStyle name="Salida 13 3 5 2 2" xfId="11272" xr:uid="{DE9C0B80-8D2B-4422-8239-468124F8F3A0}"/>
    <cellStyle name="Salida 13 3 5 2 2 2" xfId="26380" xr:uid="{E79C2F1E-E30F-4B0B-98E7-2C8029FB059B}"/>
    <cellStyle name="Salida 13 3 5 2 3" xfId="13411" xr:uid="{CA9B908A-931E-44EA-9C8B-54A4D27C55CC}"/>
    <cellStyle name="Salida 13 3 5 2 3 2" xfId="28519" xr:uid="{F5A79DF2-2B98-4A84-9FB0-A7B16485FB4C}"/>
    <cellStyle name="Salida 13 3 5 2 4" xfId="20016" xr:uid="{F82335D1-FF44-431A-AC02-821088FFBCE5}"/>
    <cellStyle name="Salida 13 3 5 3" xfId="8738" xr:uid="{509301F1-BD24-4367-B32C-9DA8BC1A60FD}"/>
    <cellStyle name="Salida 13 3 5 3 2" xfId="23846" xr:uid="{C5E2269F-3F25-441F-A72D-B9C000AA167F}"/>
    <cellStyle name="Salida 13 3 5 4" xfId="13944" xr:uid="{CEFE8B78-ACD6-455E-BB73-DCC68BD68041}"/>
    <cellStyle name="Salida 13 3 5 4 2" xfId="29052" xr:uid="{92EFC1FB-8D28-47CC-A49B-319105028DDF}"/>
    <cellStyle name="Salida 13 3 5 5" xfId="17496" xr:uid="{C5D723A6-31D7-48F7-B3B3-B3B555B8DEB9}"/>
    <cellStyle name="Salida 13 3 6" xfId="2305" xr:uid="{38CD2DFB-F770-4201-AD66-09644B9AEBA7}"/>
    <cellStyle name="Salida 13 3 6 2" xfId="4942" xr:uid="{2C5E7F84-B00F-4298-9166-894A5D74474D}"/>
    <cellStyle name="Salida 13 3 6 2 2" xfId="11306" xr:uid="{2FF2AA51-15DC-451F-B162-C9E4055A6303}"/>
    <cellStyle name="Salida 13 3 6 2 2 2" xfId="26414" xr:uid="{DFF70D5E-AAAE-4504-9262-630C456A0372}"/>
    <cellStyle name="Salida 13 3 6 2 3" xfId="15492" xr:uid="{FC2F09B7-4320-4672-85A1-8303A32400B9}"/>
    <cellStyle name="Salida 13 3 6 2 3 2" xfId="30600" xr:uid="{44903173-662F-46AD-9D42-AC26C42D8AD7}"/>
    <cellStyle name="Salida 13 3 6 2 4" xfId="20050" xr:uid="{328732A3-C52A-4FC8-A110-9CB0DF13E0EF}"/>
    <cellStyle name="Salida 13 3 6 3" xfId="8772" xr:uid="{49346336-3A28-46EE-AD69-7294E824C532}"/>
    <cellStyle name="Salida 13 3 6 3 2" xfId="23880" xr:uid="{1F912DA8-42A3-4538-8982-CC979A562C3D}"/>
    <cellStyle name="Salida 13 3 6 4" xfId="15822" xr:uid="{30F195A7-8FD5-4E3B-B31D-EDCC4E2F9624}"/>
    <cellStyle name="Salida 13 3 6 4 2" xfId="30930" xr:uid="{73CBEE57-9C1F-4455-B146-9B2B21B1D2E2}"/>
    <cellStyle name="Salida 13 3 6 5" xfId="17530" xr:uid="{328DE35E-9514-4425-8008-1FC0BE5825A0}"/>
    <cellStyle name="Salida 13 3 7" xfId="3874" xr:uid="{61FD1066-E08B-48A9-A44A-7E56E92C9183}"/>
    <cellStyle name="Salida 13 3 7 2" xfId="6511" xr:uid="{BB0847CC-4D28-49F4-9DFB-1AC6635D22CE}"/>
    <cellStyle name="Salida 13 3 7 2 2" xfId="12822" xr:uid="{EA0689E9-1375-4CF5-AD05-2E294B987E2E}"/>
    <cellStyle name="Salida 13 3 7 2 2 2" xfId="27930" xr:uid="{475673B8-6502-46E0-939C-4481EA42DA91}"/>
    <cellStyle name="Salida 13 3 7 2 3" xfId="14685" xr:uid="{BADF790B-84D8-42BA-8B0D-AF9278B86CAF}"/>
    <cellStyle name="Salida 13 3 7 2 3 2" xfId="29793" xr:uid="{275394FD-3CCA-4C93-83B6-5F00AC8D6339}"/>
    <cellStyle name="Salida 13 3 7 2 4" xfId="21619" xr:uid="{E84349EA-A300-49A9-9AD2-37522F57F461}"/>
    <cellStyle name="Salida 13 3 7 3" xfId="10256" xr:uid="{2BCBED3F-5E3C-42FD-956F-2BB58CCEEB55}"/>
    <cellStyle name="Salida 13 3 7 3 2" xfId="25364" xr:uid="{BDBB998D-DBC8-4432-9B6E-25CFC9618F4A}"/>
    <cellStyle name="Salida 13 3 7 4" xfId="16408" xr:uid="{532EE3A8-76FA-498B-96AB-B5EB4DD95D51}"/>
    <cellStyle name="Salida 13 3 7 4 2" xfId="31516" xr:uid="{E46E5558-4AE1-40D5-8FE8-B5C141E40244}"/>
    <cellStyle name="Salida 13 3 7 5" xfId="18982" xr:uid="{EE6E2F75-45F7-4351-BECD-896214366654}"/>
    <cellStyle name="Salida 13 3 8" xfId="4256" xr:uid="{C475994A-033E-4645-A97E-7B1EA0396BA4}"/>
    <cellStyle name="Salida 13 3 8 2" xfId="6893" xr:uid="{795D4732-F052-4898-8B38-59B3B1775D31}"/>
    <cellStyle name="Salida 13 3 8 2 2" xfId="13204" xr:uid="{198B400D-AE20-415D-95B9-C067A67C7C41}"/>
    <cellStyle name="Salida 13 3 8 2 2 2" xfId="28312" xr:uid="{1E812B7C-85E1-47B4-B52C-6FB134D47AD5}"/>
    <cellStyle name="Salida 13 3 8 2 3" xfId="16868" xr:uid="{96DF635D-7F29-4178-9784-6897C52BEE9D}"/>
    <cellStyle name="Salida 13 3 8 2 3 2" xfId="31976" xr:uid="{528F88BD-8485-47C8-A66F-4B01461EF2AF}"/>
    <cellStyle name="Salida 13 3 8 2 4" xfId="22001" xr:uid="{BF0959B1-E929-4E05-8E12-5EC37F73CBB6}"/>
    <cellStyle name="Salida 13 3 8 3" xfId="10638" xr:uid="{312A4F9C-72D0-4FD3-A02D-3154F2DE755B}"/>
    <cellStyle name="Salida 13 3 8 3 2" xfId="25746" xr:uid="{A27944BE-170F-47AE-BC99-8EFDA172C57E}"/>
    <cellStyle name="Salida 13 3 8 4" xfId="8224" xr:uid="{8DD0C653-79D5-41A3-A30F-0993F418E148}"/>
    <cellStyle name="Salida 13 3 8 4 2" xfId="23332" xr:uid="{325035B6-0DD9-45F2-8645-5AE24294C26A}"/>
    <cellStyle name="Salida 13 3 8 5" xfId="19364" xr:uid="{B8C8A1C6-87E7-4A17-A872-20D1303F825A}"/>
    <cellStyle name="Salida 13 3 9" xfId="4439" xr:uid="{F5967CA3-5535-4D7C-9C22-B78CCBF018C5}"/>
    <cellStyle name="Salida 13 3 9 2" xfId="10821" xr:uid="{132EFA31-9FA3-4571-B4CE-4D88FA445C5D}"/>
    <cellStyle name="Salida 13 3 9 2 2" xfId="25929" xr:uid="{B39B7469-7069-426E-9C4F-568C152E6436}"/>
    <cellStyle name="Salida 13 3 9 3" xfId="7518" xr:uid="{509F558E-EAB3-4792-9AC5-073DF9B1E109}"/>
    <cellStyle name="Salida 13 3 9 3 2" xfId="22626" xr:uid="{F18262A9-12E5-4612-9B73-99E2BC8BAD36}"/>
    <cellStyle name="Salida 13 3 9 4" xfId="19547" xr:uid="{5F8A0427-924C-4B30-ABF4-3156D3AECE02}"/>
    <cellStyle name="Salida 13 4" xfId="2122" xr:uid="{DC6DADB7-B008-4FF3-9D71-67E5526F5378}"/>
    <cellStyle name="Salida 13 4 10" xfId="7718" xr:uid="{604B63C8-3217-4E86-8D16-89AFBDA17BCB}"/>
    <cellStyle name="Salida 13 4 10 2" xfId="22826" xr:uid="{ED0E9B8F-EB57-4538-A6BD-2D0230105A9B}"/>
    <cellStyle name="Salida 13 4 11" xfId="13809" xr:uid="{9110536D-7B7A-4210-BE27-1413F22E36FC}"/>
    <cellStyle name="Salida 13 4 11 2" xfId="28917" xr:uid="{8C5D6872-D39F-47C2-BC83-8A74335D9217}"/>
    <cellStyle name="Salida 13 4 12" xfId="17347" xr:uid="{A9322516-3A59-49B6-ADDC-32282573644E}"/>
    <cellStyle name="Salida 13 4 2" xfId="2612" xr:uid="{798C64CA-5D6C-490E-9FAA-84ADEB9BC440}"/>
    <cellStyle name="Salida 13 4 2 2" xfId="5249" xr:uid="{41C299EA-3B55-4CD7-B8C9-522A1498ED8C}"/>
    <cellStyle name="Salida 13 4 2 2 2" xfId="11613" xr:uid="{92FFCE8C-03EE-4A00-B075-A8F0E9F63A7D}"/>
    <cellStyle name="Salida 13 4 2 2 2 2" xfId="26721" xr:uid="{C5EF85D6-D93D-451D-9624-0A40221F7E0C}"/>
    <cellStyle name="Salida 13 4 2 2 3" xfId="7450" xr:uid="{2854633C-760D-4F5C-915F-8452D756CFFC}"/>
    <cellStyle name="Salida 13 4 2 2 3 2" xfId="22558" xr:uid="{3F733FFC-9EEA-4BD6-8D63-669141608B94}"/>
    <cellStyle name="Salida 13 4 2 2 4" xfId="20357" xr:uid="{93CCA8EE-E2C0-4733-9FB5-B13C02B6DD3A}"/>
    <cellStyle name="Salida 13 4 2 3" xfId="9079" xr:uid="{F2FF5F63-8464-4B64-8B65-1B93210E1100}"/>
    <cellStyle name="Salida 13 4 2 3 2" xfId="24187" xr:uid="{2674F197-29D0-4FAE-B2EE-474582E555A6}"/>
    <cellStyle name="Salida 13 4 2 4" xfId="8708" xr:uid="{9A97E5AD-8404-430C-9BBB-5F23342590D5}"/>
    <cellStyle name="Salida 13 4 2 4 2" xfId="23816" xr:uid="{98F964DB-15EE-4829-8213-4713BB5F2A67}"/>
    <cellStyle name="Salida 13 4 2 5" xfId="14238" xr:uid="{06BDD827-FCE9-4BC3-84D2-D81ACF711C9B}"/>
    <cellStyle name="Salida 13 4 2 5 2" xfId="29346" xr:uid="{454429C1-9D79-4367-B4DA-4E91CE70EF8E}"/>
    <cellStyle name="Salida 13 4 2 6" xfId="17720" xr:uid="{A63D8053-665A-48D4-8DBF-C9CCA795A8E7}"/>
    <cellStyle name="Salida 13 4 3" xfId="2877" xr:uid="{7E35EA8C-9C0D-43B4-AD45-E05C16E01382}"/>
    <cellStyle name="Salida 13 4 3 2" xfId="5514" xr:uid="{A7A64F2F-43B6-46A8-BB2B-3FD7BEA39E0F}"/>
    <cellStyle name="Salida 13 4 3 2 2" xfId="11825" xr:uid="{3E7669B8-876E-41EB-ABE4-F27AB898845D}"/>
    <cellStyle name="Salida 13 4 3 2 2 2" xfId="26933" xr:uid="{7AC98B1C-675D-4AB0-A413-EDD3094A7DA5}"/>
    <cellStyle name="Salida 13 4 3 2 3" xfId="7536" xr:uid="{B432C306-DD7B-4967-961F-AE153F0F9B3C}"/>
    <cellStyle name="Salida 13 4 3 2 3 2" xfId="22644" xr:uid="{CA4F1E84-7AEC-47F2-B55B-9506E840BAB2}"/>
    <cellStyle name="Salida 13 4 3 2 4" xfId="20622" xr:uid="{6F6716E9-74F4-4B42-945F-510E6F062D61}"/>
    <cellStyle name="Salida 13 4 3 3" xfId="16055" xr:uid="{CD6D1942-EC2F-4077-8BC3-B6070D46BC8C}"/>
    <cellStyle name="Salida 13 4 3 3 2" xfId="31163" xr:uid="{015A65AD-655C-42EA-B3DF-B830DA37C133}"/>
    <cellStyle name="Salida 13 4 3 4" xfId="17985" xr:uid="{B14A2D70-2486-4780-90D8-753B6727E255}"/>
    <cellStyle name="Salida 13 4 4" xfId="3180" xr:uid="{6B510FF4-42A9-41B7-939D-9ABC9994BE02}"/>
    <cellStyle name="Salida 13 4 4 2" xfId="5817" xr:uid="{5F19A2DF-80EC-40D1-9858-E7C65CEFA711}"/>
    <cellStyle name="Salida 13 4 4 2 2" xfId="12128" xr:uid="{886FE8B3-8D5C-4003-980F-49BDD9DF5D5B}"/>
    <cellStyle name="Salida 13 4 4 2 2 2" xfId="27236" xr:uid="{E9EFFD2A-CFCB-40F8-9D4C-28392D137589}"/>
    <cellStyle name="Salida 13 4 4 2 3" xfId="8239" xr:uid="{0BEF9204-36D7-46B0-BF37-6280FE562A81}"/>
    <cellStyle name="Salida 13 4 4 2 3 2" xfId="23347" xr:uid="{F0E136A7-3C5D-466C-8F6C-40C9E4ED689D}"/>
    <cellStyle name="Salida 13 4 4 2 4" xfId="20925" xr:uid="{351FA8E2-AB4B-42DB-86B0-8D8A31780186}"/>
    <cellStyle name="Salida 13 4 4 3" xfId="9562" xr:uid="{D776F759-662A-420E-ACE1-8593FA608D8B}"/>
    <cellStyle name="Salida 13 4 4 3 2" xfId="24670" xr:uid="{984BF389-CDA5-4C08-8396-CF69AF019955}"/>
    <cellStyle name="Salida 13 4 4 4" xfId="14443" xr:uid="{5E424A8E-CECA-4DF4-ADC1-8D60E42F27BD}"/>
    <cellStyle name="Salida 13 4 4 4 2" xfId="29551" xr:uid="{D910FAE0-611C-4ABA-8F0E-2AF8E54BE847}"/>
    <cellStyle name="Salida 13 4 4 5" xfId="18288" xr:uid="{D9284632-B226-41D9-AB0A-AC8212603806}"/>
    <cellStyle name="Salida 13 4 5" xfId="3506" xr:uid="{BAD21841-93DF-415F-A2B1-3D7C5EC90690}"/>
    <cellStyle name="Salida 13 4 5 2" xfId="6143" xr:uid="{83CCF7DC-38B8-4B08-A279-2FCD7D5C3DE0}"/>
    <cellStyle name="Salida 13 4 5 2 2" xfId="12454" xr:uid="{204CF24E-D17D-4A08-925E-1902FFF44A71}"/>
    <cellStyle name="Salida 13 4 5 2 2 2" xfId="27562" xr:uid="{F9C57D86-8928-4B4C-B03F-1BD778E0D685}"/>
    <cellStyle name="Salida 13 4 5 2 3" xfId="7345" xr:uid="{C6DA55D9-0758-44A1-9A07-BA5310B8BF14}"/>
    <cellStyle name="Salida 13 4 5 2 3 2" xfId="22453" xr:uid="{10C116D6-53C3-4624-A621-E2ED735E6553}"/>
    <cellStyle name="Salida 13 4 5 2 4" xfId="21251" xr:uid="{3AB1C9B6-9859-4CE4-A34B-7C3E06134368}"/>
    <cellStyle name="Salida 13 4 5 3" xfId="9888" xr:uid="{CAFFD451-CDFD-4A09-9FBD-728952D9DA19}"/>
    <cellStyle name="Salida 13 4 5 3 2" xfId="24996" xr:uid="{6A3E91CD-CADF-430B-B13B-E147C3A08C50}"/>
    <cellStyle name="Salida 13 4 5 4" xfId="13980" xr:uid="{425AA423-A6DB-43DA-852F-66B04B7E855D}"/>
    <cellStyle name="Salida 13 4 5 4 2" xfId="29088" xr:uid="{F2545BC5-EEBF-4DC1-8EC5-DFFBAAA4A339}"/>
    <cellStyle name="Salida 13 4 5 5" xfId="18614" xr:uid="{A7927449-A652-46D7-9DDE-B11BDA2CE3FC}"/>
    <cellStyle name="Salida 13 4 6" xfId="3812" xr:uid="{D6A723D3-550C-47ED-BA86-B8D1AE78DF38}"/>
    <cellStyle name="Salida 13 4 6 2" xfId="6449" xr:uid="{F64EAC58-8288-4477-A28A-DEA35ED1A527}"/>
    <cellStyle name="Salida 13 4 6 2 2" xfId="12760" xr:uid="{27CEE929-0FB1-4BD7-A55D-5A83AF3CAE39}"/>
    <cellStyle name="Salida 13 4 6 2 2 2" xfId="27868" xr:uid="{3E98EE88-3DD2-49A4-9C08-42DAACBC6399}"/>
    <cellStyle name="Salida 13 4 6 2 3" xfId="7478" xr:uid="{F8D968A4-6F63-49F5-A3A1-2E4175300E0A}"/>
    <cellStyle name="Salida 13 4 6 2 3 2" xfId="22586" xr:uid="{69828AD2-EE13-44C3-AA1B-2B1C96BB51E3}"/>
    <cellStyle name="Salida 13 4 6 2 4" xfId="21557" xr:uid="{8FEA1F66-C5CB-4125-B8B6-3907E985CC06}"/>
    <cellStyle name="Salida 13 4 6 3" xfId="10194" xr:uid="{99DE4360-E69F-45CC-B9DB-7D97BD00E836}"/>
    <cellStyle name="Salida 13 4 6 3 2" xfId="25302" xr:uid="{C9825024-9105-4608-AC23-986446889361}"/>
    <cellStyle name="Salida 13 4 6 4" xfId="15495" xr:uid="{D95EE9C7-B760-434C-AC5E-2CF59B80C03C}"/>
    <cellStyle name="Salida 13 4 6 4 2" xfId="30603" xr:uid="{9636D9DA-E730-4298-8B12-17334C7462A1}"/>
    <cellStyle name="Salida 13 4 6 5" xfId="18920" xr:uid="{942CAA13-3A75-48CF-9377-8C6FD4B0E79B}"/>
    <cellStyle name="Salida 13 4 7" xfId="4194" xr:uid="{42D73A59-5439-4318-AF42-797333942D05}"/>
    <cellStyle name="Salida 13 4 7 2" xfId="6831" xr:uid="{373D3322-8666-494B-880D-7898A5246709}"/>
    <cellStyle name="Salida 13 4 7 2 2" xfId="13142" xr:uid="{2CD5BB68-77FF-490B-8525-215EAEE6C6B4}"/>
    <cellStyle name="Salida 13 4 7 2 2 2" xfId="28250" xr:uid="{0AE8295A-AC27-4EF0-9743-D8DBC91398C4}"/>
    <cellStyle name="Salida 13 4 7 2 3" xfId="16811" xr:uid="{8D6EEE58-9DF9-43A9-A3C4-F737194AB845}"/>
    <cellStyle name="Salida 13 4 7 2 3 2" xfId="31919" xr:uid="{6BD07AF9-02B2-4831-A723-E7C9C6E90CE2}"/>
    <cellStyle name="Salida 13 4 7 2 4" xfId="21939" xr:uid="{31A93E3E-098E-4C23-9EBB-755C2F3F9BBD}"/>
    <cellStyle name="Salida 13 4 7 3" xfId="10576" xr:uid="{FB9432A3-FC8F-47B8-B709-976CCEAE2833}"/>
    <cellStyle name="Salida 13 4 7 3 2" xfId="25684" xr:uid="{E0014191-D77F-446B-86B6-1611CCD66857}"/>
    <cellStyle name="Salida 13 4 7 4" xfId="15166" xr:uid="{2AB0C5F8-39DA-48BA-BC69-14F57906F459}"/>
    <cellStyle name="Salida 13 4 7 4 2" xfId="30274" xr:uid="{A576D298-BF1E-4D49-84F9-249CA5E98AD8}"/>
    <cellStyle name="Salida 13 4 7 5" xfId="19302" xr:uid="{ED62B961-853D-4E2C-849D-154A095CE2F6}"/>
    <cellStyle name="Salida 13 4 8" xfId="4759" xr:uid="{C6CA74AE-F880-4365-B7E7-DD559A6F64CE}"/>
    <cellStyle name="Salida 13 4 8 2" xfId="11141" xr:uid="{47F1B31B-4F61-4E21-8F1A-96DDADF02D73}"/>
    <cellStyle name="Salida 13 4 8 2 2" xfId="26249" xr:uid="{BCB54CB2-91BF-4B99-B08E-F47BF891EF8C}"/>
    <cellStyle name="Salida 13 4 8 3" xfId="15788" xr:uid="{74B92081-97FF-4F14-8300-6E6EB8C0FBFD}"/>
    <cellStyle name="Salida 13 4 8 3 2" xfId="30896" xr:uid="{FE7546D7-BFF2-45E8-AFC2-5A5D2CA3B78C}"/>
    <cellStyle name="Salida 13 4 8 4" xfId="19867" xr:uid="{2028B097-A2FC-4EDF-AF33-8A05C441C186}"/>
    <cellStyle name="Salida 13 4 9" xfId="8620" xr:uid="{43493DA0-652B-4493-B0FE-FD5DB54E37D0}"/>
    <cellStyle name="Salida 13 4 9 2" xfId="23728" xr:uid="{AF3F9DC4-5597-4D97-9B99-04E0D2E1CD72}"/>
    <cellStyle name="Salida 13 5" xfId="2002" xr:uid="{B16A7921-B66A-476B-A638-795636A171E5}"/>
    <cellStyle name="Salida 13 5 10" xfId="8724" xr:uid="{BD012D71-4519-4E38-B1C3-2AD2D2DAD4B3}"/>
    <cellStyle name="Salida 13 5 10 2" xfId="23832" xr:uid="{0B0B506B-5ABD-42D5-859A-3FC842BEED62}"/>
    <cellStyle name="Salida 13 5 11" xfId="17227" xr:uid="{7220D601-E966-4735-A19C-CD64C963E94B}"/>
    <cellStyle name="Salida 13 5 2" xfId="2764" xr:uid="{BBF95311-B25E-4650-B3F8-E58DC06DC355}"/>
    <cellStyle name="Salida 13 5 2 2" xfId="5401" xr:uid="{CFE176A2-5D85-42C7-A927-181EA8CFD4D6}"/>
    <cellStyle name="Salida 13 5 2 2 2" xfId="11750" xr:uid="{9003F074-BD8A-4243-A0C3-620B05E90F8F}"/>
    <cellStyle name="Salida 13 5 2 2 2 2" xfId="26858" xr:uid="{624EFCC7-4C7B-4741-8EBD-6233E719A50A}"/>
    <cellStyle name="Salida 13 5 2 2 3" xfId="9252" xr:uid="{FE3BAD96-6EC7-4904-87B7-44AF71880873}"/>
    <cellStyle name="Salida 13 5 2 2 3 2" xfId="24360" xr:uid="{37C302F3-0490-48F2-888A-66260342EB9F}"/>
    <cellStyle name="Salida 13 5 2 2 4" xfId="20509" xr:uid="{67C7AE73-B677-42FC-AA0E-6FAFF22A5EDB}"/>
    <cellStyle name="Salida 13 5 2 3" xfId="15997" xr:uid="{E4CC9BD9-95B1-469F-AE70-D798AD34E085}"/>
    <cellStyle name="Salida 13 5 2 3 2" xfId="31105" xr:uid="{21A61B48-272A-4E7A-9467-998E84C7179F}"/>
    <cellStyle name="Salida 13 5 2 4" xfId="17872" xr:uid="{4C5A8243-2970-4CF5-B46C-C46AB80174D9}"/>
    <cellStyle name="Salida 13 5 3" xfId="3067" xr:uid="{C32D5AF6-F841-4862-B6FF-5F4661B34F19}"/>
    <cellStyle name="Salida 13 5 3 2" xfId="5704" xr:uid="{815E1B52-28B5-4B2F-89D3-D1EBD3C312C4}"/>
    <cellStyle name="Salida 13 5 3 2 2" xfId="12015" xr:uid="{B7D4B6A6-5DC1-40D9-83D0-FE35D9C24FD6}"/>
    <cellStyle name="Salida 13 5 3 2 2 2" xfId="27123" xr:uid="{DDE97AD5-896A-4819-97E7-2FD3E4441D9C}"/>
    <cellStyle name="Salida 13 5 3 2 3" xfId="7210" xr:uid="{0AA04E33-88C0-4EBD-8938-30A868947DBB}"/>
    <cellStyle name="Salida 13 5 3 2 3 2" xfId="22318" xr:uid="{EB2D1BDA-F4F5-4176-A0BB-71197E27122F}"/>
    <cellStyle name="Salida 13 5 3 2 4" xfId="20812" xr:uid="{8153EE10-0C24-4D53-851D-5CF227330F1D}"/>
    <cellStyle name="Salida 13 5 3 3" xfId="9449" xr:uid="{84934CD5-A997-4CA5-8626-5430CFB8A6CB}"/>
    <cellStyle name="Salida 13 5 3 3 2" xfId="24557" xr:uid="{73FD0F76-E4B4-4A17-AA49-E291A49A2711}"/>
    <cellStyle name="Salida 13 5 3 4" xfId="15814" xr:uid="{26D5EF79-BA2D-4D51-9D63-E69A93F24498}"/>
    <cellStyle name="Salida 13 5 3 4 2" xfId="30922" xr:uid="{40129952-3FD1-4FCD-B986-5CA450D38DB6}"/>
    <cellStyle name="Salida 13 5 3 5" xfId="18175" xr:uid="{F01006FB-864D-4097-A8BB-1B97D610E5A3}"/>
    <cellStyle name="Salida 13 5 4" xfId="3393" xr:uid="{7E0C944D-F124-4B19-A88E-6C4F95EB872A}"/>
    <cellStyle name="Salida 13 5 4 2" xfId="6030" xr:uid="{C19941C6-2E4C-4095-B024-536064DD772F}"/>
    <cellStyle name="Salida 13 5 4 2 2" xfId="12341" xr:uid="{830F42D4-4A9D-499F-A4FC-CE0E75FD2317}"/>
    <cellStyle name="Salida 13 5 4 2 2 2" xfId="27449" xr:uid="{87108B3C-4AAD-4249-B600-B26E55AB018C}"/>
    <cellStyle name="Salida 13 5 4 2 3" xfId="16543" xr:uid="{FFE463B2-6EBB-47B1-91F1-BC50F5A7D3AA}"/>
    <cellStyle name="Salida 13 5 4 2 3 2" xfId="31651" xr:uid="{95248D17-A93C-47F1-8373-5A8B6DBF684E}"/>
    <cellStyle name="Salida 13 5 4 2 4" xfId="21138" xr:uid="{B44FAC9C-2664-4358-95A3-01001A7474B5}"/>
    <cellStyle name="Salida 13 5 4 3" xfId="9775" xr:uid="{35DDAA24-5383-47D2-A38B-106270F1EB30}"/>
    <cellStyle name="Salida 13 5 4 3 2" xfId="24883" xr:uid="{8CEA3A00-A290-4E17-95F7-45995D3F3382}"/>
    <cellStyle name="Salida 13 5 4 4" xfId="8021" xr:uid="{53A2EBCC-07D3-443B-B1F2-0B522AF3C2E0}"/>
    <cellStyle name="Salida 13 5 4 4 2" xfId="23129" xr:uid="{03D6D83E-B8FB-466B-9058-F0B0CC06F869}"/>
    <cellStyle name="Salida 13 5 4 5" xfId="18501" xr:uid="{80FD872E-36A0-40EC-97D3-1712DB40497C}"/>
    <cellStyle name="Salida 13 5 5" xfId="3699" xr:uid="{D8E80869-37E6-48B1-B5C7-28051045D928}"/>
    <cellStyle name="Salida 13 5 5 2" xfId="6336" xr:uid="{1FBB1C6E-1FD4-48BA-9FD6-B293F8D55262}"/>
    <cellStyle name="Salida 13 5 5 2 2" xfId="12647" xr:uid="{8DD2DE83-368E-47B6-86E9-465CA54AC2D2}"/>
    <cellStyle name="Salida 13 5 5 2 2 2" xfId="27755" xr:uid="{5517DE92-84ED-444E-AC86-44BEA5756AC6}"/>
    <cellStyle name="Salida 13 5 5 2 3" xfId="15134" xr:uid="{E5070F14-8023-4AE9-BDDE-ED694C170CFA}"/>
    <cellStyle name="Salida 13 5 5 2 3 2" xfId="30242" xr:uid="{B156703C-6CC5-490C-8D61-8850F8DCA1FF}"/>
    <cellStyle name="Salida 13 5 5 2 4" xfId="21444" xr:uid="{7FFEF036-5E67-4BFA-90B6-AFE14E330A44}"/>
    <cellStyle name="Salida 13 5 5 3" xfId="10081" xr:uid="{5DC39137-4AF8-4926-AB7E-5B1F18829B1A}"/>
    <cellStyle name="Salida 13 5 5 3 2" xfId="25189" xr:uid="{232C7FF2-595D-4FA3-90CF-E5B802CA6E3E}"/>
    <cellStyle name="Salida 13 5 5 4" xfId="7799" xr:uid="{D29D7899-9A4A-4CB1-B4DC-707828CBA88E}"/>
    <cellStyle name="Salida 13 5 5 4 2" xfId="22907" xr:uid="{F5EB6FBF-B6DD-4C87-8C24-C728CBA9367C}"/>
    <cellStyle name="Salida 13 5 5 5" xfId="18807" xr:uid="{BD548C9F-76D5-431E-8709-221FF49616EE}"/>
    <cellStyle name="Salida 13 5 6" xfId="4074" xr:uid="{569CA20A-12F2-4D77-B206-8C2637910DCA}"/>
    <cellStyle name="Salida 13 5 6 2" xfId="6711" xr:uid="{6DE5C0B8-2459-4F8A-913E-412D736ABE92}"/>
    <cellStyle name="Salida 13 5 6 2 2" xfId="13022" xr:uid="{0F51DAE9-1173-4B48-A8ED-3B580814DFE8}"/>
    <cellStyle name="Salida 13 5 6 2 2 2" xfId="28130" xr:uid="{D85E9666-CE93-4276-B666-C2A6B42E6F5D}"/>
    <cellStyle name="Salida 13 5 6 2 3" xfId="16698" xr:uid="{2861C616-167C-485C-8E53-18B8A5411B02}"/>
    <cellStyle name="Salida 13 5 6 2 3 2" xfId="31806" xr:uid="{02AB72FE-6782-4084-A740-D4B4492F7C5C}"/>
    <cellStyle name="Salida 13 5 6 2 4" xfId="21819" xr:uid="{BECB6DE0-45A5-48A9-9095-422A22A43304}"/>
    <cellStyle name="Salida 13 5 6 3" xfId="10456" xr:uid="{3BD43EA0-6E7F-4156-90B2-0885E21B4602}"/>
    <cellStyle name="Salida 13 5 6 3 2" xfId="25564" xr:uid="{44F95B84-BEE3-4EBA-90F0-DB20783069E5}"/>
    <cellStyle name="Salida 13 5 6 4" xfId="8215" xr:uid="{2FC8DA04-AC43-4A54-87E8-1228CC004167}"/>
    <cellStyle name="Salida 13 5 6 4 2" xfId="23323" xr:uid="{8DD7528A-586F-479B-A0CF-59848767799B}"/>
    <cellStyle name="Salida 13 5 6 5" xfId="19182" xr:uid="{16536369-D61A-4173-B6FF-0F81AFA9E312}"/>
    <cellStyle name="Salida 13 5 7" xfId="4639" xr:uid="{7532BC30-7E63-4D3E-B864-0D9A404BA2ED}"/>
    <cellStyle name="Salida 13 5 7 2" xfId="11021" xr:uid="{CC5EC664-E828-4A97-A8A2-9903AD81F20A}"/>
    <cellStyle name="Salida 13 5 7 2 2" xfId="26129" xr:uid="{8D11AE3E-9C39-4680-8E9C-C5E257399F57}"/>
    <cellStyle name="Salida 13 5 7 3" xfId="7370" xr:uid="{E36FBCC9-BC20-4738-847B-A13A5849F56B}"/>
    <cellStyle name="Salida 13 5 7 3 2" xfId="22478" xr:uid="{90560B07-BB86-41A2-9BF8-C54ADEDEA38B}"/>
    <cellStyle name="Salida 13 5 7 4" xfId="19747" xr:uid="{A8AD35E8-4CB1-47D3-B177-2A523A97453E}"/>
    <cellStyle name="Salida 13 5 8" xfId="8500" xr:uid="{80BFD803-5D77-4DAE-8059-ED0E44EA2DD2}"/>
    <cellStyle name="Salida 13 5 8 2" xfId="23608" xr:uid="{96C29FFD-D428-498F-8227-D22B3CB95F16}"/>
    <cellStyle name="Salida 13 5 9" xfId="15630" xr:uid="{FFCA73D8-C6A5-4279-A0DB-8E7928842117}"/>
    <cellStyle name="Salida 13 5 9 2" xfId="30738" xr:uid="{831090F8-2921-42C9-B20F-40B61E3AFAF4}"/>
    <cellStyle name="Salida 14" xfId="1506" xr:uid="{00000000-0005-0000-0000-0000E6050000}"/>
    <cellStyle name="Salida 14 2" xfId="1932" xr:uid="{B0DD6107-2344-481E-9F32-594633E7866B}"/>
    <cellStyle name="Salida 14 2 10" xfId="8433" xr:uid="{1A06A71D-394B-458F-9F2A-A910F2D25D7B}"/>
    <cellStyle name="Salida 14 2 10 2" xfId="23541" xr:uid="{4FC313A2-9693-4310-BE41-422D96AE724C}"/>
    <cellStyle name="Salida 14 2 11" xfId="8294" xr:uid="{DB727D7B-45BD-4960-9E62-3B082CC84ED1}"/>
    <cellStyle name="Salida 14 2 11 2" xfId="23402" xr:uid="{9647BEC1-6C28-478A-A96D-2048C44843B2}"/>
    <cellStyle name="Salida 14 2 12" xfId="15648" xr:uid="{F5876483-31FF-4C87-B0CC-390AA3F441C2}"/>
    <cellStyle name="Salida 14 2 12 2" xfId="30756" xr:uid="{363333A5-5AF9-4997-BC56-6B8BDE093296}"/>
    <cellStyle name="Salida 14 2 13" xfId="17157" xr:uid="{5E3FD611-ACC2-435E-89FB-CAAD05CF0101}"/>
    <cellStyle name="Salida 14 2 2" xfId="2492" xr:uid="{C2ACA0CB-F854-43B7-9356-25F64D86ADC6}"/>
    <cellStyle name="Salida 14 2 2 2" xfId="5129" xr:uid="{9DFC3CD8-E722-4B61-A4C0-724F6F414570}"/>
    <cellStyle name="Salida 14 2 2 2 2" xfId="11493" xr:uid="{57E31D34-FBC9-46F6-BF8A-4D0E0E2A1021}"/>
    <cellStyle name="Salida 14 2 2 2 2 2" xfId="26601" xr:uid="{900AF5E6-AC84-4864-98F1-6198345B39C4}"/>
    <cellStyle name="Salida 14 2 2 2 3" xfId="9188" xr:uid="{C7ABDB0E-C2C3-4524-BF3A-E41E7FFCD070}"/>
    <cellStyle name="Salida 14 2 2 2 3 2" xfId="24296" xr:uid="{C95C6CF7-E1F0-4117-AB37-E6BA7B760E50}"/>
    <cellStyle name="Salida 14 2 2 2 4" xfId="20237" xr:uid="{D918A611-1C19-41B4-8085-488E399CC717}"/>
    <cellStyle name="Salida 14 2 2 3" xfId="8959" xr:uid="{B895865D-6FD7-4203-9A2C-89140AB54877}"/>
    <cellStyle name="Salida 14 2 2 3 2" xfId="24067" xr:uid="{64239AE5-9492-4FB3-B9E3-ECA9AB43769D}"/>
    <cellStyle name="Salida 14 2 3" xfId="2708" xr:uid="{4877C2AE-96F2-442E-89B0-A0076D16F33A}"/>
    <cellStyle name="Salida 14 2 3 2" xfId="5345" xr:uid="{2B8CCC32-4283-4CD4-A899-B0FB02AC0794}"/>
    <cellStyle name="Salida 14 2 3 2 2" xfId="11694" xr:uid="{6E6DEACE-5112-4115-8D42-D19D074FE0F6}"/>
    <cellStyle name="Salida 14 2 3 2 2 2" xfId="26802" xr:uid="{CB356AC2-0241-4453-8F10-7DD3AA5694EE}"/>
    <cellStyle name="Salida 14 2 3 2 3" xfId="14185" xr:uid="{4CB6F482-28B2-4A6E-96FB-19971C4DBD4A}"/>
    <cellStyle name="Salida 14 2 3 2 3 2" xfId="29293" xr:uid="{2D4854A9-C8E8-4A67-B68F-7AE98C1D8860}"/>
    <cellStyle name="Salida 14 2 3 2 4" xfId="20453" xr:uid="{1067FC02-B0D5-4E52-A799-CA10A731B8DB}"/>
    <cellStyle name="Salida 14 2 3 3" xfId="7618" xr:uid="{66F386EF-2AB0-4F17-BF51-C49C862D8849}"/>
    <cellStyle name="Salida 14 2 3 3 2" xfId="22726" xr:uid="{A1ED6DED-2E98-4A42-AB9E-A16F611AE853}"/>
    <cellStyle name="Salida 14 2 3 4" xfId="17816" xr:uid="{2698B956-6439-46E5-891A-6222183A04A0}"/>
    <cellStyle name="Salida 14 2 4" xfId="3011" xr:uid="{E0CBF756-558E-4735-A9B2-84CEAC36887D}"/>
    <cellStyle name="Salida 14 2 4 2" xfId="5648" xr:uid="{C02B6C5E-A84C-414B-9C41-D18B2D96F0EE}"/>
    <cellStyle name="Salida 14 2 4 2 2" xfId="11959" xr:uid="{E7FD0BF7-8354-4961-9113-C4F3A91653F8}"/>
    <cellStyle name="Salida 14 2 4 2 2 2" xfId="27067" xr:uid="{081B478E-2792-4E88-A789-E5A250AA9788}"/>
    <cellStyle name="Salida 14 2 4 2 3" xfId="7311" xr:uid="{54AF5592-ACAD-43A9-8A01-046F46AE2B7D}"/>
    <cellStyle name="Salida 14 2 4 2 3 2" xfId="22419" xr:uid="{3057F9FE-0026-4C35-B5B2-4086AD5C5DAA}"/>
    <cellStyle name="Salida 14 2 4 2 4" xfId="20756" xr:uid="{8831C7C2-E56D-4B8C-9CE8-9155C5EAB77B}"/>
    <cellStyle name="Salida 14 2 4 3" xfId="9393" xr:uid="{133B1935-9D82-4384-8739-7C08EA192590}"/>
    <cellStyle name="Salida 14 2 4 3 2" xfId="24501" xr:uid="{409AF8E6-9CAE-4FD9-9AB9-CB1D06260EB2}"/>
    <cellStyle name="Salida 14 2 4 4" xfId="7291" xr:uid="{B46FCBAB-B605-497E-A094-B77A4D784C7E}"/>
    <cellStyle name="Salida 14 2 4 4 2" xfId="22399" xr:uid="{1C2D0FD9-2CD2-42CD-BFCF-F19DF7AB7288}"/>
    <cellStyle name="Salida 14 2 4 5" xfId="18119" xr:uid="{06EC9AD4-88B7-4218-99B9-7EEC1AE9EB81}"/>
    <cellStyle name="Salida 14 2 5" xfId="3337" xr:uid="{8C848C11-6000-4915-BD1D-7EC91E6D049B}"/>
    <cellStyle name="Salida 14 2 5 2" xfId="5974" xr:uid="{C6962527-CC7B-4F60-8E10-9FEE2FDE7B43}"/>
    <cellStyle name="Salida 14 2 5 2 2" xfId="12285" xr:uid="{0B00B646-9201-4C0A-B567-B217846DC7D0}"/>
    <cellStyle name="Salida 14 2 5 2 2 2" xfId="27393" xr:uid="{07FD75B2-62C5-4F85-ACD6-34598E855AED}"/>
    <cellStyle name="Salida 14 2 5 2 3" xfId="7090" xr:uid="{2A77332E-954C-4A9C-8A91-1B0047346813}"/>
    <cellStyle name="Salida 14 2 5 2 3 2" xfId="22198" xr:uid="{1A57AE5C-FF5D-47F0-B224-BA50E1F9356D}"/>
    <cellStyle name="Salida 14 2 5 2 4" xfId="21082" xr:uid="{34FB3158-C1B0-4EBA-8B67-B0899055B790}"/>
    <cellStyle name="Salida 14 2 5 3" xfId="9719" xr:uid="{E2B7FA86-1CEE-4033-A619-D25BE61404A3}"/>
    <cellStyle name="Salida 14 2 5 3 2" xfId="24827" xr:uid="{E073E07D-9C04-4BDD-8F66-856C1CCCF863}"/>
    <cellStyle name="Salida 14 2 5 4" xfId="7275" xr:uid="{A9FE37B6-2559-4DE7-88AB-9677D46493C8}"/>
    <cellStyle name="Salida 14 2 5 4 2" xfId="22383" xr:uid="{0DA75FF6-3DC9-483E-A93F-D0175DAF8ADF}"/>
    <cellStyle name="Salida 14 2 5 5" xfId="18445" xr:uid="{D605E3CE-08C0-4C20-97A3-7AD65B218F59}"/>
    <cellStyle name="Salida 14 2 6" xfId="3643" xr:uid="{184F58C6-632F-4921-91B4-FB144A890770}"/>
    <cellStyle name="Salida 14 2 6 2" xfId="6280" xr:uid="{519EDCFD-D7CB-4444-A366-9C2EEEED8AE2}"/>
    <cellStyle name="Salida 14 2 6 2 2" xfId="12591" xr:uid="{3D36E4E6-54BB-429E-A564-E5B0A3FB00AD}"/>
    <cellStyle name="Salida 14 2 6 2 2 2" xfId="27699" xr:uid="{28FA01EB-5BB9-4FDA-809E-16BC8D22EEF6}"/>
    <cellStyle name="Salida 14 2 6 2 3" xfId="15868" xr:uid="{C691F5F0-A917-49D7-B47A-036A08795E28}"/>
    <cellStyle name="Salida 14 2 6 2 3 2" xfId="30976" xr:uid="{141C8D31-BBE0-459A-A952-AF70CB623FF9}"/>
    <cellStyle name="Salida 14 2 6 2 4" xfId="21388" xr:uid="{EA78D1C8-C9FD-44BE-8440-279B73216AF9}"/>
    <cellStyle name="Salida 14 2 6 3" xfId="10025" xr:uid="{E44DCC1D-BB8F-4300-AA96-8B6DE6FF6D3D}"/>
    <cellStyle name="Salida 14 2 6 3 2" xfId="25133" xr:uid="{4B9FE9A4-D70C-4495-BDEF-50A5C519DCC7}"/>
    <cellStyle name="Salida 14 2 6 4" xfId="15200" xr:uid="{E5A51B00-4FA1-4A06-84D5-2AC7EE364A99}"/>
    <cellStyle name="Salida 14 2 6 4 2" xfId="30308" xr:uid="{4D79E01E-85E5-4C3A-914F-D3DEBB937958}"/>
    <cellStyle name="Salida 14 2 6 5" xfId="18751" xr:uid="{F3698FA9-049E-428A-B084-BD5A7077616C}"/>
    <cellStyle name="Salida 14 2 7" xfId="4004" xr:uid="{9B268DEC-CCB2-4195-95B3-023DC322F46B}"/>
    <cellStyle name="Salida 14 2 7 2" xfId="6641" xr:uid="{7115AE2A-5432-467D-BC28-F50529C50BEC}"/>
    <cellStyle name="Salida 14 2 7 2 2" xfId="12952" xr:uid="{70F97D9F-3CB9-48B7-BE40-B4A0D020CA2A}"/>
    <cellStyle name="Salida 14 2 7 2 2 2" xfId="28060" xr:uid="{722D61AA-35F0-4247-AC02-12C684E37A59}"/>
    <cellStyle name="Salida 14 2 7 2 3" xfId="16642" xr:uid="{2A2772D2-0677-4AC7-936E-883D8932F4B5}"/>
    <cellStyle name="Salida 14 2 7 2 3 2" xfId="31750" xr:uid="{C017379D-9C59-4247-A934-F7DBCB3FE71F}"/>
    <cellStyle name="Salida 14 2 7 2 4" xfId="21749" xr:uid="{CF3FF202-83C8-45C6-AB76-2350F3DE987A}"/>
    <cellStyle name="Salida 14 2 7 3" xfId="10386" xr:uid="{EC578420-7B3E-462E-9F14-CEF89242FA70}"/>
    <cellStyle name="Salida 14 2 7 3 2" xfId="25494" xr:uid="{CAA8FD5D-239C-4C66-8DC6-4DF87F5AE0DD}"/>
    <cellStyle name="Salida 14 2 7 4" xfId="15087" xr:uid="{8A55B042-3E52-4D28-9841-AE7876050CA5}"/>
    <cellStyle name="Salida 14 2 7 4 2" xfId="30195" xr:uid="{BE7CB64F-2DAF-4191-9F05-A3E9E305D833}"/>
    <cellStyle name="Salida 14 2 7 5" xfId="19112" xr:uid="{A04B731D-A32C-4995-9E76-732ECF408763}"/>
    <cellStyle name="Salida 14 2 8" xfId="4317" xr:uid="{DE36F91D-0E9D-42BE-98D8-BEC20967C69E}"/>
    <cellStyle name="Salida 14 2 8 2" xfId="6954" xr:uid="{33FB03CC-CE70-4F29-A33E-938BAE1DC281}"/>
    <cellStyle name="Salida 14 2 8 2 2" xfId="13265" xr:uid="{09E75F40-F72E-4053-A677-D3ED896B5B52}"/>
    <cellStyle name="Salida 14 2 8 2 2 2" xfId="28373" xr:uid="{BFC0BE7A-4B51-4B9E-99B4-EBD902299B3B}"/>
    <cellStyle name="Salida 14 2 8 2 3" xfId="16929" xr:uid="{D6164668-5527-4B16-B56A-7509D48D074B}"/>
    <cellStyle name="Salida 14 2 8 2 3 2" xfId="32037" xr:uid="{C006D79E-3A0E-44EE-9C3A-E9FD736E77D1}"/>
    <cellStyle name="Salida 14 2 8 2 4" xfId="22062" xr:uid="{9F749AAA-573B-4BCB-936A-65DBF42E5F09}"/>
    <cellStyle name="Salida 14 2 8 3" xfId="10699" xr:uid="{FE79F580-4DA0-4F00-8034-9B19E912E23B}"/>
    <cellStyle name="Salida 14 2 8 3 2" xfId="25807" xr:uid="{3317F6CD-74BD-4DB2-A3E9-0BEB90F2FDB0}"/>
    <cellStyle name="Salida 14 2 8 4" xfId="13683" xr:uid="{0E1FD916-3181-42DB-9938-63759B9963F7}"/>
    <cellStyle name="Salida 14 2 8 4 2" xfId="28791" xr:uid="{356BBAB1-67B8-4373-8EF6-51F8132CF894}"/>
    <cellStyle name="Salida 14 2 8 5" xfId="19425" xr:uid="{73D5E614-B3E7-42FB-9868-B817DDDC7D70}"/>
    <cellStyle name="Salida 14 2 9" xfId="4569" xr:uid="{9B773419-D68C-4B4F-B06B-9D57068B6E58}"/>
    <cellStyle name="Salida 14 2 9 2" xfId="10951" xr:uid="{75E1586C-088F-4853-A293-41B628F3604B}"/>
    <cellStyle name="Salida 14 2 9 2 2" xfId="26059" xr:uid="{876F823C-AB24-4973-8608-5B57F779F246}"/>
    <cellStyle name="Salida 14 2 9 3" xfId="16020" xr:uid="{44962B41-2A55-40A2-9882-F47B21746087}"/>
    <cellStyle name="Salida 14 2 9 3 2" xfId="31128" xr:uid="{694C3F01-9CED-44D9-BE4D-3A5AFDFE069E}"/>
    <cellStyle name="Salida 14 2 9 4" xfId="19677" xr:uid="{C36BC3D5-4AE0-4012-8EC4-245BB5C38456}"/>
    <cellStyle name="Salida 14 3" xfId="1801" xr:uid="{05148216-F09D-4714-99DE-D5532B2B3D99}"/>
    <cellStyle name="Salida 14 3 10" xfId="8302" xr:uid="{64890C09-21A6-4713-9ADF-874285B65C8D}"/>
    <cellStyle name="Salida 14 3 10 2" xfId="23410" xr:uid="{AB2AD27F-0CBA-4CED-8828-F17C2BD05957}"/>
    <cellStyle name="Salida 14 3 11" xfId="13455" xr:uid="{D5EA89CC-55F5-4B1D-945F-E40413DC6CA3}"/>
    <cellStyle name="Salida 14 3 11 2" xfId="28563" xr:uid="{E3B6AA9A-7B96-4058-AE3F-596C71D2FD35}"/>
    <cellStyle name="Salida 14 3 12" xfId="9158" xr:uid="{855F3DB2-DCA9-4083-9FD6-C275F3F49C95}"/>
    <cellStyle name="Salida 14 3 12 2" xfId="24266" xr:uid="{4375C901-B38B-4B8D-B17A-3C0CF342B9D0}"/>
    <cellStyle name="Salida 14 3 13" xfId="17026" xr:uid="{54306A0D-F9DC-4BBC-85AB-DF2145A6E112}"/>
    <cellStyle name="Salida 14 3 2" xfId="2361" xr:uid="{FB877099-905F-44B0-816F-DE5042163786}"/>
    <cellStyle name="Salida 14 3 2 2" xfId="4998" xr:uid="{1A0D188E-9FF5-4705-9F25-B8DDF6FA14C9}"/>
    <cellStyle name="Salida 14 3 2 2 2" xfId="11362" xr:uid="{386D7EFF-41C6-42AD-BE02-DD26B244B8CF}"/>
    <cellStyle name="Salida 14 3 2 2 2 2" xfId="26470" xr:uid="{6A3C8F29-65B1-4A15-9A39-416A33CE62A2}"/>
    <cellStyle name="Salida 14 3 2 2 3" xfId="13458" xr:uid="{6FCF2BC5-64A2-4C70-8681-278C37635268}"/>
    <cellStyle name="Salida 14 3 2 2 3 2" xfId="28566" xr:uid="{9B9C5321-4F5D-4A27-9307-8644AD26B2AD}"/>
    <cellStyle name="Salida 14 3 2 2 4" xfId="20106" xr:uid="{53416344-B169-4DA9-B7F9-3AE673731F86}"/>
    <cellStyle name="Salida 14 3 2 3" xfId="8828" xr:uid="{750BBC1F-B44F-4ACC-BB48-9973AF4E1FF5}"/>
    <cellStyle name="Salida 14 3 2 3 2" xfId="23936" xr:uid="{ED4BAFEF-F99C-4383-9F8D-8E0D471EDDE9}"/>
    <cellStyle name="Salida 14 3 3" xfId="2258" xr:uid="{EE005978-9D6B-4CDB-BFED-DEB8FB8CC0BB}"/>
    <cellStyle name="Salida 14 3 3 2" xfId="4895" xr:uid="{395B76FA-B5F3-44C6-BAD8-333C0129BD21}"/>
    <cellStyle name="Salida 14 3 3 2 2" xfId="11259" xr:uid="{51139DA8-C832-4711-963A-02A286157B6F}"/>
    <cellStyle name="Salida 14 3 3 2 2 2" xfId="26367" xr:uid="{334F6992-214E-4E73-BC25-ED0892B1C0C5}"/>
    <cellStyle name="Salida 14 3 3 2 3" xfId="15041" xr:uid="{1460E00B-A69B-43E3-829F-360D2600B257}"/>
    <cellStyle name="Salida 14 3 3 2 3 2" xfId="30149" xr:uid="{6194FA0E-E1D8-4C1F-AEF1-2E8B566A8C16}"/>
    <cellStyle name="Salida 14 3 3 2 4" xfId="20003" xr:uid="{76044B86-048A-4C9C-A09F-5708E76447C3}"/>
    <cellStyle name="Salida 14 3 3 3" xfId="13675" xr:uid="{A925421C-8C09-4E5F-AF8D-EB1C604A0EBF}"/>
    <cellStyle name="Salida 14 3 3 3 2" xfId="28783" xr:uid="{5D24EC97-14DB-48D5-A92E-D7DB253E0C64}"/>
    <cellStyle name="Salida 14 3 3 4" xfId="17483" xr:uid="{65C93AD7-DC30-40F9-B9D2-66D36299EE62}"/>
    <cellStyle name="Salida 14 3 4" xfId="2642" xr:uid="{3B9A50C0-63A3-43E5-8E7B-D2E744DF4C48}"/>
    <cellStyle name="Salida 14 3 4 2" xfId="5279" xr:uid="{8EADB5AC-C53A-48A1-9A44-EE2589C6ABB0}"/>
    <cellStyle name="Salida 14 3 4 2 2" xfId="11643" xr:uid="{FE509D11-C0A9-4C70-9DCC-7A6FFBF10009}"/>
    <cellStyle name="Salida 14 3 4 2 2 2" xfId="26751" xr:uid="{5A189E4E-B920-4E58-A457-7CB55E8BAB55}"/>
    <cellStyle name="Salida 14 3 4 2 3" xfId="7776" xr:uid="{22168767-0291-44BD-AB31-6218A853E782}"/>
    <cellStyle name="Salida 14 3 4 2 3 2" xfId="22884" xr:uid="{46C2C2DA-B17A-4764-8182-03C17AE113DF}"/>
    <cellStyle name="Salida 14 3 4 2 4" xfId="20387" xr:uid="{13389617-009F-41D5-BC68-87F7C99E5A9B}"/>
    <cellStyle name="Salida 14 3 4 3" xfId="9109" xr:uid="{719769BA-3025-4233-8704-FDFC3A8504C1}"/>
    <cellStyle name="Salida 14 3 4 3 2" xfId="24217" xr:uid="{D4B71FF4-AEA7-4B91-A252-33500F4E4729}"/>
    <cellStyle name="Salida 14 3 4 4" xfId="13604" xr:uid="{557C7351-13CE-4C81-AC72-BA949D2F71F9}"/>
    <cellStyle name="Salida 14 3 4 4 2" xfId="28712" xr:uid="{2866F450-37D0-4843-AC29-D77E67E2D5FC}"/>
    <cellStyle name="Salida 14 3 4 5" xfId="17750" xr:uid="{528BB2AE-F456-4A58-BEA1-B6C8DFDEBC27}"/>
    <cellStyle name="Salida 14 3 5" xfId="2272" xr:uid="{F0631FE0-FE0A-4070-948A-3F6B79409674}"/>
    <cellStyle name="Salida 14 3 5 2" xfId="4909" xr:uid="{7E5E32EC-CD82-4BCD-8283-82943CD2CD67}"/>
    <cellStyle name="Salida 14 3 5 2 2" xfId="11273" xr:uid="{0A7F6A4D-A6B0-41FB-B44E-AE7D30ACF637}"/>
    <cellStyle name="Salida 14 3 5 2 2 2" xfId="26381" xr:uid="{2C312971-FFD3-4E45-9D65-12F5499FC418}"/>
    <cellStyle name="Salida 14 3 5 2 3" xfId="15753" xr:uid="{7E20FBFA-D18E-4152-8823-F2F4E363ACDE}"/>
    <cellStyle name="Salida 14 3 5 2 3 2" xfId="30861" xr:uid="{D1EDE312-488D-4A8B-881C-AA02B354A2EA}"/>
    <cellStyle name="Salida 14 3 5 2 4" xfId="20017" xr:uid="{4962937B-2C1F-49EC-BCB6-3AF76FF76CD7}"/>
    <cellStyle name="Salida 14 3 5 3" xfId="8739" xr:uid="{987FB11B-52CF-4915-A143-D77498BF2EE1}"/>
    <cellStyle name="Salida 14 3 5 3 2" xfId="23847" xr:uid="{00D90574-81B9-4ABB-90D3-A512ADE0A833}"/>
    <cellStyle name="Salida 14 3 5 4" xfId="9269" xr:uid="{7F220C06-98CF-4CDD-84D1-2EE3E4717CE3}"/>
    <cellStyle name="Salida 14 3 5 4 2" xfId="24377" xr:uid="{4E159598-ACE0-42F0-8340-B448561E99E8}"/>
    <cellStyle name="Salida 14 3 5 5" xfId="17497" xr:uid="{881BAF16-61D2-4893-8772-94100641DEB1}"/>
    <cellStyle name="Salida 14 3 6" xfId="2304" xr:uid="{CD3456C8-C4EF-4C29-9FBF-43BACC086670}"/>
    <cellStyle name="Salida 14 3 6 2" xfId="4941" xr:uid="{B4B4B6C8-3CC1-4E9D-99BB-8771AD11A790}"/>
    <cellStyle name="Salida 14 3 6 2 2" xfId="11305" xr:uid="{3266C8F5-03A7-49A9-B9BB-12F3DD2A4E68}"/>
    <cellStyle name="Salida 14 3 6 2 2 2" xfId="26413" xr:uid="{D6758FCC-A25D-4665-8341-19AF2EBB0643}"/>
    <cellStyle name="Salida 14 3 6 2 3" xfId="15488" xr:uid="{63F07FFA-96E6-4E1B-B5A3-6E24B66BB659}"/>
    <cellStyle name="Salida 14 3 6 2 3 2" xfId="30596" xr:uid="{DAE91894-87B1-4B9F-9C03-556283D29B4B}"/>
    <cellStyle name="Salida 14 3 6 2 4" xfId="20049" xr:uid="{C26C0ECC-A05C-472F-800F-D6A62C498835}"/>
    <cellStyle name="Salida 14 3 6 3" xfId="8771" xr:uid="{E39F6C46-1A07-43E1-B9D9-B038C65FE341}"/>
    <cellStyle name="Salida 14 3 6 3 2" xfId="23879" xr:uid="{8698929A-3E3F-4237-8150-CD173F246741}"/>
    <cellStyle name="Salida 14 3 6 4" xfId="7446" xr:uid="{32FE1DEC-0E7F-46B3-A0C3-A0DB36108834}"/>
    <cellStyle name="Salida 14 3 6 4 2" xfId="22554" xr:uid="{57E4F15C-0EDD-4BA7-A200-F849F466D259}"/>
    <cellStyle name="Salida 14 3 6 5" xfId="17529" xr:uid="{60FE4548-EEDB-4316-BE66-A5BA3B22C547}"/>
    <cellStyle name="Salida 14 3 7" xfId="3873" xr:uid="{C7FCF705-AFFC-4EBD-A4D3-AAF794253C2C}"/>
    <cellStyle name="Salida 14 3 7 2" xfId="6510" xr:uid="{185C4EE7-72DB-4BC7-B7CB-F52D397104DD}"/>
    <cellStyle name="Salida 14 3 7 2 2" xfId="12821" xr:uid="{163A5905-DC44-44A3-864A-C04CAD1CFB35}"/>
    <cellStyle name="Salida 14 3 7 2 2 2" xfId="27929" xr:uid="{E2874129-1C50-4DBD-B0EB-29830727CFEE}"/>
    <cellStyle name="Salida 14 3 7 2 3" xfId="15547" xr:uid="{A0738543-259B-4BF4-BFFC-684D0079E164}"/>
    <cellStyle name="Salida 14 3 7 2 3 2" xfId="30655" xr:uid="{445040EE-37A0-44C8-8D26-BD9C73861CA7}"/>
    <cellStyle name="Salida 14 3 7 2 4" xfId="21618" xr:uid="{3092A961-55F1-4821-8F29-54919743492D}"/>
    <cellStyle name="Salida 14 3 7 3" xfId="10255" xr:uid="{0B3429E1-264C-477B-A3D4-B22733745BD5}"/>
    <cellStyle name="Salida 14 3 7 3 2" xfId="25363" xr:uid="{35E252F2-057E-4B15-82E9-98E9F0F75137}"/>
    <cellStyle name="Salida 14 3 7 4" xfId="14971" xr:uid="{8DEAB0D5-7FA0-4C84-9C64-51609EE55F87}"/>
    <cellStyle name="Salida 14 3 7 4 2" xfId="30079" xr:uid="{D666209B-3C99-49EA-B42C-481420D92A42}"/>
    <cellStyle name="Salida 14 3 7 5" xfId="18981" xr:uid="{AF150E7A-6E57-4251-96D5-705130258917}"/>
    <cellStyle name="Salida 14 3 8" xfId="4255" xr:uid="{9E820AB9-2448-417C-8768-AF72EDC91387}"/>
    <cellStyle name="Salida 14 3 8 2" xfId="6892" xr:uid="{939E8CE9-1DE9-4D1A-A142-9E4D1EDE91BC}"/>
    <cellStyle name="Salida 14 3 8 2 2" xfId="13203" xr:uid="{A16E80C7-14A1-48B9-B808-0F99589863E7}"/>
    <cellStyle name="Salida 14 3 8 2 2 2" xfId="28311" xr:uid="{3B737DE4-B17E-4204-9672-48A3EE301671}"/>
    <cellStyle name="Salida 14 3 8 2 3" xfId="16867" xr:uid="{C4E8B80B-5EC1-4113-B132-6A88B77EF49E}"/>
    <cellStyle name="Salida 14 3 8 2 3 2" xfId="31975" xr:uid="{88B53A10-FD2A-4CC1-93C9-787DE557990D}"/>
    <cellStyle name="Salida 14 3 8 2 4" xfId="22000" xr:uid="{932D6DE7-57FE-4862-8271-585F05A20FD0}"/>
    <cellStyle name="Salida 14 3 8 3" xfId="10637" xr:uid="{927B34C0-15A3-4969-B5FA-F3534C27E813}"/>
    <cellStyle name="Salida 14 3 8 3 2" xfId="25745" xr:uid="{A16F41A4-2CEE-4DDF-A5CB-15A2E9B72C77}"/>
    <cellStyle name="Salida 14 3 8 4" xfId="7681" xr:uid="{79BB782A-1A84-4615-9554-5EB61E6A3B1B}"/>
    <cellStyle name="Salida 14 3 8 4 2" xfId="22789" xr:uid="{D29C5F6E-52A4-4503-A453-A1F74EDA7EA5}"/>
    <cellStyle name="Salida 14 3 8 5" xfId="19363" xr:uid="{A8BA0D9F-C5A7-412E-B2DB-B03F7CC07C3D}"/>
    <cellStyle name="Salida 14 3 9" xfId="4438" xr:uid="{B0BD9F7E-3F04-4761-B0B2-433EFF65F84D}"/>
    <cellStyle name="Salida 14 3 9 2" xfId="10820" xr:uid="{2BCB1519-8B7F-4B22-AFE2-BB59FEEACE9F}"/>
    <cellStyle name="Salida 14 3 9 2 2" xfId="25928" xr:uid="{ED0A41EA-1747-4615-9EA0-7240F4D584B4}"/>
    <cellStyle name="Salida 14 3 9 3" xfId="14727" xr:uid="{71D4333E-0F00-4BBB-9C0D-0FE993D1C5EA}"/>
    <cellStyle name="Salida 14 3 9 3 2" xfId="29835" xr:uid="{41826F45-E858-42C7-96AA-3CDC022B1BD6}"/>
    <cellStyle name="Salida 14 3 9 4" xfId="19546" xr:uid="{12803E20-FE58-4B47-B9BF-877037ED4FB1}"/>
    <cellStyle name="Salida 14 4" xfId="2123" xr:uid="{CB6D8DA3-DE19-41F8-B647-7B9867218338}"/>
    <cellStyle name="Salida 14 4 10" xfId="16011" xr:uid="{9BFC0018-8C57-4640-A1A9-88C09A6DD27E}"/>
    <cellStyle name="Salida 14 4 10 2" xfId="31119" xr:uid="{E6F7F8D0-A72F-4A70-B910-DCB3EB7F7A62}"/>
    <cellStyle name="Salida 14 4 11" xfId="15954" xr:uid="{AD551719-17AD-4D49-B3E1-9739D691701A}"/>
    <cellStyle name="Salida 14 4 11 2" xfId="31062" xr:uid="{9EF187A9-FD57-485F-BB6E-136C9BA8A94D}"/>
    <cellStyle name="Salida 14 4 12" xfId="17348" xr:uid="{F32F420F-3248-4C7C-93DB-B70EDABD1C56}"/>
    <cellStyle name="Salida 14 4 2" xfId="2613" xr:uid="{8C874B01-BA2D-463D-BB04-F65EFD9FAC2D}"/>
    <cellStyle name="Salida 14 4 2 2" xfId="5250" xr:uid="{0AFE6DB4-141F-45D4-AFF1-95F10416FA11}"/>
    <cellStyle name="Salida 14 4 2 2 2" xfId="11614" xr:uid="{C3B38E8A-645D-4A8F-A8B7-4D413600FFC0}"/>
    <cellStyle name="Salida 14 4 2 2 2 2" xfId="26722" xr:uid="{E4B91502-F7CD-419C-AA3E-AEA3CD59B194}"/>
    <cellStyle name="Salida 14 4 2 2 3" xfId="13404" xr:uid="{83D4D5F9-1DE6-409B-BEB8-8913E9F727A1}"/>
    <cellStyle name="Salida 14 4 2 2 3 2" xfId="28512" xr:uid="{F15CD133-986E-492B-8743-E67655F36913}"/>
    <cellStyle name="Salida 14 4 2 2 4" xfId="20358" xr:uid="{C287F5C9-2E82-4B5E-BB13-56CE6EB2E726}"/>
    <cellStyle name="Salida 14 4 2 3" xfId="9080" xr:uid="{69AE0C36-F48A-4592-B014-6B1CBD040A20}"/>
    <cellStyle name="Salida 14 4 2 3 2" xfId="24188" xr:uid="{69CD05ED-7267-40B1-AADA-159BB41098D2}"/>
    <cellStyle name="Salida 14 4 2 4" xfId="14372" xr:uid="{605070C2-E5E9-40CD-B28F-21CB8BCF7B0B}"/>
    <cellStyle name="Salida 14 4 2 4 2" xfId="29480" xr:uid="{CBFC23F8-71A8-4DA3-AA0D-5D1484637AFB}"/>
    <cellStyle name="Salida 14 4 2 5" xfId="11820" xr:uid="{D2BB26EA-8C72-4B0D-8E57-7C98BCB4BB1A}"/>
    <cellStyle name="Salida 14 4 2 5 2" xfId="26928" xr:uid="{C5835BD9-9CAC-41BB-A54E-0717EFCB71C7}"/>
    <cellStyle name="Salida 14 4 2 6" xfId="17721" xr:uid="{20FD76EA-BC1C-4A81-81B2-B47758616430}"/>
    <cellStyle name="Salida 14 4 3" xfId="2878" xr:uid="{BB60ED11-A4C4-42E1-9E35-2340D21F2730}"/>
    <cellStyle name="Salida 14 4 3 2" xfId="5515" xr:uid="{0CB6098F-455A-4159-92E0-EF09E4FF9199}"/>
    <cellStyle name="Salida 14 4 3 2 2" xfId="11826" xr:uid="{484AA80E-FC30-4009-845F-254C77025D55}"/>
    <cellStyle name="Salida 14 4 3 2 2 2" xfId="26934" xr:uid="{3BBB128D-43AC-4AB1-898F-0F4F90B30193}"/>
    <cellStyle name="Salida 14 4 3 2 3" xfId="16292" xr:uid="{19AFCB52-F6C2-43CB-812A-404F84C4ACB8}"/>
    <cellStyle name="Salida 14 4 3 2 3 2" xfId="31400" xr:uid="{D9B4F8AE-6A45-4A25-9ED7-1F9881FF90A1}"/>
    <cellStyle name="Salida 14 4 3 2 4" xfId="20623" xr:uid="{F5F78717-453D-4806-9756-EC8FAABF9C25}"/>
    <cellStyle name="Salida 14 4 3 3" xfId="9223" xr:uid="{9C0E27E7-2CE7-4BDE-9ADC-6A4E57DA7425}"/>
    <cellStyle name="Salida 14 4 3 3 2" xfId="24331" xr:uid="{CDD7FAC7-24FC-43DC-A3E1-48D44F06DC1B}"/>
    <cellStyle name="Salida 14 4 3 4" xfId="17986" xr:uid="{DA26FDEC-FE38-4D34-A5E1-925E04F8D023}"/>
    <cellStyle name="Salida 14 4 4" xfId="3181" xr:uid="{77A2A769-4037-4281-9C2E-444D082C82AE}"/>
    <cellStyle name="Salida 14 4 4 2" xfId="5818" xr:uid="{452A1E8A-AC04-499C-ADCF-1D0D5AE877DE}"/>
    <cellStyle name="Salida 14 4 4 2 2" xfId="12129" xr:uid="{0A6D05F5-57F9-4DEF-8ED1-219A4C3632EF}"/>
    <cellStyle name="Salida 14 4 4 2 2 2" xfId="27237" xr:uid="{4903BCCA-5FC3-4FB7-928F-9E19C54BF827}"/>
    <cellStyle name="Salida 14 4 4 2 3" xfId="14180" xr:uid="{513A2560-F74D-4F16-B488-D5557919054B}"/>
    <cellStyle name="Salida 14 4 4 2 3 2" xfId="29288" xr:uid="{946A89E1-6A48-4FCD-992B-75C796ED38A3}"/>
    <cellStyle name="Salida 14 4 4 2 4" xfId="20926" xr:uid="{FF9439F2-007C-4E60-ABD1-65ED11FD93A8}"/>
    <cellStyle name="Salida 14 4 4 3" xfId="9563" xr:uid="{B6FE90C8-591A-429D-8D49-812EC943A552}"/>
    <cellStyle name="Salida 14 4 4 3 2" xfId="24671" xr:uid="{63529DDD-E2EF-41A0-AF84-A948E7049EAB}"/>
    <cellStyle name="Salida 14 4 4 4" xfId="13623" xr:uid="{940775DB-8525-4CDA-887E-C2E8242F1F96}"/>
    <cellStyle name="Salida 14 4 4 4 2" xfId="28731" xr:uid="{396C954D-B5D7-4CDE-9AA8-585820E28F4E}"/>
    <cellStyle name="Salida 14 4 4 5" xfId="18289" xr:uid="{5D9378CB-4FD3-4F64-8D9F-A905100A8D79}"/>
    <cellStyle name="Salida 14 4 5" xfId="3507" xr:uid="{3A82B0BF-166F-45F7-9337-67AFA3A7DB11}"/>
    <cellStyle name="Salida 14 4 5 2" xfId="6144" xr:uid="{6041766F-E812-4526-9924-39CB57C938F5}"/>
    <cellStyle name="Salida 14 4 5 2 2" xfId="12455" xr:uid="{AB95A565-51F0-417D-95EF-C814660EC306}"/>
    <cellStyle name="Salida 14 4 5 2 2 2" xfId="27563" xr:uid="{5AAF5968-4D0C-433C-BA6F-0602375653A4}"/>
    <cellStyle name="Salida 14 4 5 2 3" xfId="7368" xr:uid="{E6B5CF3C-4BF5-48A6-BEF9-4A443C5E5FA1}"/>
    <cellStyle name="Salida 14 4 5 2 3 2" xfId="22476" xr:uid="{3F7AA822-81AB-41CB-8DAD-231CA9838C92}"/>
    <cellStyle name="Salida 14 4 5 2 4" xfId="21252" xr:uid="{9814C5FC-4766-42E7-A038-B3310EAC8B9E}"/>
    <cellStyle name="Salida 14 4 5 3" xfId="9889" xr:uid="{E8E83F33-5908-4436-B892-7D67830D5BE0}"/>
    <cellStyle name="Salida 14 4 5 3 2" xfId="24997" xr:uid="{96C2D2D4-9D21-4A0A-A1EB-2B767352067F}"/>
    <cellStyle name="Salida 14 4 5 4" xfId="14622" xr:uid="{69DD6759-D1D9-42A5-944C-0EC5068EAD78}"/>
    <cellStyle name="Salida 14 4 5 4 2" xfId="29730" xr:uid="{26CD9BF5-EEAE-46A3-9388-5874FF0660E0}"/>
    <cellStyle name="Salida 14 4 5 5" xfId="18615" xr:uid="{D5D198DD-9F09-4EF2-AAF6-4E7067F676B4}"/>
    <cellStyle name="Salida 14 4 6" xfId="3813" xr:uid="{E82933B9-0046-4672-80EC-52BCEB4C19B0}"/>
    <cellStyle name="Salida 14 4 6 2" xfId="6450" xr:uid="{3E2286F2-3EF5-4606-9193-BC5F4E80DFE8}"/>
    <cellStyle name="Salida 14 4 6 2 2" xfId="12761" xr:uid="{691F8D02-B39F-47DD-9673-97677409FF39}"/>
    <cellStyle name="Salida 14 4 6 2 2 2" xfId="27869" xr:uid="{8192EA18-AD2C-42E3-9654-4ADC115BC522}"/>
    <cellStyle name="Salida 14 4 6 2 3" xfId="7893" xr:uid="{B8B64F6C-CC74-4AD2-A085-ADCE8825632C}"/>
    <cellStyle name="Salida 14 4 6 2 3 2" xfId="23001" xr:uid="{1733BC08-BB80-4CAB-ADC2-EA0CCF74902C}"/>
    <cellStyle name="Salida 14 4 6 2 4" xfId="21558" xr:uid="{4435A558-AF17-4983-9061-27D5D16A678B}"/>
    <cellStyle name="Salida 14 4 6 3" xfId="10195" xr:uid="{8C694E06-F2DE-4F08-9272-A957B9282508}"/>
    <cellStyle name="Salida 14 4 6 3 2" xfId="25303" xr:uid="{E91360FD-66AD-440A-B26E-6558261061F4}"/>
    <cellStyle name="Salida 14 4 6 4" xfId="16484" xr:uid="{62806E94-0DD5-45E3-864B-D41304F1C028}"/>
    <cellStyle name="Salida 14 4 6 4 2" xfId="31592" xr:uid="{9A574E13-A01F-43D9-A83C-DE44BD55A80B}"/>
    <cellStyle name="Salida 14 4 6 5" xfId="18921" xr:uid="{F78ABF0C-21B5-431A-8EB7-08B7D8067792}"/>
    <cellStyle name="Salida 14 4 7" xfId="4195" xr:uid="{62FDA40D-D497-4877-A26E-C5AF07E10BCE}"/>
    <cellStyle name="Salida 14 4 7 2" xfId="6832" xr:uid="{46953BB0-ADC9-42F8-ADFF-8022D9B2A535}"/>
    <cellStyle name="Salida 14 4 7 2 2" xfId="13143" xr:uid="{52CE680E-D7AB-4343-A6F8-65D2C4243EFA}"/>
    <cellStyle name="Salida 14 4 7 2 2 2" xfId="28251" xr:uid="{3E916F1B-DCCD-4BB0-84AD-0D538CA695B8}"/>
    <cellStyle name="Salida 14 4 7 2 3" xfId="16812" xr:uid="{AE269DDA-8227-40C7-9472-AA896B9D1B45}"/>
    <cellStyle name="Salida 14 4 7 2 3 2" xfId="31920" xr:uid="{1441BB10-9C21-42A1-B65E-7B0572C0E8E5}"/>
    <cellStyle name="Salida 14 4 7 2 4" xfId="21940" xr:uid="{86AE86F6-7AE6-4C8B-80F3-9385EA7BF6AC}"/>
    <cellStyle name="Salida 14 4 7 3" xfId="10577" xr:uid="{D643D2D0-805A-4A34-86D0-194B5AFAEFC2}"/>
    <cellStyle name="Salida 14 4 7 3 2" xfId="25685" xr:uid="{0AAB258B-26F2-4974-83FE-602DD2D0D0DD}"/>
    <cellStyle name="Salida 14 4 7 4" xfId="14707" xr:uid="{B51F3C51-B792-4CE0-8633-CC3E8C60CE1B}"/>
    <cellStyle name="Salida 14 4 7 4 2" xfId="29815" xr:uid="{897460FD-31D7-4CE9-ADD9-E64A231D61EC}"/>
    <cellStyle name="Salida 14 4 7 5" xfId="19303" xr:uid="{08F9F031-6D9A-4F82-8586-5CC23E9AF2BF}"/>
    <cellStyle name="Salida 14 4 8" xfId="4760" xr:uid="{D41680F1-5F33-4292-B20D-9683AA51E1F0}"/>
    <cellStyle name="Salida 14 4 8 2" xfId="11142" xr:uid="{FD2D1941-E5CD-415B-9377-4B21305FE862}"/>
    <cellStyle name="Salida 14 4 8 2 2" xfId="26250" xr:uid="{57C12EAF-CE77-4AB5-8C43-23F197254C4D}"/>
    <cellStyle name="Salida 14 4 8 3" xfId="14546" xr:uid="{87C27D0E-59FB-4796-9FA4-205912B3A994}"/>
    <cellStyle name="Salida 14 4 8 3 2" xfId="29654" xr:uid="{8604B2DA-D65D-46DD-AC48-10AE7CF8A1C7}"/>
    <cellStyle name="Salida 14 4 8 4" xfId="19868" xr:uid="{E77F65E4-F9E0-445F-9D0C-AA99C160F41C}"/>
    <cellStyle name="Salida 14 4 9" xfId="8621" xr:uid="{E0D8B785-9D0F-4874-9AAC-26E51A8F4729}"/>
    <cellStyle name="Salida 14 4 9 2" xfId="23729" xr:uid="{30B767AD-1A21-40D8-88D9-7D07CC4C1EAA}"/>
    <cellStyle name="Salida 14 5" xfId="2001" xr:uid="{3EF52D3C-DFEE-4183-8464-B4D009582260}"/>
    <cellStyle name="Salida 14 5 10" xfId="7372" xr:uid="{0A2AC4C0-5D4C-4955-A245-D10749E7B079}"/>
    <cellStyle name="Salida 14 5 10 2" xfId="22480" xr:uid="{9D09B480-422F-47C7-9937-DCC40529DFEF}"/>
    <cellStyle name="Salida 14 5 11" xfId="17226" xr:uid="{89C2B0A6-266E-4436-8144-E573FCCAA727}"/>
    <cellStyle name="Salida 14 5 2" xfId="2763" xr:uid="{D1918611-028D-401B-9FDF-D4D8CEC91E6E}"/>
    <cellStyle name="Salida 14 5 2 2" xfId="5400" xr:uid="{7F411402-34A9-47EE-AEA7-CB25A54738E4}"/>
    <cellStyle name="Salida 14 5 2 2 2" xfId="11749" xr:uid="{578DB225-F789-479E-B76B-D9B6357AD305}"/>
    <cellStyle name="Salida 14 5 2 2 2 2" xfId="26857" xr:uid="{21BD7525-ADB3-4FB0-906A-A4522EAB13EB}"/>
    <cellStyle name="Salida 14 5 2 2 3" xfId="9259" xr:uid="{854A11C9-AB28-47A6-8FD0-165D4AC43579}"/>
    <cellStyle name="Salida 14 5 2 2 3 2" xfId="24367" xr:uid="{46066723-45EC-4BFB-A0C2-6377991525BA}"/>
    <cellStyle name="Salida 14 5 2 2 4" xfId="20508" xr:uid="{5099106B-87F7-45A1-93AC-D1B302DA4647}"/>
    <cellStyle name="Salida 14 5 2 3" xfId="7192" xr:uid="{9969EB95-DC84-4B58-99CC-B81542E3703A}"/>
    <cellStyle name="Salida 14 5 2 3 2" xfId="22300" xr:uid="{C6EAE027-00A6-4DF9-A98A-5D529C496A55}"/>
    <cellStyle name="Salida 14 5 2 4" xfId="17871" xr:uid="{2C6EDBAF-261A-47C9-B736-BA582DD892CD}"/>
    <cellStyle name="Salida 14 5 3" xfId="3066" xr:uid="{C8934563-451F-4382-B92F-942926367BF4}"/>
    <cellStyle name="Salida 14 5 3 2" xfId="5703" xr:uid="{6F8AD47A-CE25-414F-B747-59EBEF428965}"/>
    <cellStyle name="Salida 14 5 3 2 2" xfId="12014" xr:uid="{456AEBE4-09A9-4313-A117-4E8D122B760A}"/>
    <cellStyle name="Salida 14 5 3 2 2 2" xfId="27122" xr:uid="{75D814C9-0DDE-4CEE-B39B-F290F1BBBC59}"/>
    <cellStyle name="Salida 14 5 3 2 3" xfId="15646" xr:uid="{2A2D8017-6AFC-42B5-8369-35766C0CDD5B}"/>
    <cellStyle name="Salida 14 5 3 2 3 2" xfId="30754" xr:uid="{4818CBDE-C32E-42E3-8F82-D87960396589}"/>
    <cellStyle name="Salida 14 5 3 2 4" xfId="20811" xr:uid="{7842D932-14AD-4C9D-8A7D-F375DA6DE83F}"/>
    <cellStyle name="Salida 14 5 3 3" xfId="9448" xr:uid="{14076963-5A37-4101-A995-F7B76082BF42}"/>
    <cellStyle name="Salida 14 5 3 3 2" xfId="24556" xr:uid="{5B1FF98B-FC50-4BFF-AB13-8BBD79041328}"/>
    <cellStyle name="Salida 14 5 3 4" xfId="15058" xr:uid="{F602AC9A-A866-440D-9958-3B30184F6AB0}"/>
    <cellStyle name="Salida 14 5 3 4 2" xfId="30166" xr:uid="{DF7DD4D9-AB7A-495A-B51C-3ED91C5E7708}"/>
    <cellStyle name="Salida 14 5 3 5" xfId="18174" xr:uid="{3454553C-E235-42A9-98F8-524A78513AC0}"/>
    <cellStyle name="Salida 14 5 4" xfId="3392" xr:uid="{D6BC4566-7A77-487D-9D15-C0F9B78FEC20}"/>
    <cellStyle name="Salida 14 5 4 2" xfId="6029" xr:uid="{8FA25C15-C92D-437B-866A-A93FB5470342}"/>
    <cellStyle name="Salida 14 5 4 2 2" xfId="12340" xr:uid="{C7757077-F357-4BA1-8006-51553A236002}"/>
    <cellStyle name="Salida 14 5 4 2 2 2" xfId="27448" xr:uid="{25412889-D650-4010-AE50-0DD0C3FB17BC}"/>
    <cellStyle name="Salida 14 5 4 2 3" xfId="14523" xr:uid="{7B65E7A4-826A-42A6-BAC6-EAEA871663D9}"/>
    <cellStyle name="Salida 14 5 4 2 3 2" xfId="29631" xr:uid="{75306A04-C9E1-4104-9225-C8088B22F27C}"/>
    <cellStyle name="Salida 14 5 4 2 4" xfId="21137" xr:uid="{23038E33-E42F-4D36-98D0-7FDB37226A12}"/>
    <cellStyle name="Salida 14 5 4 3" xfId="9774" xr:uid="{0A9DC14F-9F38-4100-803A-95C56BBC8599}"/>
    <cellStyle name="Salida 14 5 4 3 2" xfId="24882" xr:uid="{CC687B22-C1B3-45F2-A7F2-FA9A22E8E760}"/>
    <cellStyle name="Salida 14 5 4 4" xfId="15549" xr:uid="{8D97396C-B8A2-412C-A095-76615C386D7A}"/>
    <cellStyle name="Salida 14 5 4 4 2" xfId="30657" xr:uid="{79C7F1A8-AB04-4773-8422-80A519350C63}"/>
    <cellStyle name="Salida 14 5 4 5" xfId="18500" xr:uid="{2CBC8A0E-8379-4F77-9F22-8C195E91F573}"/>
    <cellStyle name="Salida 14 5 5" xfId="3698" xr:uid="{462AF7F0-D91A-42BE-86AB-3D46C47231A7}"/>
    <cellStyle name="Salida 14 5 5 2" xfId="6335" xr:uid="{9404A04A-3CAD-43E2-A3D3-F23D0A4ABBC6}"/>
    <cellStyle name="Salida 14 5 5 2 2" xfId="12646" xr:uid="{1B44E60A-4D0E-4FC7-83D9-AE999B6498EF}"/>
    <cellStyle name="Salida 14 5 5 2 2 2" xfId="27754" xr:uid="{B8AD35F6-3B2F-4815-A14E-EB93A513F285}"/>
    <cellStyle name="Salida 14 5 5 2 3" xfId="14740" xr:uid="{37FC3CFB-FD8D-4E8B-B950-99D18B6BEA59}"/>
    <cellStyle name="Salida 14 5 5 2 3 2" xfId="29848" xr:uid="{3F6F6A6B-E581-430E-8130-C6FB43118ED9}"/>
    <cellStyle name="Salida 14 5 5 2 4" xfId="21443" xr:uid="{24D56005-44B7-4469-B034-C98E6B34A2C0}"/>
    <cellStyle name="Salida 14 5 5 3" xfId="10080" xr:uid="{6B781DD8-D4F3-462B-9058-456AB3A6722A}"/>
    <cellStyle name="Salida 14 5 5 3 2" xfId="25188" xr:uid="{B84DC62C-232A-485B-8FD4-43E791363820}"/>
    <cellStyle name="Salida 14 5 5 4" xfId="14493" xr:uid="{B492D0A7-DC66-4EB6-8EA7-942AD7FF8F04}"/>
    <cellStyle name="Salida 14 5 5 4 2" xfId="29601" xr:uid="{0630ED0B-1EC3-4C20-A844-3EA961A565F8}"/>
    <cellStyle name="Salida 14 5 5 5" xfId="18806" xr:uid="{B5938AE5-18E6-447F-A38D-B69B49F08FB4}"/>
    <cellStyle name="Salida 14 5 6" xfId="4073" xr:uid="{234CC352-52D6-4200-B8D1-745A2AA96A2C}"/>
    <cellStyle name="Salida 14 5 6 2" xfId="6710" xr:uid="{B7E18AAE-E4EB-4A55-A636-AD3E08B959BD}"/>
    <cellStyle name="Salida 14 5 6 2 2" xfId="13021" xr:uid="{C7B06247-B7BE-4B98-8D1C-142BF6F69A80}"/>
    <cellStyle name="Salida 14 5 6 2 2 2" xfId="28129" xr:uid="{48C62E84-C553-4DB3-8598-890C1AEB6E6D}"/>
    <cellStyle name="Salida 14 5 6 2 3" xfId="16697" xr:uid="{D58A4FD2-72D7-4A7E-BCFE-D1E3C9587237}"/>
    <cellStyle name="Salida 14 5 6 2 3 2" xfId="31805" xr:uid="{A716CBE3-D891-49E7-B459-FFAA9D82E987}"/>
    <cellStyle name="Salida 14 5 6 2 4" xfId="21818" xr:uid="{13962C49-01F7-404B-AED4-34FC0BEE0DCD}"/>
    <cellStyle name="Salida 14 5 6 3" xfId="10455" xr:uid="{E76CAD7A-7E3D-47D7-8497-AA7866C45CEB}"/>
    <cellStyle name="Salida 14 5 6 3 2" xfId="25563" xr:uid="{CA6CEB74-4ECE-4FC3-AC75-B80B5D51B546}"/>
    <cellStyle name="Salida 14 5 6 4" xfId="16183" xr:uid="{958BCE11-0B2E-4841-988E-142D9F8DCD26}"/>
    <cellStyle name="Salida 14 5 6 4 2" xfId="31291" xr:uid="{5606AA0E-3EF6-4503-B371-D4E0C3C5DA8B}"/>
    <cellStyle name="Salida 14 5 6 5" xfId="19181" xr:uid="{8DA2D899-35D5-4660-A2A3-1650B32F2412}"/>
    <cellStyle name="Salida 14 5 7" xfId="4638" xr:uid="{A5F52219-201F-4154-9BDF-AAA3701DE212}"/>
    <cellStyle name="Salida 14 5 7 2" xfId="11020" xr:uid="{4B090B6F-AEA7-471A-9566-01D4F24A75F3}"/>
    <cellStyle name="Salida 14 5 7 2 2" xfId="26128" xr:uid="{7135471F-937C-43DD-B881-C6567F3A097E}"/>
    <cellStyle name="Salida 14 5 7 3" xfId="15270" xr:uid="{AB673515-2555-4180-A8E6-879A3D528EB7}"/>
    <cellStyle name="Salida 14 5 7 3 2" xfId="30378" xr:uid="{957A7DCF-1913-4C26-83BB-96457879EE04}"/>
    <cellStyle name="Salida 14 5 7 4" xfId="19746" xr:uid="{E141FD7A-BA10-4025-AD27-90465F62D67A}"/>
    <cellStyle name="Salida 14 5 8" xfId="8499" xr:uid="{975A03DF-AF1E-43ED-8D3F-73B8322B1317}"/>
    <cellStyle name="Salida 14 5 8 2" xfId="23607" xr:uid="{C7D36374-F83A-48D2-9162-29526917ACE4}"/>
    <cellStyle name="Salida 14 5 9" xfId="14233" xr:uid="{B33717B1-6B79-4217-A09D-BBF18E46B787}"/>
    <cellStyle name="Salida 14 5 9 2" xfId="29341" xr:uid="{353862EE-2367-4F5D-8B4B-6A702448BF95}"/>
    <cellStyle name="Salida 15" xfId="1507" xr:uid="{00000000-0005-0000-0000-0000E7050000}"/>
    <cellStyle name="Salida 15 2" xfId="1933" xr:uid="{41F87008-1A30-4F58-9F52-257FE5F8D48A}"/>
    <cellStyle name="Salida 15 2 10" xfId="8434" xr:uid="{85E2A73B-C600-4BBD-AA15-5A466F152B30}"/>
    <cellStyle name="Salida 15 2 10 2" xfId="23542" xr:uid="{AC75BFE0-BD6F-4689-B9B5-BE16234F1F47}"/>
    <cellStyle name="Salida 15 2 11" xfId="9243" xr:uid="{896C41BC-2406-4A03-863E-D9AADDB625A4}"/>
    <cellStyle name="Salida 15 2 11 2" xfId="24351" xr:uid="{CE945124-9987-4FDB-93B9-B7898F1C64EB}"/>
    <cellStyle name="Salida 15 2 12" xfId="14673" xr:uid="{EA9F0C40-E1D9-44F3-BCE1-67432DE00FFC}"/>
    <cellStyle name="Salida 15 2 12 2" xfId="29781" xr:uid="{B4B4A675-86D8-45A4-AAFB-7DCB9CE0F22B}"/>
    <cellStyle name="Salida 15 2 13" xfId="17158" xr:uid="{A5320283-8FF0-4A37-9C39-443B7147B55B}"/>
    <cellStyle name="Salida 15 2 2" xfId="2493" xr:uid="{11589F95-9F65-4900-8348-4C50FC416491}"/>
    <cellStyle name="Salida 15 2 2 2" xfId="5130" xr:uid="{0FF1A492-E169-47D0-8B75-8D522A41068F}"/>
    <cellStyle name="Salida 15 2 2 2 2" xfId="11494" xr:uid="{413865F8-1588-49FB-B494-A2D261C819A3}"/>
    <cellStyle name="Salida 15 2 2 2 2 2" xfId="26602" xr:uid="{E663C2F2-6699-4EA7-9C1C-2E5163FFED4F}"/>
    <cellStyle name="Salida 15 2 2 2 3" xfId="7798" xr:uid="{D3E95989-22A1-4EF2-BFD5-44EADA0155AB}"/>
    <cellStyle name="Salida 15 2 2 2 3 2" xfId="22906" xr:uid="{122779B0-845A-48A1-916D-A0BFCD62488E}"/>
    <cellStyle name="Salida 15 2 2 2 4" xfId="20238" xr:uid="{326F4ECD-8C7E-4C42-9931-97AA850716BE}"/>
    <cellStyle name="Salida 15 2 2 3" xfId="8960" xr:uid="{B2942888-84AD-4DDA-BD01-80CDD7CF4A92}"/>
    <cellStyle name="Salida 15 2 2 3 2" xfId="24068" xr:uid="{04E9742E-6A20-49F6-870E-723AC2040FD9}"/>
    <cellStyle name="Salida 15 2 3" xfId="2709" xr:uid="{508BEB22-5D5F-40E0-86E5-50CFD732DEFA}"/>
    <cellStyle name="Salida 15 2 3 2" xfId="5346" xr:uid="{FFE4923A-EB60-4BB7-9FA1-46671BB3D20A}"/>
    <cellStyle name="Salida 15 2 3 2 2" xfId="11695" xr:uid="{C5DF343C-233D-4AE8-A574-4B96D5003FDA}"/>
    <cellStyle name="Salida 15 2 3 2 2 2" xfId="26803" xr:uid="{5CB5465F-E722-429E-8A89-5669578C6070}"/>
    <cellStyle name="Salida 15 2 3 2 3" xfId="7556" xr:uid="{B321E27D-CB2C-48CC-87EB-0BB3D3CEA1DB}"/>
    <cellStyle name="Salida 15 2 3 2 3 2" xfId="22664" xr:uid="{202C464A-1832-4EC2-A328-884BDEF0A7F9}"/>
    <cellStyle name="Salida 15 2 3 2 4" xfId="20454" xr:uid="{5081A843-D0D2-4DF3-90BD-9DD610DB4275}"/>
    <cellStyle name="Salida 15 2 3 3" xfId="15805" xr:uid="{1DFC5A81-BA02-4B58-A948-68E197D067A2}"/>
    <cellStyle name="Salida 15 2 3 3 2" xfId="30913" xr:uid="{8C59756D-5A6B-4C09-8F76-187DF0B82267}"/>
    <cellStyle name="Salida 15 2 3 4" xfId="17817" xr:uid="{7B4AA9D5-77D1-4FD1-BE53-646059C1F7B1}"/>
    <cellStyle name="Salida 15 2 4" xfId="3012" xr:uid="{0A803EF0-84FE-430B-9164-5FF8D04B2845}"/>
    <cellStyle name="Salida 15 2 4 2" xfId="5649" xr:uid="{AB99AD8F-EAD8-4F95-A17C-7A47F47DEBD1}"/>
    <cellStyle name="Salida 15 2 4 2 2" xfId="11960" xr:uid="{3C06AD6F-25B1-42C0-A234-6C98D876522C}"/>
    <cellStyle name="Salida 15 2 4 2 2 2" xfId="27068" xr:uid="{F8B8D151-B611-49A4-9C6D-2287F01A75B9}"/>
    <cellStyle name="Salida 15 2 4 2 3" xfId="13366" xr:uid="{8D24BAED-F245-4B36-9A5F-0F59DCBC22C2}"/>
    <cellStyle name="Salida 15 2 4 2 3 2" xfId="28474" xr:uid="{6CE1BD39-8C33-4D65-A9AA-3A07B3C96A3A}"/>
    <cellStyle name="Salida 15 2 4 2 4" xfId="20757" xr:uid="{3576FBF1-DE4C-401C-A26E-0D9976A2FBCB}"/>
    <cellStyle name="Salida 15 2 4 3" xfId="9394" xr:uid="{70B9F8D3-3173-447D-94DC-7B23F80416A5}"/>
    <cellStyle name="Salida 15 2 4 3 2" xfId="24502" xr:uid="{DEE14BD2-DE1D-4ACB-AB37-695A4C300388}"/>
    <cellStyle name="Salida 15 2 4 4" xfId="13492" xr:uid="{EDBA0F32-1201-47BF-832B-848E6D12BA06}"/>
    <cellStyle name="Salida 15 2 4 4 2" xfId="28600" xr:uid="{9120B1F1-4110-4FBB-B6D7-22BA95BC225F}"/>
    <cellStyle name="Salida 15 2 4 5" xfId="18120" xr:uid="{2722AECC-299E-4EAE-81A2-82B9D15FE293}"/>
    <cellStyle name="Salida 15 2 5" xfId="3338" xr:uid="{372ECE8B-47A4-4D3F-96A3-A5C0CD6EA462}"/>
    <cellStyle name="Salida 15 2 5 2" xfId="5975" xr:uid="{1B9AC13C-C45D-4FB1-9750-D66EB5CD7693}"/>
    <cellStyle name="Salida 15 2 5 2 2" xfId="12286" xr:uid="{0A4E1F4B-0262-425F-90E8-A9CE14A96CE8}"/>
    <cellStyle name="Salida 15 2 5 2 2 2" xfId="27394" xr:uid="{277F9D57-6FA6-4655-9878-012306A93F71}"/>
    <cellStyle name="Salida 15 2 5 2 3" xfId="15591" xr:uid="{A1182465-52D9-4A55-AEBA-2F6D80EC1858}"/>
    <cellStyle name="Salida 15 2 5 2 3 2" xfId="30699" xr:uid="{D3FC7351-8B9C-43E4-B070-6BB5AAEF103D}"/>
    <cellStyle name="Salida 15 2 5 2 4" xfId="21083" xr:uid="{6DE80161-ACE1-4E5A-B978-72E8317DE67D}"/>
    <cellStyle name="Salida 15 2 5 3" xfId="9720" xr:uid="{793FECCB-D018-451E-AD8B-9ABC9FAC07A2}"/>
    <cellStyle name="Salida 15 2 5 3 2" xfId="24828" xr:uid="{539E984C-DC9B-413F-8881-A25FD3B4D6FF}"/>
    <cellStyle name="Salida 15 2 5 4" xfId="14887" xr:uid="{E005E158-F50D-4A91-BAE5-C917E7BDDC6A}"/>
    <cellStyle name="Salida 15 2 5 4 2" xfId="29995" xr:uid="{E00305BF-FB3C-4E97-88D6-6379F55C5601}"/>
    <cellStyle name="Salida 15 2 5 5" xfId="18446" xr:uid="{776109B6-81FE-4F12-A6CA-1D568C2F927B}"/>
    <cellStyle name="Salida 15 2 6" xfId="3644" xr:uid="{F29F8542-1E16-4595-BCD4-23D1AC4DD6C6}"/>
    <cellStyle name="Salida 15 2 6 2" xfId="6281" xr:uid="{0AD1AC38-732E-499D-9CBB-A95EE6E7E6C5}"/>
    <cellStyle name="Salida 15 2 6 2 2" xfId="12592" xr:uid="{1C2F7C03-DB9C-47ED-8FA3-27C105721619}"/>
    <cellStyle name="Salida 15 2 6 2 2 2" xfId="27700" xr:uid="{D2346524-CA2F-49D3-87D4-215890871C54}"/>
    <cellStyle name="Salida 15 2 6 2 3" xfId="16518" xr:uid="{3DE660CA-E596-412F-8B00-AF34C3CABC3A}"/>
    <cellStyle name="Salida 15 2 6 2 3 2" xfId="31626" xr:uid="{DB7E248B-4367-4DC3-BE9D-03CBB4386961}"/>
    <cellStyle name="Salida 15 2 6 2 4" xfId="21389" xr:uid="{2CCD4127-E5ED-403E-943E-EC2946B6BA24}"/>
    <cellStyle name="Salida 15 2 6 3" xfId="10026" xr:uid="{CE5B4F99-00C2-4591-A0A4-D11CEA15F61C}"/>
    <cellStyle name="Salida 15 2 6 3 2" xfId="25134" xr:uid="{8BF13F54-7CB5-42DC-836E-1CCF825C1D2F}"/>
    <cellStyle name="Salida 15 2 6 4" xfId="15374" xr:uid="{DC445644-19AA-4882-B5B7-86AA835A61EA}"/>
    <cellStyle name="Salida 15 2 6 4 2" xfId="30482" xr:uid="{A4F9B33B-CA30-40E9-90C6-A8E260293038}"/>
    <cellStyle name="Salida 15 2 6 5" xfId="18752" xr:uid="{4FBBB8FD-C04F-437F-8575-5850E3120CA7}"/>
    <cellStyle name="Salida 15 2 7" xfId="4005" xr:uid="{00D0D438-C1AB-42D9-BEAE-B71FC36A3115}"/>
    <cellStyle name="Salida 15 2 7 2" xfId="6642" xr:uid="{3E35D859-4908-46EA-AFF1-58C554103E95}"/>
    <cellStyle name="Salida 15 2 7 2 2" xfId="12953" xr:uid="{7832E61E-19E2-44FE-AD87-A271DB6F88FD}"/>
    <cellStyle name="Salida 15 2 7 2 2 2" xfId="28061" xr:uid="{08CC6671-EAF4-4818-9D5E-32C49888C9AF}"/>
    <cellStyle name="Salida 15 2 7 2 3" xfId="16643" xr:uid="{D4F86D37-54F4-41F7-8D6D-6B8974F401F8}"/>
    <cellStyle name="Salida 15 2 7 2 3 2" xfId="31751" xr:uid="{EB28B6BA-8109-443F-A375-BB33502C599E}"/>
    <cellStyle name="Salida 15 2 7 2 4" xfId="21750" xr:uid="{B0BABA7D-DF01-4219-ACDD-4D23399B36EA}"/>
    <cellStyle name="Salida 15 2 7 3" xfId="10387" xr:uid="{64B55AD0-D2E0-44DB-9F32-038E10C5E5A6}"/>
    <cellStyle name="Salida 15 2 7 3 2" xfId="25495" xr:uid="{AD9EF72B-A61F-46B7-A505-563543305E49}"/>
    <cellStyle name="Salida 15 2 7 4" xfId="13904" xr:uid="{B1966ABE-3EF6-4B30-901F-73E01A6785FA}"/>
    <cellStyle name="Salida 15 2 7 4 2" xfId="29012" xr:uid="{7666234E-CD03-4A65-A2A2-63C12324CC05}"/>
    <cellStyle name="Salida 15 2 7 5" xfId="19113" xr:uid="{B5416C9A-644E-4DD3-A0EB-075A9B9CF6C6}"/>
    <cellStyle name="Salida 15 2 8" xfId="4318" xr:uid="{3128E68B-269B-40B2-8DB5-1B6E8249900B}"/>
    <cellStyle name="Salida 15 2 8 2" xfId="6955" xr:uid="{89583736-F301-4CE7-922E-7861EA8C3164}"/>
    <cellStyle name="Salida 15 2 8 2 2" xfId="13266" xr:uid="{60248991-4BDB-454B-905B-D5EBC69EB137}"/>
    <cellStyle name="Salida 15 2 8 2 2 2" xfId="28374" xr:uid="{257B9352-2702-41EA-80A8-C33B0AC1A054}"/>
    <cellStyle name="Salida 15 2 8 2 3" xfId="16930" xr:uid="{278208F5-DF0A-4E59-9657-683BFE39E3C1}"/>
    <cellStyle name="Salida 15 2 8 2 3 2" xfId="32038" xr:uid="{476CFAED-4726-4FB7-97C4-90F95E0D59C8}"/>
    <cellStyle name="Salida 15 2 8 2 4" xfId="22063" xr:uid="{1002D09D-BB5A-490B-A308-86B7422536FB}"/>
    <cellStyle name="Salida 15 2 8 3" xfId="10700" xr:uid="{72E7BB30-B6E6-47B8-A0B4-C731C568B11A}"/>
    <cellStyle name="Salida 15 2 8 3 2" xfId="25808" xr:uid="{C54730EF-6AB0-4633-B64F-F6D9A70709CB}"/>
    <cellStyle name="Salida 15 2 8 4" xfId="14683" xr:uid="{77D5B369-C435-4220-A7FB-2711F7F82BD4}"/>
    <cellStyle name="Salida 15 2 8 4 2" xfId="29791" xr:uid="{D766D0E7-DCC8-4263-BC78-0391B4B61051}"/>
    <cellStyle name="Salida 15 2 8 5" xfId="19426" xr:uid="{A68948DB-E210-46DE-AFF3-75D1EC494A2C}"/>
    <cellStyle name="Salida 15 2 9" xfId="4570" xr:uid="{D6FA2144-0CDC-42CE-8BDF-D274ACD3270A}"/>
    <cellStyle name="Salida 15 2 9 2" xfId="10952" xr:uid="{D9D765F7-29FA-45E0-BC4A-98A0903EC798}"/>
    <cellStyle name="Salida 15 2 9 2 2" xfId="26060" xr:uid="{C09D5624-233D-4882-A668-E091C8C823F3}"/>
    <cellStyle name="Salida 15 2 9 3" xfId="15839" xr:uid="{30FB3D45-0095-49EE-88D9-38FD52826A61}"/>
    <cellStyle name="Salida 15 2 9 3 2" xfId="30947" xr:uid="{62219C93-4B2A-484C-B029-94B62247C816}"/>
    <cellStyle name="Salida 15 2 9 4" xfId="19678" xr:uid="{C9A74E13-A0C5-4265-8E41-D7ED806F8C4D}"/>
    <cellStyle name="Salida 15 3" xfId="1800" xr:uid="{0E9713C8-9F87-4216-965E-E58674784376}"/>
    <cellStyle name="Salida 15 3 10" xfId="8301" xr:uid="{C397F204-8920-4F52-9BDC-63885E0B3F9E}"/>
    <cellStyle name="Salida 15 3 10 2" xfId="23409" xr:uid="{03425F7B-D4CC-45F7-8EB5-240607B8E247}"/>
    <cellStyle name="Salida 15 3 11" xfId="16110" xr:uid="{EFD1B2F1-5441-4EE2-816A-2FE5913453EA}"/>
    <cellStyle name="Salida 15 3 11 2" xfId="31218" xr:uid="{586F9BC9-3FF8-4689-A826-D6461B9EDD10}"/>
    <cellStyle name="Salida 15 3 12" xfId="13565" xr:uid="{AD31F598-A334-4CEF-B9A8-E95574C61C3D}"/>
    <cellStyle name="Salida 15 3 12 2" xfId="28673" xr:uid="{1506292D-74FE-4E8B-982B-13F098D4A0EC}"/>
    <cellStyle name="Salida 15 3 13" xfId="17025" xr:uid="{D0AA67B1-23E3-47BA-BF2D-BABCC704266F}"/>
    <cellStyle name="Salida 15 3 2" xfId="2360" xr:uid="{0C0B6CD4-DDF5-402D-A866-530276AEC60A}"/>
    <cellStyle name="Salida 15 3 2 2" xfId="4997" xr:uid="{07CE8A1D-6569-4735-A335-E3D253EDADD1}"/>
    <cellStyle name="Salida 15 3 2 2 2" xfId="11361" xr:uid="{4EF9FF99-382A-44B8-9144-E56C2032CD11}"/>
    <cellStyle name="Salida 15 3 2 2 2 2" xfId="26469" xr:uid="{9A84CEB2-E781-434A-97EE-C2C233F665DC}"/>
    <cellStyle name="Salida 15 3 2 2 3" xfId="16014" xr:uid="{D0C12C31-439D-4C87-81C5-5D83FD3B4AE2}"/>
    <cellStyle name="Salida 15 3 2 2 3 2" xfId="31122" xr:uid="{78C2A85A-97BF-4ABF-A5DF-0763C3FE2214}"/>
    <cellStyle name="Salida 15 3 2 2 4" xfId="20105" xr:uid="{E35F1276-552D-45A2-9008-9477F293B24C}"/>
    <cellStyle name="Salida 15 3 2 3" xfId="8827" xr:uid="{8747AD4D-DBF8-48CB-BEE1-06CC9E47CAD3}"/>
    <cellStyle name="Salida 15 3 2 3 2" xfId="23935" xr:uid="{0E068F47-B60D-483E-960E-A1BA47E1E82A}"/>
    <cellStyle name="Salida 15 3 3" xfId="2259" xr:uid="{6D9A78AD-5C52-4B66-A156-E6B563AD590B}"/>
    <cellStyle name="Salida 15 3 3 2" xfId="4896" xr:uid="{6A09343D-F341-4E34-A4B4-384247D4E7E6}"/>
    <cellStyle name="Salida 15 3 3 2 2" xfId="11260" xr:uid="{20B9F5AD-546C-4501-9181-F2159B1B7A4E}"/>
    <cellStyle name="Salida 15 3 3 2 2 2" xfId="26368" xr:uid="{AAF9609E-5AD1-4575-8CD8-3F28FF92FACB}"/>
    <cellStyle name="Salida 15 3 3 2 3" xfId="16297" xr:uid="{ACF7139E-06A0-4F65-B615-BEA8161C569B}"/>
    <cellStyle name="Salida 15 3 3 2 3 2" xfId="31405" xr:uid="{51F8A7FE-32FB-4403-BFF4-9C6059F01AA6}"/>
    <cellStyle name="Salida 15 3 3 2 4" xfId="20004" xr:uid="{D97144E4-FEB9-4F83-B4F4-A1AFE6508D7F}"/>
    <cellStyle name="Salida 15 3 3 3" xfId="16249" xr:uid="{549AFEDE-C429-4639-8097-A2C0F81BE774}"/>
    <cellStyle name="Salida 15 3 3 3 2" xfId="31357" xr:uid="{F0F1BCE8-C46B-43E7-9A55-E4A561754E31}"/>
    <cellStyle name="Salida 15 3 3 4" xfId="17484" xr:uid="{08F11AEF-2956-40D2-B635-B85DE4097FEA}"/>
    <cellStyle name="Salida 15 3 4" xfId="2336" xr:uid="{DE936CA8-7BA7-4547-8462-61AAB76FCF32}"/>
    <cellStyle name="Salida 15 3 4 2" xfId="4973" xr:uid="{0190E9EF-A4AE-400F-94B4-47DCC4F90352}"/>
    <cellStyle name="Salida 15 3 4 2 2" xfId="11337" xr:uid="{91F0059A-F77D-482D-AC0C-1C9300887CD5}"/>
    <cellStyle name="Salida 15 3 4 2 2 2" xfId="26445" xr:uid="{19E5E344-BB35-4F7C-B090-B4D2D93467E0}"/>
    <cellStyle name="Salida 15 3 4 2 3" xfId="13649" xr:uid="{4A7F1CF8-2606-4DA6-B400-6337451830F4}"/>
    <cellStyle name="Salida 15 3 4 2 3 2" xfId="28757" xr:uid="{B99D4FD5-C824-42DD-85FC-F7952D05677A}"/>
    <cellStyle name="Salida 15 3 4 2 4" xfId="20081" xr:uid="{C6A638B0-9405-4711-97C4-C467F6EC2760}"/>
    <cellStyle name="Salida 15 3 4 3" xfId="8803" xr:uid="{58C4FED1-9675-4247-AE22-D35F3FFF9701}"/>
    <cellStyle name="Salida 15 3 4 3 2" xfId="23911" xr:uid="{EE7FD33E-47DC-4E4F-B62A-47230819145D}"/>
    <cellStyle name="Salida 15 3 4 4" xfId="14814" xr:uid="{489D11C6-FE60-4808-952B-2D2E8AA8A907}"/>
    <cellStyle name="Salida 15 3 4 4 2" xfId="29922" xr:uid="{C6DF6558-6458-4851-8AB6-DED9E6290322}"/>
    <cellStyle name="Salida 15 3 4 5" xfId="17561" xr:uid="{173D3026-D5A9-4A30-8617-7DFD91D7E761}"/>
    <cellStyle name="Salida 15 3 5" xfId="2273" xr:uid="{F76BCDCC-E23E-4AAF-9C35-C6EEC3AE51EF}"/>
    <cellStyle name="Salida 15 3 5 2" xfId="4910" xr:uid="{18A071E8-5FD7-447E-A6EF-390C91AA164C}"/>
    <cellStyle name="Salida 15 3 5 2 2" xfId="11274" xr:uid="{67B3CFA6-347B-4BCC-BB55-895E4F1C9ADE}"/>
    <cellStyle name="Salida 15 3 5 2 2 2" xfId="26382" xr:uid="{4DEFF0D7-CBD7-4A9C-BEFF-3E1176904D44}"/>
    <cellStyle name="Salida 15 3 5 2 3" xfId="14471" xr:uid="{FEB56B10-7891-4C40-A9F5-3F5B2BF62BB4}"/>
    <cellStyle name="Salida 15 3 5 2 3 2" xfId="29579" xr:uid="{961A491E-1FAD-4B7D-B747-7F164FD90817}"/>
    <cellStyle name="Salida 15 3 5 2 4" xfId="20018" xr:uid="{7C65C394-D06B-43D9-B803-BD2A970C50D7}"/>
    <cellStyle name="Salida 15 3 5 3" xfId="8740" xr:uid="{FDD678B9-7359-4FDC-B892-48DA5AB28752}"/>
    <cellStyle name="Salida 15 3 5 3 2" xfId="23848" xr:uid="{F3310606-2297-4F6B-BA1D-577BD5ECB255}"/>
    <cellStyle name="Salida 15 3 5 4" xfId="13724" xr:uid="{A0460350-9A88-4366-814A-1AD61FB71705}"/>
    <cellStyle name="Salida 15 3 5 4 2" xfId="28832" xr:uid="{D1550349-40BD-43B6-A9F2-0533E40E2FD4}"/>
    <cellStyle name="Salida 15 3 5 5" xfId="17498" xr:uid="{7635B44C-BC2A-41EA-985B-C95DD92E52DE}"/>
    <cellStyle name="Salida 15 3 6" xfId="2303" xr:uid="{2C803994-14B9-4681-90C4-A82A50EAAF07}"/>
    <cellStyle name="Salida 15 3 6 2" xfId="4940" xr:uid="{E71909D6-9011-4EEA-AC94-7CE7A1E9C997}"/>
    <cellStyle name="Salida 15 3 6 2 2" xfId="11304" xr:uid="{5A3CBAFE-9AE9-4C75-B06F-4578E3F094A2}"/>
    <cellStyle name="Salida 15 3 6 2 2 2" xfId="26412" xr:uid="{206EB53D-C5FE-4061-AAE5-A1E24B33099C}"/>
    <cellStyle name="Salida 15 3 6 2 3" xfId="15463" xr:uid="{30366142-A642-4DF5-9632-F59144B9EA72}"/>
    <cellStyle name="Salida 15 3 6 2 3 2" xfId="30571" xr:uid="{967F1EF5-BB66-406E-9D4B-46CA295EE087}"/>
    <cellStyle name="Salida 15 3 6 2 4" xfId="20048" xr:uid="{EA2B7482-DDEE-4CB6-A5B1-A55CF5152AAE}"/>
    <cellStyle name="Salida 15 3 6 3" xfId="8770" xr:uid="{F786EDE5-99CD-4BEF-AC50-AD23F549FD63}"/>
    <cellStyle name="Salida 15 3 6 3 2" xfId="23878" xr:uid="{1CAFAF53-D2DC-46DD-B231-E1CEF520DF5E}"/>
    <cellStyle name="Salida 15 3 6 4" xfId="7476" xr:uid="{AF91F76D-3AF5-4E84-A2DF-09BC440F9643}"/>
    <cellStyle name="Salida 15 3 6 4 2" xfId="22584" xr:uid="{D8609B2F-7F5C-4AAC-94BF-D8CEB6C26682}"/>
    <cellStyle name="Salida 15 3 6 5" xfId="17528" xr:uid="{7D415AE0-E707-46A0-A4F8-F77E7BB2817E}"/>
    <cellStyle name="Salida 15 3 7" xfId="3872" xr:uid="{578B3672-9274-405A-98D9-D4FF760FDEF6}"/>
    <cellStyle name="Salida 15 3 7 2" xfId="6509" xr:uid="{D2C9A45D-9F23-4A9D-8C2B-508E62005793}"/>
    <cellStyle name="Salida 15 3 7 2 2" xfId="12820" xr:uid="{358A42FF-77CC-43CC-9FD5-509E9EDE6A42}"/>
    <cellStyle name="Salida 15 3 7 2 2 2" xfId="27928" xr:uid="{16DE9E13-F9FF-4896-8616-C13315F1895B}"/>
    <cellStyle name="Salida 15 3 7 2 3" xfId="14349" xr:uid="{2EEF5CBF-7831-4112-83D6-F5F036B57D6A}"/>
    <cellStyle name="Salida 15 3 7 2 3 2" xfId="29457" xr:uid="{E742FE0B-69D4-485C-8682-8B45408E9CB7}"/>
    <cellStyle name="Salida 15 3 7 2 4" xfId="21617" xr:uid="{FE700B6D-6350-4449-872A-AAD00E32276B}"/>
    <cellStyle name="Salida 15 3 7 3" xfId="10254" xr:uid="{2E89E3E4-0252-4195-84BC-DF30B7F0F18A}"/>
    <cellStyle name="Salida 15 3 7 3 2" xfId="25362" xr:uid="{A64CA8D0-08F5-44AC-8542-0973D3A39DF6}"/>
    <cellStyle name="Salida 15 3 7 4" xfId="13754" xr:uid="{7AC05CD2-9C2D-4638-8C25-B4C953014BE0}"/>
    <cellStyle name="Salida 15 3 7 4 2" xfId="28862" xr:uid="{509129F9-0DFF-4434-8479-99F4B7028C83}"/>
    <cellStyle name="Salida 15 3 7 5" xfId="18980" xr:uid="{B3256D20-9487-48C5-8823-1179941AC9B5}"/>
    <cellStyle name="Salida 15 3 8" xfId="4254" xr:uid="{B7849CDB-C56F-4D84-A662-E7A49C052AF8}"/>
    <cellStyle name="Salida 15 3 8 2" xfId="6891" xr:uid="{FC42B040-3220-4148-A1E5-9763AF3197F7}"/>
    <cellStyle name="Salida 15 3 8 2 2" xfId="13202" xr:uid="{826AC7E8-8A5E-47DF-81EC-59DFBA8658F9}"/>
    <cellStyle name="Salida 15 3 8 2 2 2" xfId="28310" xr:uid="{C79910DF-8C35-4943-ABAA-2B1CA6A8AFED}"/>
    <cellStyle name="Salida 15 3 8 2 3" xfId="16866" xr:uid="{DF537F4E-B4F2-49D0-86C3-61C05FEA4B15}"/>
    <cellStyle name="Salida 15 3 8 2 3 2" xfId="31974" xr:uid="{9610B02C-0A34-487A-94F9-7C16DC66C798}"/>
    <cellStyle name="Salida 15 3 8 2 4" xfId="21999" xr:uid="{68E78DB5-EF32-4FEC-B1E4-9333324AAAB5}"/>
    <cellStyle name="Salida 15 3 8 3" xfId="10636" xr:uid="{66D13D43-E352-41CD-9C33-FB46811C404B}"/>
    <cellStyle name="Salida 15 3 8 3 2" xfId="25744" xr:uid="{BDC2D484-0308-43B9-BAB9-67F39981A7BC}"/>
    <cellStyle name="Salida 15 3 8 4" xfId="14160" xr:uid="{4EBD359E-4B9A-413F-8D3F-AB0C5D627153}"/>
    <cellStyle name="Salida 15 3 8 4 2" xfId="29268" xr:uid="{DE4B855C-E1DD-4C55-81B7-DBC33DCE88AF}"/>
    <cellStyle name="Salida 15 3 8 5" xfId="19362" xr:uid="{3320D80A-FF04-4B31-89D5-43B3BC4180E5}"/>
    <cellStyle name="Salida 15 3 9" xfId="4437" xr:uid="{EFABE25A-E45E-4838-AD75-FF41E8BAD53D}"/>
    <cellStyle name="Salida 15 3 9 2" xfId="10819" xr:uid="{5AE93BDB-0D72-4B17-BA5E-E582A43E0328}"/>
    <cellStyle name="Salida 15 3 9 2 2" xfId="25927" xr:uid="{F46FDE85-F02F-4113-AD6C-56D29D6B3923}"/>
    <cellStyle name="Salida 15 3 9 3" xfId="15042" xr:uid="{9FF46FC5-895A-4827-A291-225ECABE2F9D}"/>
    <cellStyle name="Salida 15 3 9 3 2" xfId="30150" xr:uid="{74CC3659-1620-4E10-8B88-99E17F8EE4CA}"/>
    <cellStyle name="Salida 15 3 9 4" xfId="19545" xr:uid="{8A9E61C8-0B0F-4421-B4B3-AF967902E745}"/>
    <cellStyle name="Salida 15 4" xfId="2124" xr:uid="{864B3870-CD2F-480C-95BC-310519B07D68}"/>
    <cellStyle name="Salida 15 4 10" xfId="7861" xr:uid="{128588C5-CA45-4588-A88B-3BA4D155AF3B}"/>
    <cellStyle name="Salida 15 4 10 2" xfId="22969" xr:uid="{B37B8378-9C51-4D55-994E-929A621B6BFF}"/>
    <cellStyle name="Salida 15 4 11" xfId="7449" xr:uid="{56F9DB37-CFD6-4F36-A122-CD0F50F061A3}"/>
    <cellStyle name="Salida 15 4 11 2" xfId="22557" xr:uid="{30F0BAD9-52C0-44D1-9643-EE30CD40125D}"/>
    <cellStyle name="Salida 15 4 12" xfId="17349" xr:uid="{8F1A7BEA-D414-41C6-935C-8DF14E1FC701}"/>
    <cellStyle name="Salida 15 4 2" xfId="2614" xr:uid="{E7B5AB3C-092C-465A-9250-587EB38A107B}"/>
    <cellStyle name="Salida 15 4 2 2" xfId="5251" xr:uid="{F7C4353B-8184-4931-8C96-63E02AE2745E}"/>
    <cellStyle name="Salida 15 4 2 2 2" xfId="11615" xr:uid="{6D5B1C08-4A3D-4B27-B399-BD9B414BB9D4}"/>
    <cellStyle name="Salida 15 4 2 2 2 2" xfId="26723" xr:uid="{8500FE3E-C5DB-4018-B1E1-B2B6560090B2}"/>
    <cellStyle name="Salida 15 4 2 2 3" xfId="8729" xr:uid="{4B43118E-D3DB-4688-AD69-DE57C8A6737E}"/>
    <cellStyle name="Salida 15 4 2 2 3 2" xfId="23837" xr:uid="{7509F7E6-4F6E-4DB0-8672-3D0BE2144341}"/>
    <cellStyle name="Salida 15 4 2 2 4" xfId="20359" xr:uid="{181FBD10-2EF4-4E0C-8E30-CE94EBB35705}"/>
    <cellStyle name="Salida 15 4 2 3" xfId="9081" xr:uid="{3E8FEBBB-2F4E-4E57-A7CC-EA105B29CAD3}"/>
    <cellStyle name="Salida 15 4 2 3 2" xfId="24189" xr:uid="{F7FBBD3E-D878-4266-80A6-216C4F9FDB5D}"/>
    <cellStyle name="Salida 15 4 2 4" xfId="14696" xr:uid="{72A8C9D4-CA48-4956-923D-C09678C01122}"/>
    <cellStyle name="Salida 15 4 2 4 2" xfId="29804" xr:uid="{EBF0436A-8AFC-4B8F-9059-4531EA9F6F0A}"/>
    <cellStyle name="Salida 15 4 2 5" xfId="14075" xr:uid="{F9ED4D57-B8DF-418E-954B-40B75C890619}"/>
    <cellStyle name="Salida 15 4 2 5 2" xfId="29183" xr:uid="{16B5EF91-583D-4B14-8B29-2DC0C64183F3}"/>
    <cellStyle name="Salida 15 4 2 6" xfId="17722" xr:uid="{1404FDBB-88C7-408C-B542-EA44C93BA390}"/>
    <cellStyle name="Salida 15 4 3" xfId="2879" xr:uid="{9929681A-8755-49B6-92DA-C4DD46C923CD}"/>
    <cellStyle name="Salida 15 4 3 2" xfId="5516" xr:uid="{9A65502C-44D3-49F4-A121-1DA27B114165}"/>
    <cellStyle name="Salida 15 4 3 2 2" xfId="11827" xr:uid="{8C896E5D-E5C7-47FA-8131-844518920F86}"/>
    <cellStyle name="Salida 15 4 3 2 2 2" xfId="26935" xr:uid="{3307273D-6710-45AE-8B81-6FF3D036FF9D}"/>
    <cellStyle name="Salida 15 4 3 2 3" xfId="7571" xr:uid="{AE132B72-70C6-4869-9954-F7E82F691C59}"/>
    <cellStyle name="Salida 15 4 3 2 3 2" xfId="22679" xr:uid="{902F0E90-A003-4B54-B4C4-297B15932954}"/>
    <cellStyle name="Salida 15 4 3 2 4" xfId="20624" xr:uid="{3987B5A8-73DC-450A-9635-EBFCB1562103}"/>
    <cellStyle name="Salida 15 4 3 3" xfId="14950" xr:uid="{3E2F9130-69A4-4E65-B585-2D99C5B1A2F4}"/>
    <cellStyle name="Salida 15 4 3 3 2" xfId="30058" xr:uid="{A0C53261-B453-415C-B437-DA80AEC20050}"/>
    <cellStyle name="Salida 15 4 3 4" xfId="17987" xr:uid="{2171D2AD-5F70-40B7-BD54-9EB41EF31A13}"/>
    <cellStyle name="Salida 15 4 4" xfId="3182" xr:uid="{C25F048E-F306-44B1-B08A-FFBD61B4DCB5}"/>
    <cellStyle name="Salida 15 4 4 2" xfId="5819" xr:uid="{2062D4A9-CC65-43C4-876B-A612232B2245}"/>
    <cellStyle name="Salida 15 4 4 2 2" xfId="12130" xr:uid="{FA5A78A4-5A49-49C6-B62E-F909F2CCC554}"/>
    <cellStyle name="Salida 15 4 4 2 2 2" xfId="27238" xr:uid="{5C8A9C5D-5B15-4397-AD50-A67627E56F6C}"/>
    <cellStyle name="Salida 15 4 4 2 3" xfId="7890" xr:uid="{229A88C4-1E9C-4639-8C1E-42350060752B}"/>
    <cellStyle name="Salida 15 4 4 2 3 2" xfId="22998" xr:uid="{85DE88A3-E65E-462E-8D81-361C20799573}"/>
    <cellStyle name="Salida 15 4 4 2 4" xfId="20927" xr:uid="{D285DF64-F0F0-47D9-AC29-C44A2CDD1A2D}"/>
    <cellStyle name="Salida 15 4 4 3" xfId="9564" xr:uid="{45E3C434-1079-4A27-86FC-DC1164D83B5C}"/>
    <cellStyle name="Salida 15 4 4 3 2" xfId="24672" xr:uid="{66799E31-3282-4866-8A95-C5C11B270834}"/>
    <cellStyle name="Salida 15 4 4 4" xfId="16142" xr:uid="{DF606604-AAC9-4FD1-8DE8-B68794A29FDB}"/>
    <cellStyle name="Salida 15 4 4 4 2" xfId="31250" xr:uid="{7892BA58-CC24-478B-A399-F574A25143C0}"/>
    <cellStyle name="Salida 15 4 4 5" xfId="18290" xr:uid="{1DFF46C3-A205-4F91-8EB5-AAABA9A6AFFE}"/>
    <cellStyle name="Salida 15 4 5" xfId="3508" xr:uid="{ADB873FD-77E6-4BC9-974E-B0CB67D935EB}"/>
    <cellStyle name="Salida 15 4 5 2" xfId="6145" xr:uid="{0557CE18-3DEF-448C-8158-96946979AA9B}"/>
    <cellStyle name="Salida 15 4 5 2 2" xfId="12456" xr:uid="{D5F2FCAB-8F15-4B4E-96AA-787DDC8B2248}"/>
    <cellStyle name="Salida 15 4 5 2 2 2" xfId="27564" xr:uid="{480A5853-22C3-4817-AE64-FDF416162293}"/>
    <cellStyle name="Salida 15 4 5 2 3" xfId="7136" xr:uid="{C3694EE4-A2A4-406B-B01B-FBA621D3B7CB}"/>
    <cellStyle name="Salida 15 4 5 2 3 2" xfId="22244" xr:uid="{06B90E6E-C45B-465B-8CD2-AF0A29CF70FF}"/>
    <cellStyle name="Salida 15 4 5 2 4" xfId="21253" xr:uid="{93EFC21E-D442-4786-9AD0-17B72BC8DCCA}"/>
    <cellStyle name="Salida 15 4 5 3" xfId="9890" xr:uid="{35C67F3E-B6C2-413E-87DC-AD30AD492846}"/>
    <cellStyle name="Salida 15 4 5 3 2" xfId="24998" xr:uid="{1441A1CA-F288-4A25-A31D-FD2EC2EE8196}"/>
    <cellStyle name="Salida 15 4 5 4" xfId="8009" xr:uid="{3CEF4E61-CE86-437D-8E0F-B97186B22255}"/>
    <cellStyle name="Salida 15 4 5 4 2" xfId="23117" xr:uid="{79E08B62-BFC2-4377-B949-8792B6C51CFA}"/>
    <cellStyle name="Salida 15 4 5 5" xfId="18616" xr:uid="{B63AAC99-15F8-4C80-A628-CDC3CBBB6DE6}"/>
    <cellStyle name="Salida 15 4 6" xfId="3814" xr:uid="{79167321-51A5-4998-AF98-EC23290C8F2E}"/>
    <cellStyle name="Salida 15 4 6 2" xfId="6451" xr:uid="{CD7A286D-8FA8-4E27-AA8F-800C060935D8}"/>
    <cellStyle name="Salida 15 4 6 2 2" xfId="12762" xr:uid="{C7D60922-048D-4ADD-9742-34F5AFAE3A4B}"/>
    <cellStyle name="Salida 15 4 6 2 2 2" xfId="27870" xr:uid="{6E1EEEA8-C4E9-4C1F-A29E-35B4D40C8591}"/>
    <cellStyle name="Salida 15 4 6 2 3" xfId="13743" xr:uid="{957350AB-1825-4975-A43B-5703BE7BBBF9}"/>
    <cellStyle name="Salida 15 4 6 2 3 2" xfId="28851" xr:uid="{8F2154E5-A58F-42D2-98D3-DC3319ABECA9}"/>
    <cellStyle name="Salida 15 4 6 2 4" xfId="21559" xr:uid="{B38C3AAE-FA1F-4881-8869-06E83A0A5C80}"/>
    <cellStyle name="Salida 15 4 6 3" xfId="10196" xr:uid="{E65A937C-DFD6-4A23-9155-4DFBD4B86AEB}"/>
    <cellStyle name="Salida 15 4 6 3 2" xfId="25304" xr:uid="{E57B0DAE-0F51-44B2-B213-DD2F60EAFB75}"/>
    <cellStyle name="Salida 15 4 6 4" xfId="14768" xr:uid="{5DD3DED2-9C1A-4B2C-9114-1D60B603718D}"/>
    <cellStyle name="Salida 15 4 6 4 2" xfId="29876" xr:uid="{FDE81611-BAB1-4048-BAD3-BD8F0D44B34D}"/>
    <cellStyle name="Salida 15 4 6 5" xfId="18922" xr:uid="{8C1F1FC2-30B3-4543-93F6-F0C9B8BE5E14}"/>
    <cellStyle name="Salida 15 4 7" xfId="4196" xr:uid="{6D3650F0-AD44-416F-A892-4BB2784F88F6}"/>
    <cellStyle name="Salida 15 4 7 2" xfId="6833" xr:uid="{ED33782C-DD70-420A-827B-2EEE415FA590}"/>
    <cellStyle name="Salida 15 4 7 2 2" xfId="13144" xr:uid="{00A71300-DD87-40B3-8121-E40447734A4A}"/>
    <cellStyle name="Salida 15 4 7 2 2 2" xfId="28252" xr:uid="{787FEA62-DD81-4D5B-A5AF-345B988AF1CC}"/>
    <cellStyle name="Salida 15 4 7 2 3" xfId="16813" xr:uid="{8C3C436F-334B-4019-A5D4-A1BEEE728F47}"/>
    <cellStyle name="Salida 15 4 7 2 3 2" xfId="31921" xr:uid="{88E462E8-FDC6-4503-84AF-E0997BFC3D44}"/>
    <cellStyle name="Salida 15 4 7 2 4" xfId="21941" xr:uid="{26B93EFC-AA7F-41AF-B488-21625D897569}"/>
    <cellStyle name="Salida 15 4 7 3" xfId="10578" xr:uid="{10B9A919-142E-4E06-9B2F-457ACC842C7C}"/>
    <cellStyle name="Salida 15 4 7 3 2" xfId="25686" xr:uid="{0A49E0C5-F4BA-47AE-8B0D-E2F5063F5478}"/>
    <cellStyle name="Salida 15 4 7 4" xfId="9161" xr:uid="{1CBA90EE-331F-49B4-B54A-5D040DC92867}"/>
    <cellStyle name="Salida 15 4 7 4 2" xfId="24269" xr:uid="{AC873DD8-9FE0-4799-B74A-8FA83C5A7C8F}"/>
    <cellStyle name="Salida 15 4 7 5" xfId="19304" xr:uid="{EAE071BB-EB36-4259-BA37-A3EAAB380F6A}"/>
    <cellStyle name="Salida 15 4 8" xfId="4761" xr:uid="{69D57824-06A8-443A-ABEA-8642BB9C6200}"/>
    <cellStyle name="Salida 15 4 8 2" xfId="11143" xr:uid="{63CB75EC-8887-4B80-AC5C-9B018E63BFE9}"/>
    <cellStyle name="Salida 15 4 8 2 2" xfId="26251" xr:uid="{616646A7-F252-40C7-8E5B-7358939D7C12}"/>
    <cellStyle name="Salida 15 4 8 3" xfId="7805" xr:uid="{914E93FD-2F77-4812-AE8B-253B037AE8E0}"/>
    <cellStyle name="Salida 15 4 8 3 2" xfId="22913" xr:uid="{004CE0BB-92B6-459E-B391-A6B6DD65C5D5}"/>
    <cellStyle name="Salida 15 4 8 4" xfId="19869" xr:uid="{061571CF-0016-4084-947D-8E718E7E1D3B}"/>
    <cellStyle name="Salida 15 4 9" xfId="8622" xr:uid="{EBAA2587-4ED5-43BF-9170-90D4A61A5F69}"/>
    <cellStyle name="Salida 15 4 9 2" xfId="23730" xr:uid="{9E35013F-7E0E-4E67-8742-61FAE09C6F24}"/>
    <cellStyle name="Salida 15 5" xfId="2000" xr:uid="{97BBB815-CAA7-416C-BE26-D7BF4BAF4ECA}"/>
    <cellStyle name="Salida 15 5 10" xfId="16092" xr:uid="{D0088E22-B9D3-453F-A1A2-E38FB6894359}"/>
    <cellStyle name="Salida 15 5 10 2" xfId="31200" xr:uid="{E6DE76BE-6DE5-4026-B3D6-B8B5CBF8125F}"/>
    <cellStyle name="Salida 15 5 11" xfId="17225" xr:uid="{8FD0C1D5-14BE-4434-8737-EAA45D951860}"/>
    <cellStyle name="Salida 15 5 2" xfId="2762" xr:uid="{5EB808A0-CD3C-4BB0-AB17-C0481EEC3DF8}"/>
    <cellStyle name="Salida 15 5 2 2" xfId="5399" xr:uid="{BDA6FEC9-2FD0-4492-804A-7EA7DCE17D11}"/>
    <cellStyle name="Salida 15 5 2 2 2" xfId="11748" xr:uid="{EF0EAEBC-49F3-4ADD-B104-4019BA372941}"/>
    <cellStyle name="Salida 15 5 2 2 2 2" xfId="26856" xr:uid="{169BE633-AA4D-4813-B67E-B3F1A1F94A9C}"/>
    <cellStyle name="Salida 15 5 2 2 3" xfId="14050" xr:uid="{D16E803F-2651-46AA-9DA4-0403FEEE6965}"/>
    <cellStyle name="Salida 15 5 2 2 3 2" xfId="29158" xr:uid="{58A25EA3-56EC-47E7-9AD2-1030BF01701E}"/>
    <cellStyle name="Salida 15 5 2 2 4" xfId="20507" xr:uid="{54F81DC0-96E4-4A33-9609-E43A064CA129}"/>
    <cellStyle name="Salida 15 5 2 3" xfId="14268" xr:uid="{D8F1FEA8-6FF3-4C0E-82D5-20AB2C416996}"/>
    <cellStyle name="Salida 15 5 2 3 2" xfId="29376" xr:uid="{61C7D444-E2F9-4A9B-8884-192EBE3164A1}"/>
    <cellStyle name="Salida 15 5 2 4" xfId="17870" xr:uid="{5E5C12E7-35D3-4922-91F8-C7488A965F66}"/>
    <cellStyle name="Salida 15 5 3" xfId="3065" xr:uid="{AB02195F-FF30-4177-817A-60A08ED094BE}"/>
    <cellStyle name="Salida 15 5 3 2" xfId="5702" xr:uid="{858B46DB-4E7A-4EF2-A455-4FAD81EBC4BA}"/>
    <cellStyle name="Salida 15 5 3 2 2" xfId="12013" xr:uid="{224C32E8-5C97-48A2-9304-72FD9FF61B33}"/>
    <cellStyle name="Salida 15 5 3 2 2 2" xfId="27121" xr:uid="{01DFDF65-565D-4229-9730-19245BD2C229}"/>
    <cellStyle name="Salida 15 5 3 2 3" xfId="15892" xr:uid="{9F739DF4-04C3-4351-8631-F545177EC7EE}"/>
    <cellStyle name="Salida 15 5 3 2 3 2" xfId="31000" xr:uid="{3BBEB228-896F-4962-B283-9053D757AB92}"/>
    <cellStyle name="Salida 15 5 3 2 4" xfId="20810" xr:uid="{732709C4-50C2-45C5-AFEF-5D7AF2AD57EB}"/>
    <cellStyle name="Salida 15 5 3 3" xfId="9447" xr:uid="{2417CAF8-3312-4568-B42E-9444EC4AE52E}"/>
    <cellStyle name="Salida 15 5 3 3 2" xfId="24555" xr:uid="{D7231D96-1CA4-447A-85C4-697F3E684770}"/>
    <cellStyle name="Salida 15 5 3 4" xfId="16327" xr:uid="{6D7D4EFD-4DDA-49E2-AC0C-EC468E9CBC9F}"/>
    <cellStyle name="Salida 15 5 3 4 2" xfId="31435" xr:uid="{5D2C7D16-0D80-487C-B4D5-B73C5421CBE4}"/>
    <cellStyle name="Salida 15 5 3 5" xfId="18173" xr:uid="{50C9AECD-725A-499B-AC86-838A9F4B4F41}"/>
    <cellStyle name="Salida 15 5 4" xfId="3391" xr:uid="{8CDC0676-30C8-4073-B3E8-FAF73B917362}"/>
    <cellStyle name="Salida 15 5 4 2" xfId="6028" xr:uid="{48CCA506-DAAD-4D2A-A427-EFC10AF5C45B}"/>
    <cellStyle name="Salida 15 5 4 2 2" xfId="12339" xr:uid="{0CDC3A00-C949-413D-AC56-5A3F202A217D}"/>
    <cellStyle name="Salida 15 5 4 2 2 2" xfId="27447" xr:uid="{ED235B12-9479-448E-9B2A-9685A1F58BC5}"/>
    <cellStyle name="Salida 15 5 4 2 3" xfId="8037" xr:uid="{CFAB0B0A-1826-4837-9791-1882DCF27646}"/>
    <cellStyle name="Salida 15 5 4 2 3 2" xfId="23145" xr:uid="{1F31040F-1337-4D0A-8453-7B3D1BFAFC05}"/>
    <cellStyle name="Salida 15 5 4 2 4" xfId="21136" xr:uid="{647C9409-BF45-44E3-8416-3ECF82A2EAF2}"/>
    <cellStyle name="Salida 15 5 4 3" xfId="9773" xr:uid="{F6DF8F74-0D18-4F56-BA8C-86489DBF7BF2}"/>
    <cellStyle name="Salida 15 5 4 3 2" xfId="24881" xr:uid="{9575C42C-F767-4CA1-B51A-39C157F38803}"/>
    <cellStyle name="Salida 15 5 4 4" xfId="14903" xr:uid="{3A7E5A73-F688-4AF0-BC7C-E8D4B88B68E8}"/>
    <cellStyle name="Salida 15 5 4 4 2" xfId="30011" xr:uid="{2D39AFDB-2E26-4FB7-81FD-97C61F2C754D}"/>
    <cellStyle name="Salida 15 5 4 5" xfId="18499" xr:uid="{C64717DC-59D9-4944-8DC2-A24B8F194E99}"/>
    <cellStyle name="Salida 15 5 5" xfId="3697" xr:uid="{8040027C-8846-4C45-B440-133C7EE51F66}"/>
    <cellStyle name="Salida 15 5 5 2" xfId="6334" xr:uid="{A03DC6EE-AA97-4BC7-AD5A-74768FAD9EE7}"/>
    <cellStyle name="Salida 15 5 5 2 2" xfId="12645" xr:uid="{14A72656-F07D-44CD-90AA-64DFB4EA29DD}"/>
    <cellStyle name="Salida 15 5 5 2 2 2" xfId="27753" xr:uid="{319024D2-34F8-4F82-B984-B4148028BE24}"/>
    <cellStyle name="Salida 15 5 5 2 3" xfId="14569" xr:uid="{68B8B3D3-0333-4802-82A7-7509618E117F}"/>
    <cellStyle name="Salida 15 5 5 2 3 2" xfId="29677" xr:uid="{CBEA5865-15A1-4E38-BE2D-A545BB275149}"/>
    <cellStyle name="Salida 15 5 5 2 4" xfId="21442" xr:uid="{BF8C919D-A46C-4AB6-B7B2-75DAB4945C15}"/>
    <cellStyle name="Salida 15 5 5 3" xfId="10079" xr:uid="{B9837057-7056-4DA3-8E67-ECEFED1B948F}"/>
    <cellStyle name="Salida 15 5 5 3 2" xfId="25187" xr:uid="{598DF995-A35F-4086-BED1-E57447E389AD}"/>
    <cellStyle name="Salida 15 5 5 4" xfId="15197" xr:uid="{EECB4DE8-8478-4D3C-92BA-E71277319C62}"/>
    <cellStyle name="Salida 15 5 5 4 2" xfId="30305" xr:uid="{EB93BFC0-57E5-46C0-9A86-186082150BF7}"/>
    <cellStyle name="Salida 15 5 5 5" xfId="18805" xr:uid="{86D529EE-4973-4066-9AAD-5CA51A84DFAB}"/>
    <cellStyle name="Salida 15 5 6" xfId="4072" xr:uid="{AC677C57-E4B4-4956-9318-B842BEFF1848}"/>
    <cellStyle name="Salida 15 5 6 2" xfId="6709" xr:uid="{7C7A331B-D596-4FB7-9A1C-51C8D86A8040}"/>
    <cellStyle name="Salida 15 5 6 2 2" xfId="13020" xr:uid="{DFC09DDE-9002-4C3D-AE4B-E8E8D395EA8E}"/>
    <cellStyle name="Salida 15 5 6 2 2 2" xfId="28128" xr:uid="{E5320634-DFFE-4C8C-8966-09BE6FCEB561}"/>
    <cellStyle name="Salida 15 5 6 2 3" xfId="16696" xr:uid="{98710A59-290E-4492-9537-B9E778688A8C}"/>
    <cellStyle name="Salida 15 5 6 2 3 2" xfId="31804" xr:uid="{958C8C39-79E6-4A62-9DB6-3517A98EF7E4}"/>
    <cellStyle name="Salida 15 5 6 2 4" xfId="21817" xr:uid="{C06F2144-BB85-4470-8D32-2566114FBA3B}"/>
    <cellStyle name="Salida 15 5 6 3" xfId="10454" xr:uid="{5DAE904E-5343-43C5-8C70-52C5B6F12BCC}"/>
    <cellStyle name="Salida 15 5 6 3 2" xfId="25562" xr:uid="{A1C1C80F-7EB2-4FFF-A0A4-B54809628645}"/>
    <cellStyle name="Salida 15 5 6 4" xfId="15284" xr:uid="{0BFD2284-57A1-4D6F-AC84-819B17CDD961}"/>
    <cellStyle name="Salida 15 5 6 4 2" xfId="30392" xr:uid="{4E7277A6-AC82-4B91-85F2-3FA26714982B}"/>
    <cellStyle name="Salida 15 5 6 5" xfId="19180" xr:uid="{7C2B8D71-DC77-40BF-BDC6-040DD336E87C}"/>
    <cellStyle name="Salida 15 5 7" xfId="4637" xr:uid="{FE192E91-517F-4CCF-BC7C-46F21902F50E}"/>
    <cellStyle name="Salida 15 5 7 2" xfId="11019" xr:uid="{7481CEF5-725A-4815-B118-423C8CEA9CAC}"/>
    <cellStyle name="Salida 15 5 7 2 2" xfId="26127" xr:uid="{CC755E15-2ADE-47CE-B37E-6DFB984837EE}"/>
    <cellStyle name="Salida 15 5 7 3" xfId="11761" xr:uid="{10DB4921-2594-41C8-A5C4-8BBD580BC8C1}"/>
    <cellStyle name="Salida 15 5 7 3 2" xfId="26869" xr:uid="{444C0753-A122-4E6D-8086-989CF19BB499}"/>
    <cellStyle name="Salida 15 5 7 4" xfId="19745" xr:uid="{59122492-B73D-41E2-9FA3-A9CF8C1AFC05}"/>
    <cellStyle name="Salida 15 5 8" xfId="8498" xr:uid="{AED7043D-82EB-443A-8AF8-A632E6453035}"/>
    <cellStyle name="Salida 15 5 8 2" xfId="23606" xr:uid="{7325DC77-6F0E-4DED-B8B5-B163813F49BB}"/>
    <cellStyle name="Salida 15 5 9" xfId="15876" xr:uid="{108DB532-88E8-4F24-9BA8-9304B88E66F7}"/>
    <cellStyle name="Salida 15 5 9 2" xfId="30984" xr:uid="{29B5ED5A-C3AB-4C26-BCFC-EF84A013FD88}"/>
    <cellStyle name="Salida 16" xfId="1508" xr:uid="{00000000-0005-0000-0000-0000E8050000}"/>
    <cellStyle name="Salida 16 2" xfId="1934" xr:uid="{7A239006-2B82-4459-9A4F-E23E540D1CF8}"/>
    <cellStyle name="Salida 16 2 10" xfId="8435" xr:uid="{BDFE9E6E-9B2A-48B2-AC71-DA5A17576008}"/>
    <cellStyle name="Salida 16 2 10 2" xfId="23543" xr:uid="{1175C36B-5E0C-4147-AC7D-49F89F940C68}"/>
    <cellStyle name="Salida 16 2 11" xfId="13364" xr:uid="{6DF69F81-FE35-461C-92A9-2DD3AE3C1AE2}"/>
    <cellStyle name="Salida 16 2 11 2" xfId="28472" xr:uid="{409BEB7A-F761-4E40-948B-D85EB41DD825}"/>
    <cellStyle name="Salida 16 2 12" xfId="15587" xr:uid="{BD024D2B-17AB-4F86-B190-C03CDAD850A4}"/>
    <cellStyle name="Salida 16 2 12 2" xfId="30695" xr:uid="{EF1ED0F9-3E8D-427B-8E30-C2A7B7E46B43}"/>
    <cellStyle name="Salida 16 2 13" xfId="17159" xr:uid="{A3CAA46A-C57E-4E3F-A101-760C835EE601}"/>
    <cellStyle name="Salida 16 2 2" xfId="2494" xr:uid="{49973113-E91D-44CC-B6FD-46A76494F1C9}"/>
    <cellStyle name="Salida 16 2 2 2" xfId="5131" xr:uid="{2204DDDD-6D69-40BB-8F38-D9148746F4B4}"/>
    <cellStyle name="Salida 16 2 2 2 2" xfId="11495" xr:uid="{84AA6CA3-B1BF-459A-959D-38C528D54B17}"/>
    <cellStyle name="Salida 16 2 2 2 2 2" xfId="26603" xr:uid="{55777BEF-5109-492D-A090-AD4C982D378E}"/>
    <cellStyle name="Salida 16 2 2 2 3" xfId="16248" xr:uid="{2F144E3E-2649-4362-8837-28FCB9F14C29}"/>
    <cellStyle name="Salida 16 2 2 2 3 2" xfId="31356" xr:uid="{A2169F5A-69A9-43A6-8633-8EA7DC1FF19D}"/>
    <cellStyle name="Salida 16 2 2 2 4" xfId="20239" xr:uid="{485B2F14-E0DF-4CEA-9446-382B5E651768}"/>
    <cellStyle name="Salida 16 2 2 3" xfId="8961" xr:uid="{D74B7087-197F-40AA-86F2-CAC899A809E8}"/>
    <cellStyle name="Salida 16 2 2 3 2" xfId="24069" xr:uid="{7B8A958E-AA25-420E-914D-025F9E461657}"/>
    <cellStyle name="Salida 16 2 3" xfId="2710" xr:uid="{F6EBA811-19C8-4BDE-BDBA-7F4F0B89A9F9}"/>
    <cellStyle name="Salida 16 2 3 2" xfId="5347" xr:uid="{E3DD71A9-E8FF-4B19-98E2-B7E1B4933DF6}"/>
    <cellStyle name="Salida 16 2 3 2 2" xfId="11696" xr:uid="{4036DD5F-3844-4FFC-B326-68351108138F}"/>
    <cellStyle name="Salida 16 2 3 2 2 2" xfId="26804" xr:uid="{C67295BE-EDF0-4525-AAA8-8C83790C65CA}"/>
    <cellStyle name="Salida 16 2 3 2 3" xfId="16117" xr:uid="{0E37B888-BB3F-4B38-9E89-FD90CB4A546F}"/>
    <cellStyle name="Salida 16 2 3 2 3 2" xfId="31225" xr:uid="{B1AA2DE6-C5DD-4D64-A7F0-BC0DFFFCDD15}"/>
    <cellStyle name="Salida 16 2 3 2 4" xfId="20455" xr:uid="{95925B23-CFBA-4329-B899-FB2AE81EC3B3}"/>
    <cellStyle name="Salida 16 2 3 3" xfId="14123" xr:uid="{42881688-030E-4879-8B0E-70F9FF0DEEC4}"/>
    <cellStyle name="Salida 16 2 3 3 2" xfId="29231" xr:uid="{7AB5A19E-716F-438C-B8AD-8E6A9E5022D0}"/>
    <cellStyle name="Salida 16 2 3 4" xfId="17818" xr:uid="{7928B264-2618-4960-9976-16C7D87F2520}"/>
    <cellStyle name="Salida 16 2 4" xfId="3013" xr:uid="{0DBF0341-E8AA-416F-BD62-30D1805A55E9}"/>
    <cellStyle name="Salida 16 2 4 2" xfId="5650" xr:uid="{262DC957-8DE2-4C30-9D3C-CA76B3B7E1E1}"/>
    <cellStyle name="Salida 16 2 4 2 2" xfId="11961" xr:uid="{FDF94228-9A04-441C-941A-349C1AB14910}"/>
    <cellStyle name="Salida 16 2 4 2 2 2" xfId="27069" xr:uid="{A7067BD5-F657-4CA4-8A94-A21383FC0346}"/>
    <cellStyle name="Salida 16 2 4 2 3" xfId="9256" xr:uid="{C9BF640A-5E58-4DAA-9803-FB3162B1BD44}"/>
    <cellStyle name="Salida 16 2 4 2 3 2" xfId="24364" xr:uid="{56CBEB79-9040-420C-9CC9-BBEEA3DB7906}"/>
    <cellStyle name="Salida 16 2 4 2 4" xfId="20758" xr:uid="{F681E4DA-165C-4E30-879C-CB60292EB8FE}"/>
    <cellStyle name="Salida 16 2 4 3" xfId="9395" xr:uid="{7F2DFB14-C168-401D-A0BC-D4CBA5A2288F}"/>
    <cellStyle name="Salida 16 2 4 3 2" xfId="24503" xr:uid="{82EC566A-BD58-41A3-ABE2-9417A0549957}"/>
    <cellStyle name="Salida 16 2 4 4" xfId="9247" xr:uid="{14DC5601-CF43-432E-9C4A-FED44F44F2BE}"/>
    <cellStyle name="Salida 16 2 4 4 2" xfId="24355" xr:uid="{33DF08DA-17C8-41B1-91C6-8B2465421968}"/>
    <cellStyle name="Salida 16 2 4 5" xfId="18121" xr:uid="{43C487BE-F28C-494F-A578-58CFCDF888A1}"/>
    <cellStyle name="Salida 16 2 5" xfId="3339" xr:uid="{A0355C48-2ADD-4CE6-8C0F-EA5D5B8475AF}"/>
    <cellStyle name="Salida 16 2 5 2" xfId="5976" xr:uid="{90E6B750-757D-44BE-B2E3-532E5B1AC2C1}"/>
    <cellStyle name="Salida 16 2 5 2 2" xfId="12287" xr:uid="{B699D0D9-7BF8-44E5-90A6-AC160CE3AE16}"/>
    <cellStyle name="Salida 16 2 5 2 2 2" xfId="27395" xr:uid="{6020CDF7-D9A4-407D-9A5C-73A65ADE1274}"/>
    <cellStyle name="Salida 16 2 5 2 3" xfId="15103" xr:uid="{6E0A0462-2DD1-4A5A-870D-D807C3C65A67}"/>
    <cellStyle name="Salida 16 2 5 2 3 2" xfId="30211" xr:uid="{3A6D0D08-6D82-44DF-8490-C5321084D62E}"/>
    <cellStyle name="Salida 16 2 5 2 4" xfId="21084" xr:uid="{9ED6C9B0-DCCA-48E1-B6E6-9039660D005B}"/>
    <cellStyle name="Salida 16 2 5 3" xfId="9721" xr:uid="{D729611C-FC5E-45F7-99CF-8E24D1FAB042}"/>
    <cellStyle name="Salida 16 2 5 3 2" xfId="24829" xr:uid="{18645F4C-266C-4F2B-8144-C032A0F4490C}"/>
    <cellStyle name="Salida 16 2 5 4" xfId="15880" xr:uid="{0AD71CED-736D-491C-AFFA-7194ED79AA07}"/>
    <cellStyle name="Salida 16 2 5 4 2" xfId="30988" xr:uid="{53126C62-2CBB-486B-AD7B-4CB72A053BD7}"/>
    <cellStyle name="Salida 16 2 5 5" xfId="18447" xr:uid="{DDA334D8-7983-4037-A528-B757A98B3745}"/>
    <cellStyle name="Salida 16 2 6" xfId="3645" xr:uid="{FD834FBF-3EF4-4311-B74F-01EEE08D48A1}"/>
    <cellStyle name="Salida 16 2 6 2" xfId="6282" xr:uid="{69724082-E327-4EE0-B7F6-75E22B9C39CE}"/>
    <cellStyle name="Salida 16 2 6 2 2" xfId="12593" xr:uid="{0C4BE17B-D116-4826-A52D-BBC581828AFD}"/>
    <cellStyle name="Salida 16 2 6 2 2 2" xfId="27701" xr:uid="{0D51B9B4-CFE2-43A2-A1C8-434ECD2763BA}"/>
    <cellStyle name="Salida 16 2 6 2 3" xfId="14902" xr:uid="{B63427B8-BF03-40E8-8B34-966E80EC1726}"/>
    <cellStyle name="Salida 16 2 6 2 3 2" xfId="30010" xr:uid="{6DD34195-50B0-448E-BEFA-A16C500B23D1}"/>
    <cellStyle name="Salida 16 2 6 2 4" xfId="21390" xr:uid="{D6772215-6645-48FE-A8CB-EF5C19A3D62F}"/>
    <cellStyle name="Salida 16 2 6 3" xfId="10027" xr:uid="{FACD469C-14E0-41F0-9BE6-27F4BFCA3B5D}"/>
    <cellStyle name="Salida 16 2 6 3 2" xfId="25135" xr:uid="{29F634CC-B91C-4D1A-9F36-F94D850C84EC}"/>
    <cellStyle name="Salida 16 2 6 4" xfId="9250" xr:uid="{49D1ABC9-7C90-4210-9AAD-0507B6C050B3}"/>
    <cellStyle name="Salida 16 2 6 4 2" xfId="24358" xr:uid="{65862270-EE65-4BB3-A738-4A21DE0A3BD0}"/>
    <cellStyle name="Salida 16 2 6 5" xfId="18753" xr:uid="{CDCD0EA3-F6CC-4032-B766-E5920FA62C52}"/>
    <cellStyle name="Salida 16 2 7" xfId="4006" xr:uid="{513BDEAD-B85F-4E5C-8D48-81E863BE746F}"/>
    <cellStyle name="Salida 16 2 7 2" xfId="6643" xr:uid="{1E767944-BF29-4F22-8ECD-E915A9195AF2}"/>
    <cellStyle name="Salida 16 2 7 2 2" xfId="12954" xr:uid="{4E8B3CE9-887E-43DC-A2FA-B095052B399A}"/>
    <cellStyle name="Salida 16 2 7 2 2 2" xfId="28062" xr:uid="{4CC26ADB-1094-4E3A-8C0F-74FA5310175C}"/>
    <cellStyle name="Salida 16 2 7 2 3" xfId="16644" xr:uid="{125EF4C8-FD14-4E1C-B7C3-B672EB136854}"/>
    <cellStyle name="Salida 16 2 7 2 3 2" xfId="31752" xr:uid="{3B5B54AE-00EE-42F8-824D-F25FA0A792D6}"/>
    <cellStyle name="Salida 16 2 7 2 4" xfId="21751" xr:uid="{71253B15-74D4-4B4A-B16B-A5BAA09ADF27}"/>
    <cellStyle name="Salida 16 2 7 3" xfId="10388" xr:uid="{B193AECD-8DC9-4D27-B705-03BC273AFA1F}"/>
    <cellStyle name="Salida 16 2 7 3 2" xfId="25496" xr:uid="{C6C536D5-AF22-40A1-B191-23411547558B}"/>
    <cellStyle name="Salida 16 2 7 4" xfId="7537" xr:uid="{8987EDE8-73C7-40E9-84F4-80BF549A3F5F}"/>
    <cellStyle name="Salida 16 2 7 4 2" xfId="22645" xr:uid="{6A231A6D-E677-4E52-BE48-1AEDB39E25EB}"/>
    <cellStyle name="Salida 16 2 7 5" xfId="19114" xr:uid="{F9472E58-3EE6-445A-9A0C-A5B3603CA6A2}"/>
    <cellStyle name="Salida 16 2 8" xfId="4319" xr:uid="{D8B2D72E-EE9A-4DCB-BD69-4013ADAE9713}"/>
    <cellStyle name="Salida 16 2 8 2" xfId="6956" xr:uid="{27B30D40-239A-4443-ADE2-6F1A0D114F75}"/>
    <cellStyle name="Salida 16 2 8 2 2" xfId="13267" xr:uid="{A1177A78-353A-49F4-8021-33AFE47165DA}"/>
    <cellStyle name="Salida 16 2 8 2 2 2" xfId="28375" xr:uid="{AD2FC590-8ED1-4F24-8063-B84ACFC6BF7E}"/>
    <cellStyle name="Salida 16 2 8 2 3" xfId="16931" xr:uid="{C85DDE54-0EE5-45E0-808D-CDBD8A2DBA9A}"/>
    <cellStyle name="Salida 16 2 8 2 3 2" xfId="32039" xr:uid="{188FFAE0-94B0-44F9-ADD4-2997AD7157F8}"/>
    <cellStyle name="Salida 16 2 8 2 4" xfId="22064" xr:uid="{C9DB3FE1-BE6E-4484-8DB8-736139EF8196}"/>
    <cellStyle name="Salida 16 2 8 3" xfId="10701" xr:uid="{FACC1FBC-30BC-4F47-B29D-A7D1525267A9}"/>
    <cellStyle name="Salida 16 2 8 3 2" xfId="25809" xr:uid="{6F70D59B-57B2-4E6E-8506-32655FC920DA}"/>
    <cellStyle name="Salida 16 2 8 4" xfId="8094" xr:uid="{D4877EDB-128F-43C1-B23F-5A940A97E816}"/>
    <cellStyle name="Salida 16 2 8 4 2" xfId="23202" xr:uid="{3BA55888-B217-4555-90FB-727284B25892}"/>
    <cellStyle name="Salida 16 2 8 5" xfId="19427" xr:uid="{7A489605-E827-4861-AA5C-0C1DF84929CB}"/>
    <cellStyle name="Salida 16 2 9" xfId="4571" xr:uid="{0AD54FDD-9966-422A-AD71-74B756480F9D}"/>
    <cellStyle name="Salida 16 2 9 2" xfId="10953" xr:uid="{04B286F9-FB24-45E1-BCD8-84C77F6AC9BC}"/>
    <cellStyle name="Salida 16 2 9 2 2" xfId="26061" xr:uid="{683F71EA-8153-492C-8C62-7C1F42D7B4DA}"/>
    <cellStyle name="Salida 16 2 9 3" xfId="13562" xr:uid="{9294D87F-7771-4E16-86DE-5F97EC4198CD}"/>
    <cellStyle name="Salida 16 2 9 3 2" xfId="28670" xr:uid="{38E4189A-CB24-48D5-98DA-D035D6B92177}"/>
    <cellStyle name="Salida 16 2 9 4" xfId="19679" xr:uid="{0AC217BA-84F7-40E3-BBB7-C75C2B6BDFE5}"/>
    <cellStyle name="Salida 16 3" xfId="1799" xr:uid="{CA4EE7EC-FBE0-4862-A0C9-886D86FB85AF}"/>
    <cellStyle name="Salida 16 3 10" xfId="8300" xr:uid="{A6365500-7514-419D-8B52-C2AC5B99EE39}"/>
    <cellStyle name="Salida 16 3 10 2" xfId="23408" xr:uid="{0B0FA3C4-EBE6-4131-BD80-3A5653CF5A3F}"/>
    <cellStyle name="Salida 16 3 11" xfId="9268" xr:uid="{D214E273-F054-47F7-90C3-3E93FF79E772}"/>
    <cellStyle name="Salida 16 3 11 2" xfId="24376" xr:uid="{1A874787-DD34-478C-BCB6-F696F1989DE1}"/>
    <cellStyle name="Salida 16 3 12" xfId="16181" xr:uid="{607E2EF0-6799-4123-A4EB-B8F86409112B}"/>
    <cellStyle name="Salida 16 3 12 2" xfId="31289" xr:uid="{83243562-1172-4667-A749-DB0CD72BFE05}"/>
    <cellStyle name="Salida 16 3 13" xfId="17024" xr:uid="{415AAC90-9403-4BDB-9E7F-02018D3AC89E}"/>
    <cellStyle name="Salida 16 3 2" xfId="2359" xr:uid="{B643301A-DC1C-4B69-9EEA-62B742E956F1}"/>
    <cellStyle name="Salida 16 3 2 2" xfId="4996" xr:uid="{9AEBC267-0F8E-4D47-89E5-302351D4FC15}"/>
    <cellStyle name="Salida 16 3 2 2 2" xfId="11360" xr:uid="{4E9A2559-6A44-4793-851B-ED86F326A5F8}"/>
    <cellStyle name="Salida 16 3 2 2 2 2" xfId="26468" xr:uid="{4ED8D983-CBA6-4F68-AF0C-6A8AD6605D99}"/>
    <cellStyle name="Salida 16 3 2 2 3" xfId="7984" xr:uid="{96CFA6A6-B356-430E-A844-1689846AEF2E}"/>
    <cellStyle name="Salida 16 3 2 2 3 2" xfId="23092" xr:uid="{75422D12-963A-4436-811E-F1325251467E}"/>
    <cellStyle name="Salida 16 3 2 2 4" xfId="20104" xr:uid="{668626F3-9129-415F-BB4C-1D420CD514D6}"/>
    <cellStyle name="Salida 16 3 2 3" xfId="8826" xr:uid="{46685670-C7E3-4BC3-B7FB-A04C4313D1E1}"/>
    <cellStyle name="Salida 16 3 2 3 2" xfId="23934" xr:uid="{E93D284B-21E0-4A24-992B-3445506F4375}"/>
    <cellStyle name="Salida 16 3 3" xfId="2260" xr:uid="{C912178E-8511-4BC1-A026-749A559986E7}"/>
    <cellStyle name="Salida 16 3 3 2" xfId="4897" xr:uid="{F3592FE6-C840-44F5-9DE2-458EE5254E57}"/>
    <cellStyle name="Salida 16 3 3 2 2" xfId="11261" xr:uid="{BBDADDE1-5086-48B1-906C-99544B7A4870}"/>
    <cellStyle name="Salida 16 3 3 2 2 2" xfId="26369" xr:uid="{2DAB5727-0830-4C2D-A166-26B300D958D7}"/>
    <cellStyle name="Salida 16 3 3 2 3" xfId="8216" xr:uid="{2174E73F-DE87-4DD6-8E6A-616CDABE088C}"/>
    <cellStyle name="Salida 16 3 3 2 3 2" xfId="23324" xr:uid="{0CCBCC58-AA03-4CA0-8EF7-29CA9BF1A4C6}"/>
    <cellStyle name="Salida 16 3 3 2 4" xfId="20005" xr:uid="{5996EB14-3127-4061-A692-45029DA4A922}"/>
    <cellStyle name="Salida 16 3 3 3" xfId="14601" xr:uid="{064E95AB-711E-4101-BCD6-9B748526FFE2}"/>
    <cellStyle name="Salida 16 3 3 3 2" xfId="29709" xr:uid="{1E9B910A-B1ED-4CC4-B969-88CC86C8329E}"/>
    <cellStyle name="Salida 16 3 3 4" xfId="17485" xr:uid="{280FAD02-3636-431A-A7B4-5158B322DD65}"/>
    <cellStyle name="Salida 16 3 4" xfId="2641" xr:uid="{A8C19B43-7E2E-49CF-A2EE-5720C071F719}"/>
    <cellStyle name="Salida 16 3 4 2" xfId="5278" xr:uid="{F0D776BF-CB3D-4E18-BFE2-5943AFD56811}"/>
    <cellStyle name="Salida 16 3 4 2 2" xfId="11642" xr:uid="{3A3F52B3-8283-4105-A1C2-17E19C816322}"/>
    <cellStyle name="Salida 16 3 4 2 2 2" xfId="26750" xr:uid="{CE6FFB77-BB93-41DE-BEDA-1AB47D6DD46E}"/>
    <cellStyle name="Salida 16 3 4 2 3" xfId="14398" xr:uid="{570FB77D-DB03-4C19-AD30-42CE57AD24D4}"/>
    <cellStyle name="Salida 16 3 4 2 3 2" xfId="29506" xr:uid="{C82537CB-4166-4230-BA4A-16A9C4C6EA17}"/>
    <cellStyle name="Salida 16 3 4 2 4" xfId="20386" xr:uid="{E99533EE-7EB3-4DDC-8FB1-E4917E03725D}"/>
    <cellStyle name="Salida 16 3 4 3" xfId="9108" xr:uid="{FF4D0CAD-7C16-4597-9990-A4A355FAFD83}"/>
    <cellStyle name="Salida 16 3 4 3 2" xfId="24216" xr:uid="{7F8F42CB-4CA1-4509-9566-02E9F1059358}"/>
    <cellStyle name="Salida 16 3 4 4" xfId="15609" xr:uid="{DC0A83C0-FA8B-4725-8998-4C2300D5A444}"/>
    <cellStyle name="Salida 16 3 4 4 2" xfId="30717" xr:uid="{F509A2B7-0759-4396-A180-491EA898A275}"/>
    <cellStyle name="Salida 16 3 4 5" xfId="17749" xr:uid="{2F000B2C-F77F-4067-BE6D-77B2730E88A9}"/>
    <cellStyle name="Salida 16 3 5" xfId="2274" xr:uid="{FA117493-21A9-4A33-B760-532631286701}"/>
    <cellStyle name="Salida 16 3 5 2" xfId="4911" xr:uid="{2E1D8AC4-0528-4E99-8A06-6AA69CEB662C}"/>
    <cellStyle name="Salida 16 3 5 2 2" xfId="11275" xr:uid="{0C4DBBE2-289C-4BAE-A55D-F0208A384BD5}"/>
    <cellStyle name="Salida 16 3 5 2 2 2" xfId="26383" xr:uid="{E6ED5625-DF99-4BC8-BF75-E9000FA4B9C5}"/>
    <cellStyle name="Salida 16 3 5 2 3" xfId="8014" xr:uid="{B975DF45-FE16-4BD7-8C5C-BDE346EA180D}"/>
    <cellStyle name="Salida 16 3 5 2 3 2" xfId="23122" xr:uid="{003CD6E8-22C0-4DD0-BF97-30225AB0CA52}"/>
    <cellStyle name="Salida 16 3 5 2 4" xfId="20019" xr:uid="{22435115-5A7F-4400-B328-3EEF23396F00}"/>
    <cellStyle name="Salida 16 3 5 3" xfId="8741" xr:uid="{D22E3BDF-28D6-4D70-A421-FAA750FA36D5}"/>
    <cellStyle name="Salida 16 3 5 3 2" xfId="23849" xr:uid="{575487D6-237E-4470-939A-98785F2C271B}"/>
    <cellStyle name="Salida 16 3 5 4" xfId="8175" xr:uid="{3AD46C02-CF00-4F07-9880-EDF30DA31AED}"/>
    <cellStyle name="Salida 16 3 5 4 2" xfId="23283" xr:uid="{7C166568-1457-46EF-951F-7C2399806CE1}"/>
    <cellStyle name="Salida 16 3 5 5" xfId="17499" xr:uid="{031F6809-6FD7-4DA2-B706-D7E7BBB665BD}"/>
    <cellStyle name="Salida 16 3 6" xfId="2302" xr:uid="{E12813F5-D41E-4DCA-A4EB-FCC1A199DFFA}"/>
    <cellStyle name="Salida 16 3 6 2" xfId="4939" xr:uid="{03F5C902-59CD-4B49-A994-12814C0970CA}"/>
    <cellStyle name="Salida 16 3 6 2 2" xfId="11303" xr:uid="{EE5FD1D9-C2AB-43F1-B7B3-7F487B5C126A}"/>
    <cellStyle name="Salida 16 3 6 2 2 2" xfId="26411" xr:uid="{E3DD8733-FF75-40B5-BC7D-F62B53F76DF5}"/>
    <cellStyle name="Salida 16 3 6 2 3" xfId="15994" xr:uid="{C9DCB232-F606-41E6-B92B-D085CD9FF204}"/>
    <cellStyle name="Salida 16 3 6 2 3 2" xfId="31102" xr:uid="{A55ECCD9-4D81-4ED4-A33E-13A71C570100}"/>
    <cellStyle name="Salida 16 3 6 2 4" xfId="20047" xr:uid="{2D75D9F4-F827-497C-B30B-33BC616AC576}"/>
    <cellStyle name="Salida 16 3 6 3" xfId="8769" xr:uid="{0C3820B1-7C2C-4537-BF96-4A4F528072B1}"/>
    <cellStyle name="Salida 16 3 6 3 2" xfId="23877" xr:uid="{91CD6721-6A7A-48E6-8B58-02FCF4290657}"/>
    <cellStyle name="Salida 16 3 6 4" xfId="7305" xr:uid="{D543E3E9-9FD4-45E0-902B-C8FFF848B136}"/>
    <cellStyle name="Salida 16 3 6 4 2" xfId="22413" xr:uid="{0D7CF734-F29E-459E-9549-3C531AF8487D}"/>
    <cellStyle name="Salida 16 3 6 5" xfId="17527" xr:uid="{0BAAA7A2-4D13-45FC-B574-D5C4D1C492FF}"/>
    <cellStyle name="Salida 16 3 7" xfId="3871" xr:uid="{5FBBF9EC-41F1-4825-AFB1-099BB62CFF8E}"/>
    <cellStyle name="Salida 16 3 7 2" xfId="6508" xr:uid="{E7AC69BF-4D60-4E71-BDF5-80823903B877}"/>
    <cellStyle name="Salida 16 3 7 2 2" xfId="12819" xr:uid="{A8CC6910-D3F6-4F9A-A5BD-17838B3A5719}"/>
    <cellStyle name="Salida 16 3 7 2 2 2" xfId="27927" xr:uid="{0278BA61-EA9E-4425-9369-E06D9B6C18D2}"/>
    <cellStyle name="Salida 16 3 7 2 3" xfId="7477" xr:uid="{EFFBF4E2-66D0-4A40-90DA-BB9E41365C8F}"/>
    <cellStyle name="Salida 16 3 7 2 3 2" xfId="22585" xr:uid="{00994FBF-95C7-4BB5-8A30-568ACA4CBDB7}"/>
    <cellStyle name="Salida 16 3 7 2 4" xfId="21616" xr:uid="{7BCBC147-E79D-4806-83FD-B8AE3ACA9033}"/>
    <cellStyle name="Salida 16 3 7 3" xfId="10253" xr:uid="{BF646CEB-B69A-4F67-BA0B-107570C0F359}"/>
    <cellStyle name="Salida 16 3 7 3 2" xfId="25361" xr:uid="{4F7997EA-63BC-4B04-BC2B-D42010A94E89}"/>
    <cellStyle name="Salida 16 3 7 4" xfId="14121" xr:uid="{0F727508-8D4E-4FE3-8A4F-320008D1B082}"/>
    <cellStyle name="Salida 16 3 7 4 2" xfId="29229" xr:uid="{B4635480-98BB-4019-B5FF-03762FA8E3E9}"/>
    <cellStyle name="Salida 16 3 7 5" xfId="18979" xr:uid="{30A0C4C3-1906-44D1-AEDF-52C58D6ED134}"/>
    <cellStyle name="Salida 16 3 8" xfId="4253" xr:uid="{C7CC6CEA-772C-48B4-B1F4-BCC9A29B8BF0}"/>
    <cellStyle name="Salida 16 3 8 2" xfId="6890" xr:uid="{BDD7B24C-C83D-4F9B-9C25-0F43ED962F2E}"/>
    <cellStyle name="Salida 16 3 8 2 2" xfId="13201" xr:uid="{3958309A-D00B-4E08-BF2C-677EF8AE29D1}"/>
    <cellStyle name="Salida 16 3 8 2 2 2" xfId="28309" xr:uid="{FA7D8D82-C250-4A17-AB21-074B30CAD003}"/>
    <cellStyle name="Salida 16 3 8 2 3" xfId="16865" xr:uid="{C54C7286-7E7F-498B-9BF0-F7FFD0DF53C0}"/>
    <cellStyle name="Salida 16 3 8 2 3 2" xfId="31973" xr:uid="{147053EA-0DF2-4C7A-B16E-FAD50701E52F}"/>
    <cellStyle name="Salida 16 3 8 2 4" xfId="21998" xr:uid="{6DAE2D0B-3CE0-4918-BE8B-D2C567C95511}"/>
    <cellStyle name="Salida 16 3 8 3" xfId="10635" xr:uid="{3ADAC256-6675-4A32-990C-7B6E75BEFD31}"/>
    <cellStyle name="Salida 16 3 8 3 2" xfId="25743" xr:uid="{67E76D68-CDF2-4537-A696-7E6305E42E1A}"/>
    <cellStyle name="Salida 16 3 8 4" xfId="7944" xr:uid="{E1E8A386-1B28-42D2-86C4-E9E12DBFFE63}"/>
    <cellStyle name="Salida 16 3 8 4 2" xfId="23052" xr:uid="{B1E9A29C-D994-46ED-841E-07D9977D1582}"/>
    <cellStyle name="Salida 16 3 8 5" xfId="19361" xr:uid="{6B512A6E-202F-4270-825A-F8E0E5A42F20}"/>
    <cellStyle name="Salida 16 3 9" xfId="4436" xr:uid="{A86E8BA7-993A-4DC1-AB92-C928C8F23C33}"/>
    <cellStyle name="Salida 16 3 9 2" xfId="10818" xr:uid="{40E39B9C-B74E-4326-B621-36BE01ECF9A7}"/>
    <cellStyle name="Salida 16 3 9 2 2" xfId="25926" xr:uid="{82BEE14A-99A8-4FBF-AE72-F97230236175}"/>
    <cellStyle name="Salida 16 3 9 3" xfId="15476" xr:uid="{0FDE58B7-A436-4C2A-939B-BA43A2116309}"/>
    <cellStyle name="Salida 16 3 9 3 2" xfId="30584" xr:uid="{B9A7EA64-EE20-4C9C-8C17-2184E394930A}"/>
    <cellStyle name="Salida 16 3 9 4" xfId="19544" xr:uid="{F4BE554A-CC17-4485-B82E-D56DA13A78DB}"/>
    <cellStyle name="Salida 16 4" xfId="2125" xr:uid="{E9F449B6-3601-4CC6-B922-3855B8B8108D}"/>
    <cellStyle name="Salida 16 4 10" xfId="14278" xr:uid="{D52A1B02-DBBE-4319-86E1-CD28DB85FEBE}"/>
    <cellStyle name="Salida 16 4 10 2" xfId="29386" xr:uid="{6C956DA5-B5E1-4DE1-B235-F7CA2575C37B}"/>
    <cellStyle name="Salida 16 4 11" xfId="13769" xr:uid="{FDFA8DF6-F1FE-4099-A2B8-CC04CA6D6BC1}"/>
    <cellStyle name="Salida 16 4 11 2" xfId="28877" xr:uid="{3BCC74B5-EA95-492E-922F-93EDBDC4ECC7}"/>
    <cellStyle name="Salida 16 4 12" xfId="17350" xr:uid="{67A7660B-A714-437F-84AE-985C70B45405}"/>
    <cellStyle name="Salida 16 4 2" xfId="2615" xr:uid="{D787079F-895D-41F9-9B9F-A44D75105333}"/>
    <cellStyle name="Salida 16 4 2 2" xfId="5252" xr:uid="{D99B263B-ED48-4EC4-95F6-0D89DD14F773}"/>
    <cellStyle name="Salida 16 4 2 2 2" xfId="11616" xr:uid="{F30F920D-FD0D-45BC-A0C1-78429F09D1F0}"/>
    <cellStyle name="Salida 16 4 2 2 2 2" xfId="26724" xr:uid="{C07F7324-D774-47E9-94E0-BFB83FAD445A}"/>
    <cellStyle name="Salida 16 4 2 2 3" xfId="14693" xr:uid="{31525BE4-2E93-4A52-8C68-5AB7EAC2C221}"/>
    <cellStyle name="Salida 16 4 2 2 3 2" xfId="29801" xr:uid="{19B61064-80EE-461C-BE45-B8582994E3F1}"/>
    <cellStyle name="Salida 16 4 2 2 4" xfId="20360" xr:uid="{68F70FC9-D10A-445A-9298-DAA1843154E0}"/>
    <cellStyle name="Salida 16 4 2 3" xfId="9082" xr:uid="{E7DD65B4-0881-441D-98FF-09CE745C377F}"/>
    <cellStyle name="Salida 16 4 2 3 2" xfId="24190" xr:uid="{C37852F5-2D1A-444B-BC3E-B8F3DB5D3AB2}"/>
    <cellStyle name="Salida 16 4 2 4" xfId="15046" xr:uid="{AA64B6AB-9EA9-4204-9A6E-DF8E722BE562}"/>
    <cellStyle name="Salida 16 4 2 4 2" xfId="30154" xr:uid="{0A59D0B3-809D-4DE7-B2E0-354DFD952E89}"/>
    <cellStyle name="Salida 16 4 2 5" xfId="14666" xr:uid="{D3D1559D-6789-43E2-8846-837ECB36CFD2}"/>
    <cellStyle name="Salida 16 4 2 5 2" xfId="29774" xr:uid="{77DE9638-E176-4ED8-B49D-E0C3453EE078}"/>
    <cellStyle name="Salida 16 4 2 6" xfId="17723" xr:uid="{FBCDCBE5-8780-4C46-BC43-9948CFE640FC}"/>
    <cellStyle name="Salida 16 4 3" xfId="2880" xr:uid="{AA55B6E7-6C27-4943-8153-6EDC58969730}"/>
    <cellStyle name="Salida 16 4 3 2" xfId="5517" xr:uid="{F5E9E0C6-08D2-4AE9-971E-60DD93E8204D}"/>
    <cellStyle name="Salida 16 4 3 2 2" xfId="11828" xr:uid="{3409CD67-9622-4D1C-B503-1A7E75FE6C0C}"/>
    <cellStyle name="Salida 16 4 3 2 2 2" xfId="26936" xr:uid="{D38BF432-DCC6-4649-BE81-C1AFFFB713CA}"/>
    <cellStyle name="Salida 16 4 3 2 3" xfId="13482" xr:uid="{9A506BEA-5296-413D-A7E9-2CC036515834}"/>
    <cellStyle name="Salida 16 4 3 2 3 2" xfId="28590" xr:uid="{3BFAD2AC-FC5E-4144-990E-F60AF7F4FC10}"/>
    <cellStyle name="Salida 16 4 3 2 4" xfId="20625" xr:uid="{028B1775-7D25-4C2A-8943-EAB9568F73B4}"/>
    <cellStyle name="Salida 16 4 3 3" xfId="16549" xr:uid="{4150068E-3182-4E90-9C46-0456E2F564DA}"/>
    <cellStyle name="Salida 16 4 3 3 2" xfId="31657" xr:uid="{F2FAA3C4-41E9-4048-9257-A6BF23329247}"/>
    <cellStyle name="Salida 16 4 3 4" xfId="17988" xr:uid="{BD2339CB-F283-4DF0-A1D7-F8143AF620B4}"/>
    <cellStyle name="Salida 16 4 4" xfId="3183" xr:uid="{C84D8CA3-B2F8-41FE-BF95-CB152543AA72}"/>
    <cellStyle name="Salida 16 4 4 2" xfId="5820" xr:uid="{67BE32FD-5353-4DAA-A937-B29D9CCF2676}"/>
    <cellStyle name="Salida 16 4 4 2 2" xfId="12131" xr:uid="{240D5BDF-3008-4045-80A0-9EDB9AA5A1F7}"/>
    <cellStyle name="Salida 16 4 4 2 2 2" xfId="27239" xr:uid="{C177758B-C65C-463E-B5EA-9E39FEAF05D4}"/>
    <cellStyle name="Salida 16 4 4 2 3" xfId="14763" xr:uid="{90243739-7A12-4C58-9445-B8360213CFBF}"/>
    <cellStyle name="Salida 16 4 4 2 3 2" xfId="29871" xr:uid="{D793C19D-BEFC-4829-A110-7F106A093BB8}"/>
    <cellStyle name="Salida 16 4 4 2 4" xfId="20928" xr:uid="{850487C2-DE46-4A7D-B08C-C675F43B4CD1}"/>
    <cellStyle name="Salida 16 4 4 3" xfId="9565" xr:uid="{A797E12A-C099-4F13-97FA-52D63B53B5EE}"/>
    <cellStyle name="Salida 16 4 4 3 2" xfId="24673" xr:uid="{4A6FA0E1-F627-49F6-9D45-84390B624194}"/>
    <cellStyle name="Salida 16 4 4 4" xfId="14904" xr:uid="{159CFD89-30FD-4CAB-B914-6AB2C9E4E174}"/>
    <cellStyle name="Salida 16 4 4 4 2" xfId="30012" xr:uid="{36C1C8F8-FF20-4BEB-A473-1848C30550C9}"/>
    <cellStyle name="Salida 16 4 4 5" xfId="18291" xr:uid="{F61674A2-E8AF-4BA3-A476-CC8ACCB515C0}"/>
    <cellStyle name="Salida 16 4 5" xfId="3509" xr:uid="{1CADCDBA-A564-42DA-AA14-37983C427CB4}"/>
    <cellStyle name="Salida 16 4 5 2" xfId="6146" xr:uid="{366687AF-FE7D-4203-855A-25928FA4D074}"/>
    <cellStyle name="Salida 16 4 5 2 2" xfId="12457" xr:uid="{35B1E80D-0A0F-42E4-A2EB-C827A53CDB32}"/>
    <cellStyle name="Salida 16 4 5 2 2 2" xfId="27565" xr:uid="{313F8DD3-F5FB-4810-868F-4A9554FF0936}"/>
    <cellStyle name="Salida 16 4 5 2 3" xfId="14446" xr:uid="{2CB60A4C-E37C-4BAF-88B0-AE70CCA53348}"/>
    <cellStyle name="Salida 16 4 5 2 3 2" xfId="29554" xr:uid="{7AD78E16-17AD-47BB-ABDF-97870737FCA5}"/>
    <cellStyle name="Salida 16 4 5 2 4" xfId="21254" xr:uid="{184782DA-83A4-4A9F-8607-1F10189182F1}"/>
    <cellStyle name="Salida 16 4 5 3" xfId="9891" xr:uid="{EE259F6C-074A-473F-A88A-2B6356902EA3}"/>
    <cellStyle name="Salida 16 4 5 3 2" xfId="24999" xr:uid="{B743EC1D-C61B-447E-AEF9-587B593C6416}"/>
    <cellStyle name="Salida 16 4 5 4" xfId="7273" xr:uid="{A17ED9BA-A4DC-4320-A3F8-0C1ABB4F6CA4}"/>
    <cellStyle name="Salida 16 4 5 4 2" xfId="22381" xr:uid="{7554E768-E8ED-45A8-852F-5CA3A64E6884}"/>
    <cellStyle name="Salida 16 4 5 5" xfId="18617" xr:uid="{AA0B9EA6-9670-4503-8188-EE866EBA6109}"/>
    <cellStyle name="Salida 16 4 6" xfId="3815" xr:uid="{FDB54AC8-C93B-4CDE-8979-DAE1BB22A8E8}"/>
    <cellStyle name="Salida 16 4 6 2" xfId="6452" xr:uid="{08DD12F9-537C-4A83-97A4-72CC6F34D9FE}"/>
    <cellStyle name="Salida 16 4 6 2 2" xfId="12763" xr:uid="{2232D798-9BCB-43F5-9CF0-433DCC7841BA}"/>
    <cellStyle name="Salida 16 4 6 2 2 2" xfId="27871" xr:uid="{B2FEB1DC-0613-45DF-9B7E-C80E554B2D8F}"/>
    <cellStyle name="Salida 16 4 6 2 3" xfId="7051" xr:uid="{78F489F9-4A36-4817-8C50-86296FE9AD96}"/>
    <cellStyle name="Salida 16 4 6 2 3 2" xfId="22159" xr:uid="{910A8B34-3AFA-4AC5-8D75-22EF98A86CB7}"/>
    <cellStyle name="Salida 16 4 6 2 4" xfId="21560" xr:uid="{B88181E2-29BB-409B-BD8A-9C28C3EC7BF8}"/>
    <cellStyle name="Salida 16 4 6 3" xfId="10197" xr:uid="{F9AF399B-61B8-49F6-8B39-C02C4B980561}"/>
    <cellStyle name="Salida 16 4 6 3 2" xfId="25305" xr:uid="{574092D7-7434-41A7-97C8-77A8BB5A233C}"/>
    <cellStyle name="Salida 16 4 6 4" xfId="13515" xr:uid="{19814C7A-9F91-4B26-A76E-AB7A16265395}"/>
    <cellStyle name="Salida 16 4 6 4 2" xfId="28623" xr:uid="{27944983-3CBC-4535-BEA1-551032B381A9}"/>
    <cellStyle name="Salida 16 4 6 5" xfId="18923" xr:uid="{C846402F-CB1F-4EC1-8329-FEE478B73414}"/>
    <cellStyle name="Salida 16 4 7" xfId="4197" xr:uid="{3BE38773-059D-4874-8BDC-0268AA8F3312}"/>
    <cellStyle name="Salida 16 4 7 2" xfId="6834" xr:uid="{2254AE4D-B7D2-4FCB-BA0A-F4C855C6130C}"/>
    <cellStyle name="Salida 16 4 7 2 2" xfId="13145" xr:uid="{803D79DE-FF3C-4DA4-85E9-0BF5046F4269}"/>
    <cellStyle name="Salida 16 4 7 2 2 2" xfId="28253" xr:uid="{B1979D32-1648-47A4-B30B-E602F2734BEE}"/>
    <cellStyle name="Salida 16 4 7 2 3" xfId="16814" xr:uid="{E6B92905-D46F-45B2-9D2F-14356E5A712B}"/>
    <cellStyle name="Salida 16 4 7 2 3 2" xfId="31922" xr:uid="{CAC23570-49C2-4248-950B-2D4875D853DB}"/>
    <cellStyle name="Salida 16 4 7 2 4" xfId="21942" xr:uid="{9D7FCD8B-7846-4287-B760-9AE8DBFE004E}"/>
    <cellStyle name="Salida 16 4 7 3" xfId="10579" xr:uid="{13A8E0E9-E89E-4E52-A432-05AA9D1BA3EC}"/>
    <cellStyle name="Salida 16 4 7 3 2" xfId="25687" xr:uid="{5C6EF621-9997-46B2-BAB6-ABC67938DC1C}"/>
    <cellStyle name="Salida 16 4 7 4" xfId="7448" xr:uid="{89B44667-C80C-4ACF-B272-9403516559B7}"/>
    <cellStyle name="Salida 16 4 7 4 2" xfId="22556" xr:uid="{85DB6D3D-64E1-4708-9F04-94E4E316B4C6}"/>
    <cellStyle name="Salida 16 4 7 5" xfId="19305" xr:uid="{1B2DDF04-9567-4AE4-9425-350710ECD14D}"/>
    <cellStyle name="Salida 16 4 8" xfId="4762" xr:uid="{F66BCF35-3338-4F95-8E4E-0CB90DC60B7C}"/>
    <cellStyle name="Salida 16 4 8 2" xfId="11144" xr:uid="{D4DB17B6-A237-4A4E-A285-763E58DB7249}"/>
    <cellStyle name="Salida 16 4 8 2 2" xfId="26252" xr:uid="{C1E9BA15-1B71-4C8B-A619-010C24340F44}"/>
    <cellStyle name="Salida 16 4 8 3" xfId="16343" xr:uid="{DC8E559F-E28D-4227-880E-809B25CC17E0}"/>
    <cellStyle name="Salida 16 4 8 3 2" xfId="31451" xr:uid="{C41C5CE7-69B6-422B-A7B7-36F943CC67B0}"/>
    <cellStyle name="Salida 16 4 8 4" xfId="19870" xr:uid="{E3893AC0-D0A7-43D3-A96B-981C6F814A56}"/>
    <cellStyle name="Salida 16 4 9" xfId="8623" xr:uid="{6A9C80F3-F574-4D3D-AC40-F9387EA40AD9}"/>
    <cellStyle name="Salida 16 4 9 2" xfId="23731" xr:uid="{E79167EA-6AA3-493F-88EA-F6C43907BD6C}"/>
    <cellStyle name="Salida 16 5" xfId="1999" xr:uid="{B71957CD-3E49-4BD9-8662-C0D6F680B3BE}"/>
    <cellStyle name="Salida 16 5 10" xfId="15970" xr:uid="{0793B0F6-148C-4DCF-9D6A-5C86F81881ED}"/>
    <cellStyle name="Salida 16 5 10 2" xfId="31078" xr:uid="{7C19672F-C9AC-485A-993B-5EC5A407742A}"/>
    <cellStyle name="Salida 16 5 11" xfId="17224" xr:uid="{B7C18C17-DA38-496D-82B8-3003579ED59A}"/>
    <cellStyle name="Salida 16 5 2" xfId="2761" xr:uid="{475FB69D-419E-4684-8ADB-0946538B77C5}"/>
    <cellStyle name="Salida 16 5 2 2" xfId="5398" xr:uid="{DA1A3850-693E-43CF-8CAF-729517A7CC2F}"/>
    <cellStyle name="Salida 16 5 2 2 2" xfId="11747" xr:uid="{93562B7B-90E2-41BA-8FE1-C1E8F8B5035A}"/>
    <cellStyle name="Salida 16 5 2 2 2 2" xfId="26855" xr:uid="{C56910BD-FB54-4A63-A7CE-12D03BF5A711}"/>
    <cellStyle name="Salida 16 5 2 2 3" xfId="7696" xr:uid="{01695AF1-CFAC-4F41-83EB-03110BEEAD2D}"/>
    <cellStyle name="Salida 16 5 2 2 3 2" xfId="22804" xr:uid="{327FB575-BEFF-47CE-9D6D-423FE0D18A7E}"/>
    <cellStyle name="Salida 16 5 2 2 4" xfId="20506" xr:uid="{8B5346DA-A3C7-4BEA-8827-78EE8C35FA99}"/>
    <cellStyle name="Salida 16 5 2 3" xfId="14798" xr:uid="{0FF9529B-B346-4A53-B260-A6F17CB27B09}"/>
    <cellStyle name="Salida 16 5 2 3 2" xfId="29906" xr:uid="{ADFFF23A-61B1-463C-A780-128659F062AA}"/>
    <cellStyle name="Salida 16 5 2 4" xfId="17869" xr:uid="{68710B13-769A-4B32-B534-F2D3CF9A4B24}"/>
    <cellStyle name="Salida 16 5 3" xfId="3064" xr:uid="{51798330-4B28-41A4-B59E-FCBE178463A6}"/>
    <cellStyle name="Salida 16 5 3 2" xfId="5701" xr:uid="{A2C1930C-91CF-406C-B6A9-734DFEB26837}"/>
    <cellStyle name="Salida 16 5 3 2 2" xfId="12012" xr:uid="{DB6BB0B1-45CA-4F2F-AD35-DD479F640CCC}"/>
    <cellStyle name="Salida 16 5 3 2 2 2" xfId="27120" xr:uid="{5A1BFDC6-766D-43E9-9228-1F6192C532BA}"/>
    <cellStyle name="Salida 16 5 3 2 3" xfId="7713" xr:uid="{7D90F126-C514-48F5-84DC-D3365796A008}"/>
    <cellStyle name="Salida 16 5 3 2 3 2" xfId="22821" xr:uid="{13B5B65A-4748-40C4-8B36-DC9FE99D82C2}"/>
    <cellStyle name="Salida 16 5 3 2 4" xfId="20809" xr:uid="{29A2D53F-B44B-4E4F-836E-3F3C5829DDB0}"/>
    <cellStyle name="Salida 16 5 3 3" xfId="9446" xr:uid="{C9AA4A7A-BA31-4B06-A389-79CE70EC255F}"/>
    <cellStyle name="Salida 16 5 3 3 2" xfId="24554" xr:uid="{DB9B49BE-A562-4C36-B1F8-DE08D6F2F533}"/>
    <cellStyle name="Salida 16 5 3 4" xfId="14023" xr:uid="{619C403B-2945-4E2D-8096-7EF5CA52270E}"/>
    <cellStyle name="Salida 16 5 3 4 2" xfId="29131" xr:uid="{CBBBD97D-0C09-4971-B99F-54EE7B4E1096}"/>
    <cellStyle name="Salida 16 5 3 5" xfId="18172" xr:uid="{32141F37-E75A-4E38-8F70-CF5ACE5053DE}"/>
    <cellStyle name="Salida 16 5 4" xfId="3390" xr:uid="{01F57E4C-6F6B-4685-B26D-F25CCDDB1C08}"/>
    <cellStyle name="Salida 16 5 4 2" xfId="6027" xr:uid="{8A03816D-930C-480A-8290-3A2439A82A39}"/>
    <cellStyle name="Salida 16 5 4 2 2" xfId="12338" xr:uid="{802D80E4-D93A-4245-BB8D-5E518BA10971}"/>
    <cellStyle name="Salida 16 5 4 2 2 2" xfId="27446" xr:uid="{5CD83B95-6BB6-4A68-B126-3A121431BAE7}"/>
    <cellStyle name="Salida 16 5 4 2 3" xfId="13878" xr:uid="{24E0E803-17EF-409C-BD43-1868ECFF4282}"/>
    <cellStyle name="Salida 16 5 4 2 3 2" xfId="28986" xr:uid="{34F6488A-1E91-43A2-936C-F5F9E195246C}"/>
    <cellStyle name="Salida 16 5 4 2 4" xfId="21135" xr:uid="{B360A9ED-D384-427B-B4A2-18B2989500D2}"/>
    <cellStyle name="Salida 16 5 4 3" xfId="9772" xr:uid="{9CE1B367-5D5D-4F41-981E-AC6EA9D37CCD}"/>
    <cellStyle name="Salida 16 5 4 3 2" xfId="24880" xr:uid="{E3DC1FEB-5EA1-4AD0-A700-85B8BC46FDF2}"/>
    <cellStyle name="Salida 16 5 4 4" xfId="14125" xr:uid="{6CD9511B-A894-4657-83BC-2DE957D1BE7C}"/>
    <cellStyle name="Salida 16 5 4 4 2" xfId="29233" xr:uid="{820EE169-54BB-4F5A-809A-29961AB4DC21}"/>
    <cellStyle name="Salida 16 5 4 5" xfId="18498" xr:uid="{853E7966-8C76-4784-AF4A-CDB4E954D689}"/>
    <cellStyle name="Salida 16 5 5" xfId="3696" xr:uid="{6BC28343-308A-48CD-8ABA-1E39831D7B6E}"/>
    <cellStyle name="Salida 16 5 5 2" xfId="6333" xr:uid="{7F90E1E4-E656-4BCB-8A4F-5E1D841B11EB}"/>
    <cellStyle name="Salida 16 5 5 2 2" xfId="12644" xr:uid="{81E474DF-0665-436A-80E9-B49A4C8F6BFA}"/>
    <cellStyle name="Salida 16 5 5 2 2 2" xfId="27752" xr:uid="{10C00EE3-F472-4159-801E-C33300EC4593}"/>
    <cellStyle name="Salida 16 5 5 2 3" xfId="15006" xr:uid="{D443BB2C-D6CC-4D96-91BD-F267C8AD075F}"/>
    <cellStyle name="Salida 16 5 5 2 3 2" xfId="30114" xr:uid="{41F76EF2-A573-4419-BFA5-269E8D141AFA}"/>
    <cellStyle name="Salida 16 5 5 2 4" xfId="21441" xr:uid="{92B7FB73-7D85-49F8-9C89-75F9D45BB45C}"/>
    <cellStyle name="Salida 16 5 5 3" xfId="10078" xr:uid="{4DAA5180-37F1-4FA6-B3F2-7C4BE776E8DE}"/>
    <cellStyle name="Salida 16 5 5 3 2" xfId="25186" xr:uid="{D3E2C284-2F90-4546-BF2D-39623C133DB5}"/>
    <cellStyle name="Salida 16 5 5 4" xfId="7963" xr:uid="{75690270-B4E2-4C54-9521-05122D092F13}"/>
    <cellStyle name="Salida 16 5 5 4 2" xfId="23071" xr:uid="{E8A8A5C5-E9FA-4EFC-9EFD-9565EDAB28A7}"/>
    <cellStyle name="Salida 16 5 5 5" xfId="18804" xr:uid="{A8C7AEE4-6D20-4C46-B189-B66493E97D03}"/>
    <cellStyle name="Salida 16 5 6" xfId="4071" xr:uid="{0F42DA15-F4AA-4BFD-92FD-B03EC2508B4F}"/>
    <cellStyle name="Salida 16 5 6 2" xfId="6708" xr:uid="{40B3AF48-9B7C-4A9C-8703-C37E8A36DA69}"/>
    <cellStyle name="Salida 16 5 6 2 2" xfId="13019" xr:uid="{014F9C82-0CB6-46FC-B9CA-40990954A544}"/>
    <cellStyle name="Salida 16 5 6 2 2 2" xfId="28127" xr:uid="{2B56FD93-29B1-442A-88DF-CD1240262672}"/>
    <cellStyle name="Salida 16 5 6 2 3" xfId="16695" xr:uid="{FEC41F65-DE80-45E4-8472-CCA8B683157F}"/>
    <cellStyle name="Salida 16 5 6 2 3 2" xfId="31803" xr:uid="{779C31C6-C3F5-4836-8220-E884A8CBE26A}"/>
    <cellStyle name="Salida 16 5 6 2 4" xfId="21816" xr:uid="{57C1B1AE-1936-4636-BA52-BBD479D2C80E}"/>
    <cellStyle name="Salida 16 5 6 3" xfId="10453" xr:uid="{23315D8C-7E5D-4AA8-AB29-7D5C14DB5DE4}"/>
    <cellStyle name="Salida 16 5 6 3 2" xfId="25561" xr:uid="{B7A7D4F5-77EE-4145-BF1C-5A45BE54FCE6}"/>
    <cellStyle name="Salida 16 5 6 4" xfId="14958" xr:uid="{C50F2BAB-86DF-4C90-9D19-4ABA0CFF0707}"/>
    <cellStyle name="Salida 16 5 6 4 2" xfId="30066" xr:uid="{C9E3F6F2-AC77-466B-B0FF-B2A0411273E4}"/>
    <cellStyle name="Salida 16 5 6 5" xfId="19179" xr:uid="{F5DBD809-A4D9-43E6-8D1F-5325471DB217}"/>
    <cellStyle name="Salida 16 5 7" xfId="4636" xr:uid="{A62DC55C-285F-4584-A7E7-B76D2A78E581}"/>
    <cellStyle name="Salida 16 5 7 2" xfId="11018" xr:uid="{E2D6EE9A-C093-4094-B7D8-AA519EBA53E2}"/>
    <cellStyle name="Salida 16 5 7 2 2" xfId="26126" xr:uid="{8D40CF65-EACC-400B-9E7F-4A87F03C2151}"/>
    <cellStyle name="Salida 16 5 7 3" xfId="15208" xr:uid="{144C6739-C8E2-4F8B-95D7-B61390D0769F}"/>
    <cellStyle name="Salida 16 5 7 3 2" xfId="30316" xr:uid="{52391E3C-3107-44A4-BE27-3009D8960C13}"/>
    <cellStyle name="Salida 16 5 7 4" xfId="19744" xr:uid="{E544A4DD-5D0D-43F9-8688-208A22A6F8BA}"/>
    <cellStyle name="Salida 16 5 8" xfId="8497" xr:uid="{3696392D-9CF1-4F2A-8EAF-4751B2BA131F}"/>
    <cellStyle name="Salida 16 5 8 2" xfId="23605" xr:uid="{6DF23EFA-E5B4-4662-96B7-360CF7FB6CF8}"/>
    <cellStyle name="Salida 16 5 9" xfId="13392" xr:uid="{84CCD5BF-CF1D-4C25-AD0D-A8D9B78BA091}"/>
    <cellStyle name="Salida 16 5 9 2" xfId="28500" xr:uid="{5FD5FE5F-2E26-4363-8600-0FE3BA37B407}"/>
    <cellStyle name="Salida 17" xfId="1509" xr:uid="{00000000-0005-0000-0000-0000E9050000}"/>
    <cellStyle name="Salida 17 2" xfId="1935" xr:uid="{A611132A-BB4C-4633-8DD0-8658A8BF855E}"/>
    <cellStyle name="Salida 17 2 10" xfId="8436" xr:uid="{F77E78F2-E9FF-4944-B7D5-7E1C32AD2656}"/>
    <cellStyle name="Salida 17 2 10 2" xfId="23544" xr:uid="{DDBFB472-73FD-457C-95DE-033595AB0D99}"/>
    <cellStyle name="Salida 17 2 11" xfId="7649" xr:uid="{CBF38789-65BF-494E-9F40-532378E2595F}"/>
    <cellStyle name="Salida 17 2 11 2" xfId="22757" xr:uid="{300A0EF4-D252-405F-9465-DE620B1AFF53}"/>
    <cellStyle name="Salida 17 2 12" xfId="13410" xr:uid="{9F8E081A-6B41-49B2-8428-79F685D96285}"/>
    <cellStyle name="Salida 17 2 12 2" xfId="28518" xr:uid="{76C00140-B175-4732-B005-06AFA365C026}"/>
    <cellStyle name="Salida 17 2 13" xfId="17160" xr:uid="{098DF6E0-43EF-493F-851F-2FD62DA1E635}"/>
    <cellStyle name="Salida 17 2 2" xfId="2495" xr:uid="{2358BFAE-AFFB-429E-9CFC-0D9FD7CD64E3}"/>
    <cellStyle name="Salida 17 2 2 2" xfId="5132" xr:uid="{1E9E8D9E-77C6-49B8-9217-6D555914227F}"/>
    <cellStyle name="Salida 17 2 2 2 2" xfId="11496" xr:uid="{7167505A-E9C7-4F94-9B1F-63E0C5DA8BF3}"/>
    <cellStyle name="Salida 17 2 2 2 2 2" xfId="26604" xr:uid="{4B7C9FAE-8E71-49D4-AE3A-EA9D43D7CA60}"/>
    <cellStyle name="Salida 17 2 2 2 3" xfId="15552" xr:uid="{BB6480F5-C3AD-4326-A666-93AA236D70BF}"/>
    <cellStyle name="Salida 17 2 2 2 3 2" xfId="30660" xr:uid="{277DA00F-0813-45D1-A790-1F1D81799305}"/>
    <cellStyle name="Salida 17 2 2 2 4" xfId="20240" xr:uid="{3958E883-B0A8-412E-9F64-1A210CB2659B}"/>
    <cellStyle name="Salida 17 2 2 3" xfId="8962" xr:uid="{BCDF3111-B35E-4BB5-81F3-E37F6EA34D61}"/>
    <cellStyle name="Salida 17 2 2 3 2" xfId="24070" xr:uid="{4083B483-6DA7-4B41-96ED-649A5A4FDCDA}"/>
    <cellStyle name="Salida 17 2 3" xfId="2711" xr:uid="{1DA2A577-B179-4FC9-98AD-E7A1A7E05C9A}"/>
    <cellStyle name="Salida 17 2 3 2" xfId="5348" xr:uid="{615A1071-7E2D-4A74-A7F5-A46B37A0C098}"/>
    <cellStyle name="Salida 17 2 3 2 2" xfId="11697" xr:uid="{427B4A26-EE65-4AC6-95B0-569482CC05AF}"/>
    <cellStyle name="Salida 17 2 3 2 2 2" xfId="26805" xr:uid="{0D845348-95D5-4744-9644-39497FC4428C}"/>
    <cellStyle name="Salida 17 2 3 2 3" xfId="7288" xr:uid="{3111FB55-B968-4100-B179-E25B1D1E7D80}"/>
    <cellStyle name="Salida 17 2 3 2 3 2" xfId="22396" xr:uid="{0C29468B-331E-4832-BF1E-E46DB19D90B0}"/>
    <cellStyle name="Salida 17 2 3 2 4" xfId="20456" xr:uid="{E4B9B706-C104-4DCD-881C-27F3C0BBA996}"/>
    <cellStyle name="Salida 17 2 3 3" xfId="14262" xr:uid="{757CB649-33F8-4E2D-9AF8-CDD53AC7AB8A}"/>
    <cellStyle name="Salida 17 2 3 3 2" xfId="29370" xr:uid="{4B31354E-8A92-4B9D-BC95-701FA2D9A28E}"/>
    <cellStyle name="Salida 17 2 3 4" xfId="17819" xr:uid="{8CBC95B1-9F2B-4E53-A4FF-BB0432AE12FA}"/>
    <cellStyle name="Salida 17 2 4" xfId="3014" xr:uid="{0A467F3E-611B-4437-BB0E-F7265E7C360C}"/>
    <cellStyle name="Salida 17 2 4 2" xfId="5651" xr:uid="{F821661A-8A50-441F-9943-42E94BA8DF5D}"/>
    <cellStyle name="Salida 17 2 4 2 2" xfId="11962" xr:uid="{3920D595-2BDC-4B65-956C-008E6DC039B9}"/>
    <cellStyle name="Salida 17 2 4 2 2 2" xfId="27070" xr:uid="{46590B09-8458-4D44-AE63-66A4E348A067}"/>
    <cellStyle name="Salida 17 2 4 2 3" xfId="13914" xr:uid="{43A26B2C-7BC7-4D17-92AF-B4AAF568447B}"/>
    <cellStyle name="Salida 17 2 4 2 3 2" xfId="29022" xr:uid="{0803C110-BF33-47D4-99AB-4B2BE186F0FB}"/>
    <cellStyle name="Salida 17 2 4 2 4" xfId="20759" xr:uid="{D1F5186B-FA9B-4A15-9B43-56A2127727F9}"/>
    <cellStyle name="Salida 17 2 4 3" xfId="9396" xr:uid="{766E190C-2CBE-44DD-B601-C50378666684}"/>
    <cellStyle name="Salida 17 2 4 3 2" xfId="24504" xr:uid="{FC1CD220-809B-4AF9-92E6-DA0E457C3BC8}"/>
    <cellStyle name="Salida 17 2 4 4" xfId="14825" xr:uid="{A4324351-5C26-404B-B74E-679B84810D35}"/>
    <cellStyle name="Salida 17 2 4 4 2" xfId="29933" xr:uid="{FBB8DB02-5C10-4364-8043-DC8A2632D6BF}"/>
    <cellStyle name="Salida 17 2 4 5" xfId="18122" xr:uid="{6057C163-24AA-4C76-A453-4902800A1179}"/>
    <cellStyle name="Salida 17 2 5" xfId="3340" xr:uid="{57F94EA0-CA51-4B67-8B53-19870FD84E2E}"/>
    <cellStyle name="Salida 17 2 5 2" xfId="5977" xr:uid="{9EBDE1F6-9F41-46FE-91B2-1CA0248783BA}"/>
    <cellStyle name="Salida 17 2 5 2 2" xfId="12288" xr:uid="{593F31E4-0F58-4DEF-BAA9-AF3097426F53}"/>
    <cellStyle name="Salida 17 2 5 2 2 2" xfId="27396" xr:uid="{58BA21FB-EB51-4016-9495-3BA33CA0AE3A}"/>
    <cellStyle name="Salida 17 2 5 2 3" xfId="7486" xr:uid="{9855CE50-04C1-4E6A-8B55-BC9B02BAAFDE}"/>
    <cellStyle name="Salida 17 2 5 2 3 2" xfId="22594" xr:uid="{CA6CF9FF-6277-492C-A0B1-5EAD520BEB4A}"/>
    <cellStyle name="Salida 17 2 5 2 4" xfId="21085" xr:uid="{FF89C4DC-E510-470C-9117-5ECC49C05A9C}"/>
    <cellStyle name="Salida 17 2 5 3" xfId="9722" xr:uid="{878CEB02-904D-4C67-A91D-3625FA20F3F7}"/>
    <cellStyle name="Salida 17 2 5 3 2" xfId="24830" xr:uid="{FEFF55A7-A1D8-401B-A19E-B05619BC9B69}"/>
    <cellStyle name="Salida 17 2 5 4" xfId="16317" xr:uid="{F42B0847-0EB0-4A0B-B46A-491443949DAF}"/>
    <cellStyle name="Salida 17 2 5 4 2" xfId="31425" xr:uid="{9198FDE3-BB65-47AB-82B1-E6D02BF89EB2}"/>
    <cellStyle name="Salida 17 2 5 5" xfId="18448" xr:uid="{DE93747F-AD19-4922-8B61-B2C6F1DEFA72}"/>
    <cellStyle name="Salida 17 2 6" xfId="3646" xr:uid="{5B36B4EB-209D-4297-8336-FF0251477548}"/>
    <cellStyle name="Salida 17 2 6 2" xfId="6283" xr:uid="{61C189F8-B206-47DE-A926-BA62ECDF3365}"/>
    <cellStyle name="Salida 17 2 6 2 2" xfId="12594" xr:uid="{A89DF8B3-1225-4C6F-81B9-5F3920CB27C5}"/>
    <cellStyle name="Salida 17 2 6 2 2 2" xfId="27702" xr:uid="{CE2F6EDF-B9FB-492F-AB8E-B1A3F94731B2}"/>
    <cellStyle name="Salida 17 2 6 2 3" xfId="15720" xr:uid="{BE8E36AF-497F-4CF1-940F-9A98C9C54B44}"/>
    <cellStyle name="Salida 17 2 6 2 3 2" xfId="30828" xr:uid="{0A070845-752D-4E24-825F-31C1184ECB53}"/>
    <cellStyle name="Salida 17 2 6 2 4" xfId="21391" xr:uid="{9A5C14D3-0273-41E8-912E-ABAC0E71107B}"/>
    <cellStyle name="Salida 17 2 6 3" xfId="10028" xr:uid="{EC016028-099F-4569-A49F-0EA406DE06D6}"/>
    <cellStyle name="Salida 17 2 6 3 2" xfId="25136" xr:uid="{53286292-58BE-42B6-91A7-0D8DB6F596A0}"/>
    <cellStyle name="Salida 17 2 6 4" xfId="8200" xr:uid="{9B4BDA94-EE13-4725-A3B5-873AD37CA435}"/>
    <cellStyle name="Salida 17 2 6 4 2" xfId="23308" xr:uid="{1B5AB407-548F-469A-9D17-ADEA3C2DBDDE}"/>
    <cellStyle name="Salida 17 2 6 5" xfId="18754" xr:uid="{543499E7-117C-4E5D-8AF0-F61275F4939F}"/>
    <cellStyle name="Salida 17 2 7" xfId="4007" xr:uid="{FA0DD1E1-5F55-4818-81A8-36AA035A6C7B}"/>
    <cellStyle name="Salida 17 2 7 2" xfId="6644" xr:uid="{5755A8A5-EB6F-4678-83A5-A6E3A52D92CE}"/>
    <cellStyle name="Salida 17 2 7 2 2" xfId="12955" xr:uid="{8C02AA42-C6B5-4CF8-BA0A-A4EEDCDB3103}"/>
    <cellStyle name="Salida 17 2 7 2 2 2" xfId="28063" xr:uid="{0DE8F6F8-2623-4D6F-A8E7-9D2DAEAAE642}"/>
    <cellStyle name="Salida 17 2 7 2 3" xfId="16645" xr:uid="{4C95E4B5-172F-4216-BE70-E78FF862D982}"/>
    <cellStyle name="Salida 17 2 7 2 3 2" xfId="31753" xr:uid="{4E7640BB-B4FF-4124-96A1-C60E202DE21A}"/>
    <cellStyle name="Salida 17 2 7 2 4" xfId="21752" xr:uid="{B0B53691-B1C2-4F91-A5DB-792675ECCB29}"/>
    <cellStyle name="Salida 17 2 7 3" xfId="10389" xr:uid="{BC320BB0-583F-4DE6-88C0-7C01A746F7BC}"/>
    <cellStyle name="Salida 17 2 7 3 2" xfId="25497" xr:uid="{88984290-15A8-49B7-8A1E-1F32D78558FC}"/>
    <cellStyle name="Salida 17 2 7 4" xfId="9169" xr:uid="{9F55DAC4-A06D-4388-9883-053D360DA3A1}"/>
    <cellStyle name="Salida 17 2 7 4 2" xfId="24277" xr:uid="{B2B83394-CB0B-47D2-BB9D-99F7B066AD04}"/>
    <cellStyle name="Salida 17 2 7 5" xfId="19115" xr:uid="{F82FC08B-E60E-44B1-A0B1-DF9835CAFF84}"/>
    <cellStyle name="Salida 17 2 8" xfId="4320" xr:uid="{2778C0D1-C59F-48AA-897B-CD073E61127A}"/>
    <cellStyle name="Salida 17 2 8 2" xfId="6957" xr:uid="{49C286D4-F5A9-4794-8793-85F219802AF3}"/>
    <cellStyle name="Salida 17 2 8 2 2" xfId="13268" xr:uid="{71380FA3-154F-4067-9DD8-4422FB025D57}"/>
    <cellStyle name="Salida 17 2 8 2 2 2" xfId="28376" xr:uid="{8613B4B5-681B-4CF7-90DB-9F05A9EA7718}"/>
    <cellStyle name="Salida 17 2 8 2 3" xfId="16932" xr:uid="{E7763C43-44E5-4664-BE11-13339F80BEEE}"/>
    <cellStyle name="Salida 17 2 8 2 3 2" xfId="32040" xr:uid="{63FA8B02-2C22-49F8-A088-272B6CB40FA1}"/>
    <cellStyle name="Salida 17 2 8 2 4" xfId="22065" xr:uid="{C39B5C42-9683-4A04-AA07-7D372B601BD2}"/>
    <cellStyle name="Salida 17 2 8 3" xfId="10702" xr:uid="{0E76BD7E-5530-4D0E-B602-0CA13000E8B5}"/>
    <cellStyle name="Salida 17 2 8 3 2" xfId="25810" xr:uid="{059A1D5D-EF6B-46D7-8BD2-9F48D7AD4EAA}"/>
    <cellStyle name="Salida 17 2 8 4" xfId="7249" xr:uid="{298561B3-9DDC-4AC7-9E43-4FA8EF072163}"/>
    <cellStyle name="Salida 17 2 8 4 2" xfId="22357" xr:uid="{229661F2-F9E7-40B9-B8FB-F4B702EF00D7}"/>
    <cellStyle name="Salida 17 2 8 5" xfId="19428" xr:uid="{ECBE6202-5873-453B-A6DD-5B670D883175}"/>
    <cellStyle name="Salida 17 2 9" xfId="4572" xr:uid="{8F2ACB5C-348D-4D9A-A507-BE60C22E1C18}"/>
    <cellStyle name="Salida 17 2 9 2" xfId="10954" xr:uid="{FD2333BA-487D-41D3-AA39-CB59E4D72F58}"/>
    <cellStyle name="Salida 17 2 9 2 2" xfId="26062" xr:uid="{58E26BBB-3B7E-421C-8D6B-806765CE9B1E}"/>
    <cellStyle name="Salida 17 2 9 3" xfId="15629" xr:uid="{8BB9825E-F661-45ED-B943-115C75A55CF7}"/>
    <cellStyle name="Salida 17 2 9 3 2" xfId="30737" xr:uid="{42598CEE-82AF-46C2-B173-CA76322BDE10}"/>
    <cellStyle name="Salida 17 2 9 4" xfId="19680" xr:uid="{D244E17F-8608-4CA4-82E4-E6FEAE722206}"/>
    <cellStyle name="Salida 17 3" xfId="1798" xr:uid="{1A9777FD-397F-449E-A8AD-5CC1AE7D2851}"/>
    <cellStyle name="Salida 17 3 10" xfId="8299" xr:uid="{243B1DEA-0AAF-4383-B2B4-07D8A44BEC1C}"/>
    <cellStyle name="Salida 17 3 10 2" xfId="23407" xr:uid="{C233FCF6-44DE-4730-95EC-6EFA3CB7D5D1}"/>
    <cellStyle name="Salida 17 3 11" xfId="15730" xr:uid="{7C4FC3E2-5623-47A0-9595-12AACE0B644D}"/>
    <cellStyle name="Salida 17 3 11 2" xfId="30838" xr:uid="{DB9B9FAC-663E-4CF4-B351-431B06B291B1}"/>
    <cellStyle name="Salida 17 3 12" xfId="16445" xr:uid="{6E00EB69-D26E-401C-B954-8FBAC6561C8B}"/>
    <cellStyle name="Salida 17 3 12 2" xfId="31553" xr:uid="{844A4B82-BB9F-446F-8D84-5270F482CAC9}"/>
    <cellStyle name="Salida 17 3 13" xfId="17023" xr:uid="{D2EEA219-08A4-4D70-9B89-E549396F40AA}"/>
    <cellStyle name="Salida 17 3 2" xfId="2358" xr:uid="{4DFBCF8B-F151-453A-8D68-4EEBDBA0E694}"/>
    <cellStyle name="Salida 17 3 2 2" xfId="4995" xr:uid="{1BA5FC9C-15ED-4C28-A138-C6E3E7E5F8FC}"/>
    <cellStyle name="Salida 17 3 2 2 2" xfId="11359" xr:uid="{1B2D0CF0-0C20-4DDA-8442-2ECFC71A86CE}"/>
    <cellStyle name="Salida 17 3 2 2 2 2" xfId="26467" xr:uid="{540C95B9-3F36-43BC-8EC9-8AD7BA8BE5B6}"/>
    <cellStyle name="Salida 17 3 2 2 3" xfId="7396" xr:uid="{8F67C18B-EA29-4786-BE1E-7668D25C135A}"/>
    <cellStyle name="Salida 17 3 2 2 3 2" xfId="22504" xr:uid="{7D74DD05-74E2-4297-888A-923D66D29538}"/>
    <cellStyle name="Salida 17 3 2 2 4" xfId="20103" xr:uid="{A531D4E0-0258-4A9A-B4E8-886504127031}"/>
    <cellStyle name="Salida 17 3 2 3" xfId="8825" xr:uid="{AC6995F9-C055-4711-ADD5-D8202DFD6E08}"/>
    <cellStyle name="Salida 17 3 2 3 2" xfId="23933" xr:uid="{63AC107A-02C6-4CDE-8DE4-BB618691DC12}"/>
    <cellStyle name="Salida 17 3 3" xfId="2261" xr:uid="{5CE0FCE2-1F40-472D-BAB5-F3F6D4529E2D}"/>
    <cellStyle name="Salida 17 3 3 2" xfId="4898" xr:uid="{7998425D-128A-4F73-B413-09783BD73393}"/>
    <cellStyle name="Salida 17 3 3 2 2" xfId="11262" xr:uid="{2FF8AA07-3DD9-4D11-A450-4504374D2477}"/>
    <cellStyle name="Salida 17 3 3 2 2 2" xfId="26370" xr:uid="{CB8BB9E7-9CB5-4368-A3FA-7352D3A5E947}"/>
    <cellStyle name="Salida 17 3 3 2 3" xfId="13815" xr:uid="{51878883-4B48-448C-8853-78459C225630}"/>
    <cellStyle name="Salida 17 3 3 2 3 2" xfId="28923" xr:uid="{848335E3-3885-4C1F-AE4B-54428B208998}"/>
    <cellStyle name="Salida 17 3 3 2 4" xfId="20006" xr:uid="{1A41E40D-950C-4A92-810C-E990CFC6FC60}"/>
    <cellStyle name="Salida 17 3 3 3" xfId="16407" xr:uid="{82D97E2E-83C7-4886-A7CE-51243CE2757B}"/>
    <cellStyle name="Salida 17 3 3 3 2" xfId="31515" xr:uid="{D495A726-A46F-4A5E-9FC4-E680DDF37221}"/>
    <cellStyle name="Salida 17 3 3 4" xfId="17486" xr:uid="{4094E9E1-89D2-47E4-8357-E9BB7CFD4474}"/>
    <cellStyle name="Salida 17 3 4" xfId="2335" xr:uid="{ABFF0018-C5A5-495C-A3AD-70E69E29DC02}"/>
    <cellStyle name="Salida 17 3 4 2" xfId="4972" xr:uid="{95A30368-69F4-4A6C-9AE0-02F77B005B12}"/>
    <cellStyle name="Salida 17 3 4 2 2" xfId="11336" xr:uid="{9E1931AE-0DE8-4538-AEF4-2186EEB907E3}"/>
    <cellStyle name="Salida 17 3 4 2 2 2" xfId="26444" xr:uid="{5FBA7AFA-33C5-49CB-B7B2-E1A51EB460CD}"/>
    <cellStyle name="Salida 17 3 4 2 3" xfId="15401" xr:uid="{93A1CD7F-512A-4739-9EA3-C57C9A2D32D6}"/>
    <cellStyle name="Salida 17 3 4 2 3 2" xfId="30509" xr:uid="{1AFDC31A-62DD-415A-80A7-185EF97B1D12}"/>
    <cellStyle name="Salida 17 3 4 2 4" xfId="20080" xr:uid="{6A9E9D83-2CE7-4835-92D8-752E67E08F52}"/>
    <cellStyle name="Salida 17 3 4 3" xfId="8802" xr:uid="{3751C5BD-F063-4EB7-87D9-79B544B9A0E1}"/>
    <cellStyle name="Salida 17 3 4 3 2" xfId="23910" xr:uid="{486BD52D-2E4E-4312-AA89-76955EFCBA7A}"/>
    <cellStyle name="Salida 17 3 4 4" xfId="8091" xr:uid="{AB61C3AC-11F1-4B86-B7FB-BF5EE0449FAF}"/>
    <cellStyle name="Salida 17 3 4 4 2" xfId="23199" xr:uid="{4C21ACD4-37DA-45C1-98E5-45BABD2E1F8C}"/>
    <cellStyle name="Salida 17 3 4 5" xfId="17560" xr:uid="{9B592014-C5F2-4E41-836C-7AF937353CB1}"/>
    <cellStyle name="Salida 17 3 5" xfId="2275" xr:uid="{0A7D9F70-B358-488E-85D1-DC5884CE01A5}"/>
    <cellStyle name="Salida 17 3 5 2" xfId="4912" xr:uid="{205232EB-23F0-46A8-AF65-B6088FF5B08C}"/>
    <cellStyle name="Salida 17 3 5 2 2" xfId="11276" xr:uid="{2417CB5C-9D59-4CA4-BFF9-13209C67CBB5}"/>
    <cellStyle name="Salida 17 3 5 2 2 2" xfId="26384" xr:uid="{7B2B8AF5-4F68-49C0-9D14-BB2FD9688F7C}"/>
    <cellStyle name="Salida 17 3 5 2 3" xfId="14395" xr:uid="{F865C10B-811C-4B39-8070-7A10979096D2}"/>
    <cellStyle name="Salida 17 3 5 2 3 2" xfId="29503" xr:uid="{A1A04A0B-9BF5-4136-921A-1D4376162619}"/>
    <cellStyle name="Salida 17 3 5 2 4" xfId="20020" xr:uid="{2632070F-AD9A-4EAB-95F0-D3F064D85317}"/>
    <cellStyle name="Salida 17 3 5 3" xfId="8742" xr:uid="{CA715A65-12CE-4E5B-B90E-B0995A7D7012}"/>
    <cellStyle name="Salida 17 3 5 3 2" xfId="23850" xr:uid="{66C7C0A9-D936-4FA9-A37A-028CA2B06DBD}"/>
    <cellStyle name="Salida 17 3 5 4" xfId="14323" xr:uid="{A90438D3-3EEF-4200-A23D-A2631A1E518D}"/>
    <cellStyle name="Salida 17 3 5 4 2" xfId="29431" xr:uid="{6C60B13E-8F01-456E-8A1F-AC5800ADF4BC}"/>
    <cellStyle name="Salida 17 3 5 5" xfId="17500" xr:uid="{E10F0529-A45A-42BB-9ECB-B5EE5AF36B21}"/>
    <cellStyle name="Salida 17 3 6" xfId="2301" xr:uid="{6C6AB8AA-8F00-44F2-9B15-23DE9107DA87}"/>
    <cellStyle name="Salida 17 3 6 2" xfId="4938" xr:uid="{B31DB8D7-3A86-481F-94E0-C5D00EB95513}"/>
    <cellStyle name="Salida 17 3 6 2 2" xfId="11302" xr:uid="{76C434B7-02CE-4FF5-ABEA-36023904B55C}"/>
    <cellStyle name="Salida 17 3 6 2 2 2" xfId="26410" xr:uid="{A17F6F2D-734A-4131-AF70-0120AD199DA8}"/>
    <cellStyle name="Salida 17 3 6 2 3" xfId="7423" xr:uid="{ED74D996-906A-482B-B369-AB91F8A3EE21}"/>
    <cellStyle name="Salida 17 3 6 2 3 2" xfId="22531" xr:uid="{2D7C2924-8341-4B61-AFBA-CE2F73794BB4}"/>
    <cellStyle name="Salida 17 3 6 2 4" xfId="20046" xr:uid="{0A14127C-4B89-44BE-B0DE-43E471A8E982}"/>
    <cellStyle name="Salida 17 3 6 3" xfId="8768" xr:uid="{F0D049F2-0257-480B-8AD0-81B5D99E4A30}"/>
    <cellStyle name="Salida 17 3 6 3 2" xfId="23876" xr:uid="{360F451A-659D-419C-8CE8-B41C82984FD8}"/>
    <cellStyle name="Salida 17 3 6 4" xfId="14327" xr:uid="{35282A7D-E367-49B8-A12F-D5BA4DA4BD70}"/>
    <cellStyle name="Salida 17 3 6 4 2" xfId="29435" xr:uid="{D06CB7D6-103E-4C24-8650-2C82BDC4E5CB}"/>
    <cellStyle name="Salida 17 3 6 5" xfId="17526" xr:uid="{56136108-EA80-452B-964D-5E3FFA633BDD}"/>
    <cellStyle name="Salida 17 3 7" xfId="3870" xr:uid="{5A8707F7-5D0B-484E-B3A0-5155E873B235}"/>
    <cellStyle name="Salida 17 3 7 2" xfId="6507" xr:uid="{2BD0B674-3155-4EBB-943E-2368E068E50A}"/>
    <cellStyle name="Salida 17 3 7 2 2" xfId="12818" xr:uid="{01A2DB22-1F60-449E-9E88-49D04BE56469}"/>
    <cellStyle name="Salida 17 3 7 2 2 2" xfId="27926" xr:uid="{6090195F-F28B-4304-8345-BE138E044F0E}"/>
    <cellStyle name="Salida 17 3 7 2 3" xfId="7083" xr:uid="{6506DDF3-8098-41EA-814C-FB8FAB9382B8}"/>
    <cellStyle name="Salida 17 3 7 2 3 2" xfId="22191" xr:uid="{6B7EF054-ECAE-40DF-A307-1627F67E94C9}"/>
    <cellStyle name="Salida 17 3 7 2 4" xfId="21615" xr:uid="{6E03213A-6B2D-4263-9086-16787985D3A3}"/>
    <cellStyle name="Salida 17 3 7 3" xfId="10252" xr:uid="{A5E834AE-3F0F-42BA-AC4D-F37D8601BF4D}"/>
    <cellStyle name="Salida 17 3 7 3 2" xfId="25360" xr:uid="{EA40E24B-C6F0-4144-9079-0D00C0915659}"/>
    <cellStyle name="Salida 17 3 7 4" xfId="7318" xr:uid="{4D018098-D3C8-4F07-B374-4848D01B952B}"/>
    <cellStyle name="Salida 17 3 7 4 2" xfId="22426" xr:uid="{C4B8A19E-EB2F-45CA-9CF3-CA14CBDB800A}"/>
    <cellStyle name="Salida 17 3 7 5" xfId="18978" xr:uid="{D851EF41-9A09-46D7-93EF-EB1E19A91D30}"/>
    <cellStyle name="Salida 17 3 8" xfId="4252" xr:uid="{7599925B-77D3-42B3-81DA-6917A62B4DAC}"/>
    <cellStyle name="Salida 17 3 8 2" xfId="6889" xr:uid="{CF6BF782-DC62-455C-BCA9-923A19C295CC}"/>
    <cellStyle name="Salida 17 3 8 2 2" xfId="13200" xr:uid="{34E45CF7-DF1B-47C2-9F2F-BB4F8AED4BF9}"/>
    <cellStyle name="Salida 17 3 8 2 2 2" xfId="28308" xr:uid="{1FB5E82D-C2DB-4ECE-8BE7-134CE0742021}"/>
    <cellStyle name="Salida 17 3 8 2 3" xfId="16864" xr:uid="{CCC551A1-AE0E-4E0A-8E38-A25DE168D68A}"/>
    <cellStyle name="Salida 17 3 8 2 3 2" xfId="31972" xr:uid="{667D995E-E898-433D-8199-74A51848981A}"/>
    <cellStyle name="Salida 17 3 8 2 4" xfId="21997" xr:uid="{319C82AC-E75F-410F-B4C3-072243D1665A}"/>
    <cellStyle name="Salida 17 3 8 3" xfId="10634" xr:uid="{2855C50C-BB86-469A-B156-7C323D2D05FF}"/>
    <cellStyle name="Salida 17 3 8 3 2" xfId="25742" xr:uid="{3A4E8DD9-E8DA-4816-AB90-2092371DD374}"/>
    <cellStyle name="Salida 17 3 8 4" xfId="8262" xr:uid="{D2F6B317-ED7F-4498-864C-94A8E2D8E319}"/>
    <cellStyle name="Salida 17 3 8 4 2" xfId="23370" xr:uid="{654ECC1C-C944-4779-BDDE-CA7E1FB1D55B}"/>
    <cellStyle name="Salida 17 3 8 5" xfId="19360" xr:uid="{58FC58D0-65E3-4016-8470-34FE6D6D4554}"/>
    <cellStyle name="Salida 17 3 9" xfId="4435" xr:uid="{D9A86FE5-C6C1-42F9-8DEE-AE57683AAC07}"/>
    <cellStyle name="Salida 17 3 9 2" xfId="10817" xr:uid="{B023BFE5-CF56-4C3B-9B3B-DEA8ADEFA75B}"/>
    <cellStyle name="Salida 17 3 9 2 2" xfId="25925" xr:uid="{9C1B218F-B15E-43CC-9FA8-9EDB4C7E6C7A}"/>
    <cellStyle name="Salida 17 3 9 3" xfId="11680" xr:uid="{4CAE783B-9803-4B2A-A297-D3ED6FF160CC}"/>
    <cellStyle name="Salida 17 3 9 3 2" xfId="26788" xr:uid="{CD6FA5A1-0EAA-4A25-9A6F-9B72AAD8E38A}"/>
    <cellStyle name="Salida 17 3 9 4" xfId="19543" xr:uid="{DECDB9E6-833E-49BB-B12E-F0C5A0964AD9}"/>
    <cellStyle name="Salida 17 4" xfId="2126" xr:uid="{1F47CC65-BD9E-437F-84A1-2AD1D81FF31C}"/>
    <cellStyle name="Salida 17 4 10" xfId="15399" xr:uid="{7E293616-39B2-4FB6-94E6-C6E52E68589F}"/>
    <cellStyle name="Salida 17 4 10 2" xfId="30507" xr:uid="{6851FC80-00B9-4521-87D2-BB66CFB423B4}"/>
    <cellStyle name="Salida 17 4 11" xfId="13787" xr:uid="{3FFB2476-6B1F-4877-BCC0-D0095B5E353E}"/>
    <cellStyle name="Salida 17 4 11 2" xfId="28895" xr:uid="{C5595617-C17D-4D54-AFCF-22F0A66E5716}"/>
    <cellStyle name="Salida 17 4 12" xfId="17351" xr:uid="{BEBB8D0D-F474-4F16-857F-DD4DD544B2F8}"/>
    <cellStyle name="Salida 17 4 2" xfId="2616" xr:uid="{9058C34E-44F3-4822-BF91-D904B2F6ABF7}"/>
    <cellStyle name="Salida 17 4 2 2" xfId="5253" xr:uid="{AC8C9C17-67C8-4938-AED0-8470298D9F72}"/>
    <cellStyle name="Salida 17 4 2 2 2" xfId="11617" xr:uid="{E7DEC75C-2FC2-4372-BF03-14CE3527A53C}"/>
    <cellStyle name="Salida 17 4 2 2 2 2" xfId="26725" xr:uid="{25A0EF92-4E7E-47FE-AB97-B49159BCD89E}"/>
    <cellStyle name="Salida 17 4 2 2 3" xfId="14416" xr:uid="{9241A3CE-BBC7-4682-B7DE-8F7BDD6DF262}"/>
    <cellStyle name="Salida 17 4 2 2 3 2" xfId="29524" xr:uid="{0E28CF22-5D28-433F-8F43-76D71E72E4D3}"/>
    <cellStyle name="Salida 17 4 2 2 4" xfId="20361" xr:uid="{1141D1E1-0713-4089-B47C-6724CF20E544}"/>
    <cellStyle name="Salida 17 4 2 3" xfId="9083" xr:uid="{3919EC8A-D93D-4C00-94E2-3CFFDD66B818}"/>
    <cellStyle name="Salida 17 4 2 3 2" xfId="24191" xr:uid="{E03F7714-D8ED-43EC-B58F-D9735483F74A}"/>
    <cellStyle name="Salida 17 4 2 4" xfId="14097" xr:uid="{9466573E-D8AA-41C7-A250-F49B6B9D35A3}"/>
    <cellStyle name="Salida 17 4 2 4 2" xfId="29205" xr:uid="{FF98466C-94F6-4CCD-9DE3-188048834535}"/>
    <cellStyle name="Salida 17 4 2 5" xfId="7753" xr:uid="{36668D41-32DE-49AF-81CA-AA76418C57D0}"/>
    <cellStyle name="Salida 17 4 2 5 2" xfId="22861" xr:uid="{26AA5AAE-B252-4024-9B39-C8EAA2BD6965}"/>
    <cellStyle name="Salida 17 4 2 6" xfId="17724" xr:uid="{5F442BA2-3BA4-4891-B1E0-B547FBE0C49F}"/>
    <cellStyle name="Salida 17 4 3" xfId="2881" xr:uid="{BEEDC008-54DD-4590-9D1E-BF1318045B1F}"/>
    <cellStyle name="Salida 17 4 3 2" xfId="5518" xr:uid="{D3151292-4D5B-48D6-A860-337403A0EB1D}"/>
    <cellStyle name="Salida 17 4 3 2 2" xfId="11829" xr:uid="{A698B34C-D743-4553-97E2-DAF6B4282135}"/>
    <cellStyle name="Salida 17 4 3 2 2 2" xfId="26937" xr:uid="{0BF3C902-FC62-4AE6-ABEE-EA94733F6D80}"/>
    <cellStyle name="Salida 17 4 3 2 3" xfId="7626" xr:uid="{80523676-F317-4EAB-A7BD-413BC1E0237B}"/>
    <cellStyle name="Salida 17 4 3 2 3 2" xfId="22734" xr:uid="{F3B2ACF8-C146-4732-B275-0DE93DECA0EC}"/>
    <cellStyle name="Salida 17 4 3 2 4" xfId="20626" xr:uid="{868BC409-AEDB-4A3E-ADAE-30E970BACE3C}"/>
    <cellStyle name="Salida 17 4 3 3" xfId="15265" xr:uid="{3D013064-35C4-4B69-A33D-FA8FD3C44012}"/>
    <cellStyle name="Salida 17 4 3 3 2" xfId="30373" xr:uid="{19773B0D-B48C-4D27-8DD6-3849A70069C9}"/>
    <cellStyle name="Salida 17 4 3 4" xfId="17989" xr:uid="{F7A8A080-25E8-45FA-B1FD-CE0E0ECDB53F}"/>
    <cellStyle name="Salida 17 4 4" xfId="3184" xr:uid="{F37E0E5C-14CD-4912-9636-AC5CF46F91ED}"/>
    <cellStyle name="Salida 17 4 4 2" xfId="5821" xr:uid="{5FEB1979-F653-4F0F-8D19-C670BA01C2BA}"/>
    <cellStyle name="Salida 17 4 4 2 2" xfId="12132" xr:uid="{99457303-52E7-47C2-BA1A-4EE3159CD6AD}"/>
    <cellStyle name="Salida 17 4 4 2 2 2" xfId="27240" xr:uid="{E25BC1FB-0BC0-406F-BAAD-D0C4964E0B04}"/>
    <cellStyle name="Salida 17 4 4 2 3" xfId="16198" xr:uid="{CC8478AF-A38C-4E03-8C86-69A59E749E40}"/>
    <cellStyle name="Salida 17 4 4 2 3 2" xfId="31306" xr:uid="{DBB56008-6D02-428D-99E4-787AA025B461}"/>
    <cellStyle name="Salida 17 4 4 2 4" xfId="20929" xr:uid="{664C05C9-CF04-4AD1-B07A-04DD5B19EA8C}"/>
    <cellStyle name="Salida 17 4 4 3" xfId="9566" xr:uid="{26A81687-7FF0-4020-8A2D-D379351614F5}"/>
    <cellStyle name="Salida 17 4 4 3 2" xfId="24674" xr:uid="{A30FE9E6-419A-4F60-A646-8EA79EB71837}"/>
    <cellStyle name="Salida 17 4 4 4" xfId="8720" xr:uid="{08A1359F-C536-4E4E-86C0-06FD7DDD3C13}"/>
    <cellStyle name="Salida 17 4 4 4 2" xfId="23828" xr:uid="{2137E341-E7EC-4277-8521-A75F321BE9C7}"/>
    <cellStyle name="Salida 17 4 4 5" xfId="18292" xr:uid="{198DC077-1F01-4852-B783-24F28B44D2F6}"/>
    <cellStyle name="Salida 17 4 5" xfId="3510" xr:uid="{1BEC6326-B5F2-46FE-9784-8D2F4BB7DF6D}"/>
    <cellStyle name="Salida 17 4 5 2" xfId="6147" xr:uid="{3CCEDB7F-6984-42E6-9673-CFF429F32FA5}"/>
    <cellStyle name="Salida 17 4 5 2 2" xfId="12458" xr:uid="{C691D0DC-0056-46FC-9DBD-F0CA3705650A}"/>
    <cellStyle name="Salida 17 4 5 2 2 2" xfId="27566" xr:uid="{2C6E18B8-C1F7-4222-AF1C-D7A90C62B6CE}"/>
    <cellStyle name="Salida 17 4 5 2 3" xfId="14724" xr:uid="{D98C1AD7-326A-4068-9A91-82566F8B22F9}"/>
    <cellStyle name="Salida 17 4 5 2 3 2" xfId="29832" xr:uid="{5E5F3D41-896A-4836-B68C-44C5325FBBCA}"/>
    <cellStyle name="Salida 17 4 5 2 4" xfId="21255" xr:uid="{35613357-BCEB-47BF-A9B4-8DA7946ED5E3}"/>
    <cellStyle name="Salida 17 4 5 3" xfId="9892" xr:uid="{C89BCC06-91ED-40E1-B8D7-12C39C1A9312}"/>
    <cellStyle name="Salida 17 4 5 3 2" xfId="25000" xr:uid="{188C0355-F503-4FA8-90C6-81521A33797C}"/>
    <cellStyle name="Salida 17 4 5 4" xfId="13949" xr:uid="{078227A9-831D-46D2-B087-2747E51623B8}"/>
    <cellStyle name="Salida 17 4 5 4 2" xfId="29057" xr:uid="{430EDD2F-2CDC-4671-970E-196F440B6FFD}"/>
    <cellStyle name="Salida 17 4 5 5" xfId="18618" xr:uid="{AACE0CC6-B299-4A6C-9A1D-B88BC208743B}"/>
    <cellStyle name="Salida 17 4 6" xfId="3816" xr:uid="{661C14B5-419F-4220-B37B-C06FD8FE62B3}"/>
    <cellStyle name="Salida 17 4 6 2" xfId="6453" xr:uid="{CE59EF51-1215-49FF-9EA1-FB5A8D3F94DD}"/>
    <cellStyle name="Salida 17 4 6 2 2" xfId="12764" xr:uid="{B5771455-A894-4CCA-8D13-58B23C206B65}"/>
    <cellStyle name="Salida 17 4 6 2 2 2" xfId="27872" xr:uid="{11AF646A-34FE-424A-BFF9-86ABE664E8EA}"/>
    <cellStyle name="Salida 17 4 6 2 3" xfId="13396" xr:uid="{91F14E12-7EEB-4DEB-8578-BF3B5B9598E7}"/>
    <cellStyle name="Salida 17 4 6 2 3 2" xfId="28504" xr:uid="{C3FC5713-12A3-434B-9B85-9454648B6E01}"/>
    <cellStyle name="Salida 17 4 6 2 4" xfId="21561" xr:uid="{B2081FBF-2BBA-4F9C-9EF9-809C69D27207}"/>
    <cellStyle name="Salida 17 4 6 3" xfId="10198" xr:uid="{0C30DDE3-F4D5-42BC-B8FD-D567BC4F983C}"/>
    <cellStyle name="Salida 17 4 6 3 2" xfId="25306" xr:uid="{BB97E04D-2F71-410C-985A-914429CFAC40}"/>
    <cellStyle name="Salida 17 4 6 4" xfId="15370" xr:uid="{2B19CBD7-9D38-4766-A3A8-27A798EB2097}"/>
    <cellStyle name="Salida 17 4 6 4 2" xfId="30478" xr:uid="{1878191E-2391-43CB-B409-F865792F07FB}"/>
    <cellStyle name="Salida 17 4 6 5" xfId="18924" xr:uid="{AB5DBD69-70DB-4189-B06F-F7CD1E48D0C0}"/>
    <cellStyle name="Salida 17 4 7" xfId="4198" xr:uid="{E0B14704-BCE5-4EB6-B4E9-874EB09813BF}"/>
    <cellStyle name="Salida 17 4 7 2" xfId="6835" xr:uid="{608E14AC-4E58-4FD1-938E-27F675CF9866}"/>
    <cellStyle name="Salida 17 4 7 2 2" xfId="13146" xr:uid="{EA90E486-E1DE-4E67-BBE3-E98BBD27BB00}"/>
    <cellStyle name="Salida 17 4 7 2 2 2" xfId="28254" xr:uid="{754FC5C8-1308-4210-BD94-E8711040648B}"/>
    <cellStyle name="Salida 17 4 7 2 3" xfId="16815" xr:uid="{4E1E9C59-515B-4447-8A5B-19193CF20DBA}"/>
    <cellStyle name="Salida 17 4 7 2 3 2" xfId="31923" xr:uid="{530CE34F-6160-479C-99C5-C9A4E3361CAE}"/>
    <cellStyle name="Salida 17 4 7 2 4" xfId="21943" xr:uid="{700DAD02-8B99-41F7-984D-AB0AC5AC625A}"/>
    <cellStyle name="Salida 17 4 7 3" xfId="10580" xr:uid="{198617F9-BAD5-4CEE-8909-3B968C4F226C}"/>
    <cellStyle name="Salida 17 4 7 3 2" xfId="25688" xr:uid="{B1ED7496-953D-4DA9-919D-29E43EA30102}"/>
    <cellStyle name="Salida 17 4 7 4" xfId="15119" xr:uid="{3782A9CC-B067-472C-B6BE-EBB3B043E3E0}"/>
    <cellStyle name="Salida 17 4 7 4 2" xfId="30227" xr:uid="{D342E806-8698-4F1F-89C8-09C7C36C6210}"/>
    <cellStyle name="Salida 17 4 7 5" xfId="19306" xr:uid="{73D61AF3-E2D9-4D0B-94F6-886ACBCB4791}"/>
    <cellStyle name="Salida 17 4 8" xfId="4763" xr:uid="{7D28BB3B-3E3B-4E78-8E49-ADDDF47CDD1F}"/>
    <cellStyle name="Salida 17 4 8 2" xfId="11145" xr:uid="{DC8ACF34-066F-4F9B-889D-A55FB3BB4828}"/>
    <cellStyle name="Salida 17 4 8 2 2" xfId="26253" xr:uid="{0CEEDF56-DC00-482F-8D0A-3EE259D78C8A}"/>
    <cellStyle name="Salida 17 4 8 3" xfId="15928" xr:uid="{240628EF-E273-4789-8A5F-7AC76772BBF5}"/>
    <cellStyle name="Salida 17 4 8 3 2" xfId="31036" xr:uid="{2D687111-A2DB-48B2-BAA3-A29BABDAD13E}"/>
    <cellStyle name="Salida 17 4 8 4" xfId="19871" xr:uid="{B9CFCD10-6231-4B0C-9B7F-47A709A84BCF}"/>
    <cellStyle name="Salida 17 4 9" xfId="8624" xr:uid="{BC8007D1-2050-47F0-B788-2E26609F0230}"/>
    <cellStyle name="Salida 17 4 9 2" xfId="23732" xr:uid="{AA3DFDD4-5EF7-422B-BDC0-0D049966541F}"/>
    <cellStyle name="Salida 17 5" xfId="1998" xr:uid="{ED0F4EA3-A614-4276-9D44-9FF4A5D220B6}"/>
    <cellStyle name="Salida 17 5 10" xfId="15400" xr:uid="{626D1EED-0B86-44FA-AA10-40FD070D4020}"/>
    <cellStyle name="Salida 17 5 10 2" xfId="30508" xr:uid="{60E042C4-FE1A-4929-B47C-DB5EA0A19ECF}"/>
    <cellStyle name="Salida 17 5 11" xfId="17223" xr:uid="{C574356E-88C5-4A80-BF01-9DE75C9F0604}"/>
    <cellStyle name="Salida 17 5 2" xfId="2760" xr:uid="{B5C404F3-1816-4BC4-BE0A-FA192CD3DA2D}"/>
    <cellStyle name="Salida 17 5 2 2" xfId="5397" xr:uid="{E40AD569-8720-4929-81B7-B3976B718BE0}"/>
    <cellStyle name="Salida 17 5 2 2 2" xfId="11746" xr:uid="{B2D7C6F5-64B4-479F-ACA0-A64641C0AC77}"/>
    <cellStyle name="Salida 17 5 2 2 2 2" xfId="26854" xr:uid="{29AA1A33-9969-412A-9233-0A4DA288E8E3}"/>
    <cellStyle name="Salida 17 5 2 2 3" xfId="7425" xr:uid="{2563EA84-3024-4EE2-835C-B754836A1D01}"/>
    <cellStyle name="Salida 17 5 2 2 3 2" xfId="22533" xr:uid="{8B8C4144-E8FF-4373-938F-B2345C5519C5}"/>
    <cellStyle name="Salida 17 5 2 2 4" xfId="20505" xr:uid="{FE448AAC-E767-4899-9848-0E48D49E54A0}"/>
    <cellStyle name="Salida 17 5 2 3" xfId="7530" xr:uid="{64C29944-1576-4A75-941C-A4DAB29AD070}"/>
    <cellStyle name="Salida 17 5 2 3 2" xfId="22638" xr:uid="{201EDA7C-ECA9-4D81-BB65-22F409C80827}"/>
    <cellStyle name="Salida 17 5 2 4" xfId="17868" xr:uid="{074BE693-6817-4B05-B286-76405164713A}"/>
    <cellStyle name="Salida 17 5 3" xfId="3063" xr:uid="{D63D4A87-2F99-4A85-8DFC-2FAE9188D2BC}"/>
    <cellStyle name="Salida 17 5 3 2" xfId="5700" xr:uid="{687D1AA6-B5DF-422E-BFA7-C7A2FD291EB1}"/>
    <cellStyle name="Salida 17 5 3 2 2" xfId="12011" xr:uid="{8076E10D-9342-497F-9AEF-9AE531731233}"/>
    <cellStyle name="Salida 17 5 3 2 2 2" xfId="27119" xr:uid="{2AD49B46-A746-4ED3-A987-669F768A6D7F}"/>
    <cellStyle name="Salida 17 5 3 2 3" xfId="15150" xr:uid="{8E939C0D-95D2-46B9-B277-40E77D789A76}"/>
    <cellStyle name="Salida 17 5 3 2 3 2" xfId="30258" xr:uid="{6A1972D4-A865-404A-B806-F5AF10F837DE}"/>
    <cellStyle name="Salida 17 5 3 2 4" xfId="20808" xr:uid="{420EAEB1-3FB4-4C72-8EE0-376DDCF78937}"/>
    <cellStyle name="Salida 17 5 3 3" xfId="9445" xr:uid="{B810D441-5CF5-49F4-8CE4-5812D6E73FFD}"/>
    <cellStyle name="Salida 17 5 3 3 2" xfId="24553" xr:uid="{92B5F08D-4B98-4840-ACEF-63A39C9B8DA8}"/>
    <cellStyle name="Salida 17 5 3 4" xfId="7302" xr:uid="{B34E8B2D-95D4-41C4-AD9D-29DB6FFCB2C5}"/>
    <cellStyle name="Salida 17 5 3 4 2" xfId="22410" xr:uid="{F9EE39A1-159A-4711-9305-85E4837B901E}"/>
    <cellStyle name="Salida 17 5 3 5" xfId="18171" xr:uid="{7B1EE895-1A33-4A50-BB81-7EF978645261}"/>
    <cellStyle name="Salida 17 5 4" xfId="3389" xr:uid="{EAC2AD2B-AA6A-4D83-AC54-52D79E7248A5}"/>
    <cellStyle name="Salida 17 5 4 2" xfId="6026" xr:uid="{5830A74E-F8F0-4746-B7FC-058B8A1211CD}"/>
    <cellStyle name="Salida 17 5 4 2 2" xfId="12337" xr:uid="{B46DC8BE-E264-4E33-8826-7AD29E4CC392}"/>
    <cellStyle name="Salida 17 5 4 2 2 2" xfId="27445" xr:uid="{8EA8BB06-A27F-44B5-A1D7-619BD60D2983}"/>
    <cellStyle name="Salida 17 5 4 2 3" xfId="9129" xr:uid="{AD9CB536-2D01-426A-89EE-CAE741F33BE3}"/>
    <cellStyle name="Salida 17 5 4 2 3 2" xfId="24237" xr:uid="{02EB77E6-4FCD-471A-AFF8-6B732B154AF8}"/>
    <cellStyle name="Salida 17 5 4 2 4" xfId="21134" xr:uid="{DB9A83DD-6909-4BB1-B2B6-2E4EE2F683AC}"/>
    <cellStyle name="Salida 17 5 4 3" xfId="9771" xr:uid="{36989CF6-5CF0-4DC3-8315-9F2E493F8141}"/>
    <cellStyle name="Salida 17 5 4 3 2" xfId="24879" xr:uid="{E08DD7D4-3A46-493B-B741-76A51BC13A67}"/>
    <cellStyle name="Salida 17 5 4 4" xfId="14366" xr:uid="{F5511155-9927-42B5-8A5D-6DBB2CEBDB5A}"/>
    <cellStyle name="Salida 17 5 4 4 2" xfId="29474" xr:uid="{9093B2B3-7B80-4156-AF41-D2343170DCD2}"/>
    <cellStyle name="Salida 17 5 4 5" xfId="18497" xr:uid="{8B6AD8F5-E4D1-40BA-B71A-CD519950964E}"/>
    <cellStyle name="Salida 17 5 5" xfId="3695" xr:uid="{8AD47F12-4492-4A1F-A6CD-406D456732D7}"/>
    <cellStyle name="Salida 17 5 5 2" xfId="6332" xr:uid="{749A2B7A-6547-4783-8554-9F8FCB1688F1}"/>
    <cellStyle name="Salida 17 5 5 2 2" xfId="12643" xr:uid="{65F9F45B-CCE4-4E98-83F3-4BCC32525D1B}"/>
    <cellStyle name="Salida 17 5 5 2 2 2" xfId="27751" xr:uid="{4F036A46-570E-4004-9730-E619C63E5BE1}"/>
    <cellStyle name="Salida 17 5 5 2 3" xfId="15916" xr:uid="{3BEC73B5-3992-4B72-BB40-83603F12146A}"/>
    <cellStyle name="Salida 17 5 5 2 3 2" xfId="31024" xr:uid="{C503DC80-480F-4961-8695-905173AA93EB}"/>
    <cellStyle name="Salida 17 5 5 2 4" xfId="21440" xr:uid="{55B625D1-7140-459D-9918-1DDBD66D4999}"/>
    <cellStyle name="Salida 17 5 5 3" xfId="10077" xr:uid="{598F4A7C-9999-4088-AC95-82585B4DB21E}"/>
    <cellStyle name="Salida 17 5 5 3 2" xfId="25185" xr:uid="{44175E60-4665-410E-9ED0-387582D5FB45}"/>
    <cellStyle name="Salida 17 5 5 4" xfId="15291" xr:uid="{0204C9B5-8824-4979-8BB8-51BA1A9CF2BE}"/>
    <cellStyle name="Salida 17 5 5 4 2" xfId="30399" xr:uid="{F86D6B8C-D891-4198-BE5C-62AF399711D3}"/>
    <cellStyle name="Salida 17 5 5 5" xfId="18803" xr:uid="{4411A7A1-E153-4C42-B26B-8531FC0D40D3}"/>
    <cellStyle name="Salida 17 5 6" xfId="4070" xr:uid="{3DE4CF6F-6990-478D-A83D-3ABE8C9E020E}"/>
    <cellStyle name="Salida 17 5 6 2" xfId="6707" xr:uid="{CFFC5032-60F2-427E-8538-2770116F73F4}"/>
    <cellStyle name="Salida 17 5 6 2 2" xfId="13018" xr:uid="{B06EC0EB-BAC6-46C5-A896-54B92BE7555D}"/>
    <cellStyle name="Salida 17 5 6 2 2 2" xfId="28126" xr:uid="{2B9836DD-B64A-4D5D-9D7D-55949F52EBDE}"/>
    <cellStyle name="Salida 17 5 6 2 3" xfId="16694" xr:uid="{491B26E8-9E4F-4DD5-B90D-4B17C76F14A4}"/>
    <cellStyle name="Salida 17 5 6 2 3 2" xfId="31802" xr:uid="{C91E1EF6-D3CE-42CA-BD91-570D55952FB2}"/>
    <cellStyle name="Salida 17 5 6 2 4" xfId="21815" xr:uid="{35B99F21-48B7-46FB-9A26-024C9148A3B7}"/>
    <cellStyle name="Salida 17 5 6 3" xfId="10452" xr:uid="{DE2768CD-74C6-4E07-9FFA-43D275701C37}"/>
    <cellStyle name="Salida 17 5 6 3 2" xfId="25560" xr:uid="{27F06E3B-54DB-4D12-84D1-BF7E1430564C}"/>
    <cellStyle name="Salida 17 5 6 4" xfId="14823" xr:uid="{BE7C68F8-1EC6-48D6-BA2D-9302B9215DED}"/>
    <cellStyle name="Salida 17 5 6 4 2" xfId="29931" xr:uid="{0F64A30C-14F2-4418-9E98-98520E90ABC9}"/>
    <cellStyle name="Salida 17 5 6 5" xfId="19178" xr:uid="{A34E7B50-002C-4151-90A5-9D675674B62A}"/>
    <cellStyle name="Salida 17 5 7" xfId="4635" xr:uid="{709974E2-7A30-4AB6-B496-89468573CC5D}"/>
    <cellStyle name="Salida 17 5 7 2" xfId="11017" xr:uid="{FCDE405C-F848-4D78-A8E3-49AC7EFB525A}"/>
    <cellStyle name="Salida 17 5 7 2 2" xfId="26125" xr:uid="{383F166B-34D7-455F-B542-E3C80DB0D0A1}"/>
    <cellStyle name="Salida 17 5 7 3" xfId="8206" xr:uid="{C1BED55B-5EBD-4D46-9DC3-DD12384FAA9A}"/>
    <cellStyle name="Salida 17 5 7 3 2" xfId="23314" xr:uid="{7A9C28BC-42C1-477A-AF7E-5DABA2E370C3}"/>
    <cellStyle name="Salida 17 5 7 4" xfId="19743" xr:uid="{F56791C7-710E-493A-9146-21BAD1FCE866}"/>
    <cellStyle name="Salida 17 5 8" xfId="8496" xr:uid="{DA4EFEFE-9CC1-4AF9-ADDA-6D0B497D2658}"/>
    <cellStyle name="Salida 17 5 8 2" xfId="23604" xr:uid="{EC1F204D-4723-4641-8087-2274D83283C6}"/>
    <cellStyle name="Salida 17 5 9" xfId="14695" xr:uid="{1E981B34-394A-4354-BB95-544A23891EC1}"/>
    <cellStyle name="Salida 17 5 9 2" xfId="29803" xr:uid="{5D818F6A-2CB7-48BD-AB8B-680BA790C518}"/>
    <cellStyle name="Salida 18" xfId="1510" xr:uid="{00000000-0005-0000-0000-0000EA050000}"/>
    <cellStyle name="Salida 18 2" xfId="1936" xr:uid="{320F3782-BC0F-47B7-A2B0-170FDE93AAC6}"/>
    <cellStyle name="Salida 18 2 10" xfId="8437" xr:uid="{1FDAE61E-C6E7-4E6A-9E16-833786834F4D}"/>
    <cellStyle name="Salida 18 2 10 2" xfId="23545" xr:uid="{CC600F88-EC2C-4C10-B019-94325A7E6D02}"/>
    <cellStyle name="Salida 18 2 11" xfId="15358" xr:uid="{E00B5BF5-0848-4994-B1E7-14919B27C066}"/>
    <cellStyle name="Salida 18 2 11 2" xfId="30466" xr:uid="{98E8D179-DFA8-4FA9-942D-24E050F80CCE}"/>
    <cellStyle name="Salida 18 2 12" xfId="14104" xr:uid="{D0BCF525-D105-4AD9-9BFB-4BF5AD78C1D4}"/>
    <cellStyle name="Salida 18 2 12 2" xfId="29212" xr:uid="{E8686F3D-BEDE-4E65-B8AB-E13DCE2917F4}"/>
    <cellStyle name="Salida 18 2 13" xfId="17161" xr:uid="{729F0FD7-98BE-4451-AD93-D839DD8973B2}"/>
    <cellStyle name="Salida 18 2 2" xfId="2496" xr:uid="{ED5B0911-715F-4868-AB50-E6D3A683D057}"/>
    <cellStyle name="Salida 18 2 2 2" xfId="5133" xr:uid="{BDC60C14-5A93-47EA-9A3B-0BBB1B787818}"/>
    <cellStyle name="Salida 18 2 2 2 2" xfId="11497" xr:uid="{F7F6B841-2981-4A69-9D0B-54AAAE9D87C4}"/>
    <cellStyle name="Salida 18 2 2 2 2 2" xfId="26605" xr:uid="{B226FB59-F408-4406-94BC-714371CE03C9}"/>
    <cellStyle name="Salida 18 2 2 2 3" xfId="14079" xr:uid="{265F8A1A-F65B-49D7-B445-BD88654CFB51}"/>
    <cellStyle name="Salida 18 2 2 2 3 2" xfId="29187" xr:uid="{B711A803-223A-4D68-824B-8D1711680361}"/>
    <cellStyle name="Salida 18 2 2 2 4" xfId="20241" xr:uid="{FB7A8819-B678-4B2C-BC79-EC2F27173B3E}"/>
    <cellStyle name="Salida 18 2 2 3" xfId="8963" xr:uid="{884DA56E-EDEA-4368-8990-CFFF571052CB}"/>
    <cellStyle name="Salida 18 2 2 3 2" xfId="24071" xr:uid="{3FA6A023-88FE-4F3E-9ED3-E5A68B0438D2}"/>
    <cellStyle name="Salida 18 2 3" xfId="2712" xr:uid="{41E3A99C-E262-4104-9A74-500A55234138}"/>
    <cellStyle name="Salida 18 2 3 2" xfId="5349" xr:uid="{F0CC280A-2274-41A6-B955-8F1E4823098D}"/>
    <cellStyle name="Salida 18 2 3 2 2" xfId="11698" xr:uid="{5DD3A5F1-381C-443D-A895-09DCFA065F39}"/>
    <cellStyle name="Salida 18 2 3 2 2 2" xfId="26806" xr:uid="{05EC435E-F84C-4C1F-9D40-E9A64B29B0D1}"/>
    <cellStyle name="Salida 18 2 3 2 3" xfId="15390" xr:uid="{7D8C3CFF-80EA-4BAA-8D10-5EBE9A190214}"/>
    <cellStyle name="Salida 18 2 3 2 3 2" xfId="30498" xr:uid="{99111FA0-0752-432D-8C16-B104F7830B05}"/>
    <cellStyle name="Salida 18 2 3 2 4" xfId="20457" xr:uid="{7B94EC45-C440-4A92-A3C7-A3504BAD82B8}"/>
    <cellStyle name="Salida 18 2 3 3" xfId="14035" xr:uid="{D9AC71B7-1ACB-4653-B7A4-9EA162BBA648}"/>
    <cellStyle name="Salida 18 2 3 3 2" xfId="29143" xr:uid="{6F4BFD50-6C16-4700-AFDF-236501D718C4}"/>
    <cellStyle name="Salida 18 2 3 4" xfId="17820" xr:uid="{8F0C375D-F50F-4FB0-9501-E8BEA386D123}"/>
    <cellStyle name="Salida 18 2 4" xfId="3015" xr:uid="{78E71C2C-99EE-4BBF-93AD-67E04DD61086}"/>
    <cellStyle name="Salida 18 2 4 2" xfId="5652" xr:uid="{D37EB246-C306-4E16-8A89-4C76EB38AD30}"/>
    <cellStyle name="Salida 18 2 4 2 2" xfId="11963" xr:uid="{41E8C051-46BC-403A-99B2-5E8487E7E7C8}"/>
    <cellStyle name="Salida 18 2 4 2 2 2" xfId="27071" xr:uid="{8CD1441C-9958-4858-A15A-1DBA5A92EB8F}"/>
    <cellStyle name="Salida 18 2 4 2 3" xfId="16450" xr:uid="{29D72A62-6ED2-42A9-A793-F228CA015A31}"/>
    <cellStyle name="Salida 18 2 4 2 3 2" xfId="31558" xr:uid="{5E4627C9-02B9-469A-AB2D-D45D403A524D}"/>
    <cellStyle name="Salida 18 2 4 2 4" xfId="20760" xr:uid="{52F71771-C366-490A-ACF9-EFCC57784813}"/>
    <cellStyle name="Salida 18 2 4 3" xfId="9397" xr:uid="{0DCBBFD9-008C-4B1A-B0AF-7C82E089ABB1}"/>
    <cellStyle name="Salida 18 2 4 3 2" xfId="24505" xr:uid="{D622A94F-D85B-493A-93F9-F82A28D60206}"/>
    <cellStyle name="Salida 18 2 4 4" xfId="7091" xr:uid="{873952B7-C00E-4772-B8A7-9DD6E228A040}"/>
    <cellStyle name="Salida 18 2 4 4 2" xfId="22199" xr:uid="{01F94860-04C4-4FE9-B2E7-FBDB064A1A2A}"/>
    <cellStyle name="Salida 18 2 4 5" xfId="18123" xr:uid="{8EDDD7D1-7514-425E-8174-FF0715026763}"/>
    <cellStyle name="Salida 18 2 5" xfId="3341" xr:uid="{D75EF3A3-4CCA-4700-8B0E-FC6D184C4F81}"/>
    <cellStyle name="Salida 18 2 5 2" xfId="5978" xr:uid="{82D6A658-ACD1-4D16-A013-3386AD656912}"/>
    <cellStyle name="Salida 18 2 5 2 2" xfId="12289" xr:uid="{2B5633C8-B4CC-4BD4-B68A-EBB89404D8FB}"/>
    <cellStyle name="Salida 18 2 5 2 2 2" xfId="27397" xr:uid="{2C95A66D-07F1-4663-9C95-E5F90E18AF93}"/>
    <cellStyle name="Salida 18 2 5 2 3" xfId="11666" xr:uid="{E47AE5AA-B913-4E15-AF1A-AFB17123C91F}"/>
    <cellStyle name="Salida 18 2 5 2 3 2" xfId="26774" xr:uid="{ED429690-C2B5-4D3B-A1F7-1E86DD23EAFC}"/>
    <cellStyle name="Salida 18 2 5 2 4" xfId="21086" xr:uid="{0D471F61-4AB0-48E7-B734-E19D94209A50}"/>
    <cellStyle name="Salida 18 2 5 3" xfId="9723" xr:uid="{2D9B34DA-DA26-4773-BFAC-98EA974BC36B}"/>
    <cellStyle name="Salida 18 2 5 3 2" xfId="24831" xr:uid="{6FC9AE7E-7708-4DA9-955C-BDD83544FDA5}"/>
    <cellStyle name="Salida 18 2 5 4" xfId="15077" xr:uid="{01BA3C64-4395-430A-9E18-D8AA1F0EB85C}"/>
    <cellStyle name="Salida 18 2 5 4 2" xfId="30185" xr:uid="{1F5C85DA-FFA3-47C7-8AB1-6D975010CCA5}"/>
    <cellStyle name="Salida 18 2 5 5" xfId="18449" xr:uid="{FB8FDF79-2B6F-419C-9EE1-397F5BA93A49}"/>
    <cellStyle name="Salida 18 2 6" xfId="3647" xr:uid="{1DA50E82-8E5E-49A3-893D-277DE5BE9E8A}"/>
    <cellStyle name="Salida 18 2 6 2" xfId="6284" xr:uid="{B46BD1B9-334C-47B6-8FCA-47CCD0B8941F}"/>
    <cellStyle name="Salida 18 2 6 2 2" xfId="12595" xr:uid="{3F937EF2-0C3F-4716-8014-796C634E778D}"/>
    <cellStyle name="Salida 18 2 6 2 2 2" xfId="27703" xr:uid="{FD3CCCD7-B845-4403-AD13-4A8BD2DB8B43}"/>
    <cellStyle name="Salida 18 2 6 2 3" xfId="13966" xr:uid="{C093DB03-E299-408F-9DA8-A315360F371E}"/>
    <cellStyle name="Salida 18 2 6 2 3 2" xfId="29074" xr:uid="{FF38EEBB-10BE-4B0F-B5E7-DC12349ECA09}"/>
    <cellStyle name="Salida 18 2 6 2 4" xfId="21392" xr:uid="{72395B89-B630-43EC-8E87-8E784FE301F1}"/>
    <cellStyle name="Salida 18 2 6 3" xfId="10029" xr:uid="{9A1B0F9F-5076-4BD8-B669-208AA75F0053}"/>
    <cellStyle name="Salida 18 2 6 3 2" xfId="25137" xr:uid="{09AB7A2A-664C-482D-B0EA-B2B543BED4FC}"/>
    <cellStyle name="Salida 18 2 6 4" xfId="7828" xr:uid="{0888CB71-E9C0-4124-956B-BCE34F446A5B}"/>
    <cellStyle name="Salida 18 2 6 4 2" xfId="22936" xr:uid="{3DF93407-D35F-43C9-A8D8-35D38CAF8029}"/>
    <cellStyle name="Salida 18 2 6 5" xfId="18755" xr:uid="{8829E029-1984-4AD8-9271-6A2A5590B8F0}"/>
    <cellStyle name="Salida 18 2 7" xfId="4008" xr:uid="{510E71B1-2BB9-4B41-9697-9916B1AF7A60}"/>
    <cellStyle name="Salida 18 2 7 2" xfId="6645" xr:uid="{238E5F31-D4F9-4F3C-B6AB-E5B14DC1858A}"/>
    <cellStyle name="Salida 18 2 7 2 2" xfId="12956" xr:uid="{D2CA03BE-D248-45E3-93BC-B063C82FBF4E}"/>
    <cellStyle name="Salida 18 2 7 2 2 2" xfId="28064" xr:uid="{9EADE031-A9B3-4970-9265-39FD35C9530C}"/>
    <cellStyle name="Salida 18 2 7 2 3" xfId="16646" xr:uid="{84AA1B6F-D67B-412D-9AA1-EBF4466DB27C}"/>
    <cellStyle name="Salida 18 2 7 2 3 2" xfId="31754" xr:uid="{9F467EBB-FE7E-4151-8F02-D59A4459DB70}"/>
    <cellStyle name="Salida 18 2 7 2 4" xfId="21753" xr:uid="{6A68D7BF-4ABA-4A13-8F7E-277D00432B9A}"/>
    <cellStyle name="Salida 18 2 7 3" xfId="10390" xr:uid="{456A5B27-6901-4235-B35B-6B0EDD48D025}"/>
    <cellStyle name="Salida 18 2 7 3 2" xfId="25498" xr:uid="{BFBC7C6B-4F15-47E4-9CA3-89DE410AF40D}"/>
    <cellStyle name="Salida 18 2 7 4" xfId="13450" xr:uid="{0F48933E-564C-4B21-81BC-9EABA37003AB}"/>
    <cellStyle name="Salida 18 2 7 4 2" xfId="28558" xr:uid="{1BAEA3B3-C558-45A3-84FE-D59151523322}"/>
    <cellStyle name="Salida 18 2 7 5" xfId="19116" xr:uid="{CB3D660B-007F-4E0B-A9AB-75BE2EA852A3}"/>
    <cellStyle name="Salida 18 2 8" xfId="4321" xr:uid="{ACA9159F-59DE-4791-B476-76EF220FEC80}"/>
    <cellStyle name="Salida 18 2 8 2" xfId="6958" xr:uid="{A3863DA2-970A-49AE-9848-468FA80CE31F}"/>
    <cellStyle name="Salida 18 2 8 2 2" xfId="13269" xr:uid="{CAED5F50-3314-4AB4-9C35-E18C4FD7D7CB}"/>
    <cellStyle name="Salida 18 2 8 2 2 2" xfId="28377" xr:uid="{F50BC226-44C4-43AA-BAFC-BDB0651D1BE6}"/>
    <cellStyle name="Salida 18 2 8 2 3" xfId="16933" xr:uid="{53B067FD-0FBA-49D0-943E-CC124FA56468}"/>
    <cellStyle name="Salida 18 2 8 2 3 2" xfId="32041" xr:uid="{4EDB168D-B264-43B5-AADB-D1CED507C99C}"/>
    <cellStyle name="Salida 18 2 8 2 4" xfId="22066" xr:uid="{397DD16B-C3F8-4814-9367-D599C060A7C0}"/>
    <cellStyle name="Salida 18 2 8 3" xfId="10703" xr:uid="{7662950C-46F6-4CEA-B0FA-3F4E2A170C89}"/>
    <cellStyle name="Salida 18 2 8 3 2" xfId="25811" xr:uid="{EE953455-1E29-4049-B119-B230B0BA862C}"/>
    <cellStyle name="Salida 18 2 8 4" xfId="14201" xr:uid="{D1BB674B-3518-4743-982C-B60054E40CAC}"/>
    <cellStyle name="Salida 18 2 8 4 2" xfId="29309" xr:uid="{D2CEC66E-3E62-4C32-B832-25CE5C84801F}"/>
    <cellStyle name="Salida 18 2 8 5" xfId="19429" xr:uid="{11AD1C05-9436-4D0C-B102-FF0A0ED67A92}"/>
    <cellStyle name="Salida 18 2 9" xfId="4573" xr:uid="{1640B1AD-16B7-49A0-A1F3-59074926F343}"/>
    <cellStyle name="Salida 18 2 9 2" xfId="10955" xr:uid="{655F2AC8-520E-45DD-88AF-22E8EC44AE80}"/>
    <cellStyle name="Salida 18 2 9 2 2" xfId="26063" xr:uid="{DFF4B5F1-AE53-4986-916E-CAC053776202}"/>
    <cellStyle name="Salida 18 2 9 3" xfId="7998" xr:uid="{6E42522C-2F03-4E4F-93E1-4F2D393DBB92}"/>
    <cellStyle name="Salida 18 2 9 3 2" xfId="23106" xr:uid="{4377610C-B1D1-4FE1-BB30-992F2A89BEB1}"/>
    <cellStyle name="Salida 18 2 9 4" xfId="19681" xr:uid="{9D807602-75A7-4749-A5A7-CD33AF0887A4}"/>
    <cellStyle name="Salida 18 3" xfId="1797" xr:uid="{8CAC898B-4D6C-43A5-A0BF-6E320F2D90F9}"/>
    <cellStyle name="Salida 18 3 10" xfId="8298" xr:uid="{A149D740-14A6-44FA-B04B-E69AA471AD2F}"/>
    <cellStyle name="Salida 18 3 10 2" xfId="23406" xr:uid="{ECA01EE1-3739-4CF1-BE3D-115B0643E889}"/>
    <cellStyle name="Salida 18 3 11" xfId="9139" xr:uid="{04141CC5-8D14-4DEF-91E9-99BD40EB0D05}"/>
    <cellStyle name="Salida 18 3 11 2" xfId="24247" xr:uid="{850D87A1-FC9D-4652-B246-A79739CB94B0}"/>
    <cellStyle name="Salida 18 3 12" xfId="16168" xr:uid="{5EDBB0FD-DE96-4AA6-92E9-82C58E78FB66}"/>
    <cellStyle name="Salida 18 3 12 2" xfId="31276" xr:uid="{33820B74-DD01-42B3-BC4B-075FB27FF9E9}"/>
    <cellStyle name="Salida 18 3 13" xfId="17022" xr:uid="{7063DAF1-C677-4698-968D-957D6430EC6F}"/>
    <cellStyle name="Salida 18 3 2" xfId="2357" xr:uid="{6347E15E-BF79-4A33-B211-E0A1764B9D9F}"/>
    <cellStyle name="Salida 18 3 2 2" xfId="4994" xr:uid="{05AEB4F4-0425-4248-9B11-90FAC2CD7308}"/>
    <cellStyle name="Salida 18 3 2 2 2" xfId="11358" xr:uid="{74ABE60A-5A1E-40EE-99C1-84D147AFFEE9}"/>
    <cellStyle name="Salida 18 3 2 2 2 2" xfId="26466" xr:uid="{F198E971-3366-47DC-B3DF-24D3B15EEA7D}"/>
    <cellStyle name="Salida 18 3 2 2 3" xfId="15735" xr:uid="{ABDE79BF-21C2-41E2-A9E7-C9EA716585A6}"/>
    <cellStyle name="Salida 18 3 2 2 3 2" xfId="30843" xr:uid="{0B9111BD-0549-4DD9-B1DD-2DCC6DB86DA1}"/>
    <cellStyle name="Salida 18 3 2 2 4" xfId="20102" xr:uid="{E8485247-6402-4732-A432-4CD4AE7A24BA}"/>
    <cellStyle name="Salida 18 3 2 3" xfId="8824" xr:uid="{73E41D7E-9BC9-43F6-83CE-AE3B842E5092}"/>
    <cellStyle name="Salida 18 3 2 3 2" xfId="23932" xr:uid="{010B49CC-1599-40EB-9989-1BA18E99540A}"/>
    <cellStyle name="Salida 18 3 3" xfId="2262" xr:uid="{705964A9-E446-48A4-9688-F6D11DE9E423}"/>
    <cellStyle name="Salida 18 3 3 2" xfId="4899" xr:uid="{F9AC8757-D5CF-460F-A2B5-8EF9F2EC31A5}"/>
    <cellStyle name="Salida 18 3 3 2 2" xfId="11263" xr:uid="{DA2BC7A1-3652-4C28-AE51-41B7853128EB}"/>
    <cellStyle name="Salida 18 3 3 2 2 2" xfId="26371" xr:uid="{4DEC12EE-B82F-4389-AFEE-2D082E69ABD3}"/>
    <cellStyle name="Salida 18 3 3 2 3" xfId="14877" xr:uid="{C71A6129-C2A7-4614-902B-928D93B7A001}"/>
    <cellStyle name="Salida 18 3 3 2 3 2" xfId="29985" xr:uid="{0A05629B-CA32-4FFE-A73A-465F67833AC9}"/>
    <cellStyle name="Salida 18 3 3 2 4" xfId="20007" xr:uid="{627079AD-2A06-41BF-A762-9C51CBF5F3F4}"/>
    <cellStyle name="Salida 18 3 3 3" xfId="14077" xr:uid="{278834B8-29CE-48F2-948E-89D72C18E265}"/>
    <cellStyle name="Salida 18 3 3 3 2" xfId="29185" xr:uid="{B0F5B20B-5E3A-491F-BDC3-B61F7A3680A9}"/>
    <cellStyle name="Salida 18 3 3 4" xfId="17487" xr:uid="{02E8B957-BEA9-4F29-BA18-264000C53184}"/>
    <cellStyle name="Salida 18 3 4" xfId="2334" xr:uid="{B42BB5B5-BD79-4064-8A93-E1F9A4168D84}"/>
    <cellStyle name="Salida 18 3 4 2" xfId="4971" xr:uid="{94B7B1D0-9E8B-466D-B145-D365106457BC}"/>
    <cellStyle name="Salida 18 3 4 2 2" xfId="11335" xr:uid="{859501CA-E43D-4081-AD94-60704AFF3C0C}"/>
    <cellStyle name="Salida 18 3 4 2 2 2" xfId="26443" xr:uid="{AAB8A8A2-3A34-41AF-BF71-BD708493FC28}"/>
    <cellStyle name="Salida 18 3 4 2 3" xfId="14151" xr:uid="{F7980062-2203-48ED-900E-C5CAB3FFB08D}"/>
    <cellStyle name="Salida 18 3 4 2 3 2" xfId="29259" xr:uid="{3FE944CF-EA6E-42B6-BF2E-68812033DCC8}"/>
    <cellStyle name="Salida 18 3 4 2 4" xfId="20079" xr:uid="{CA180CBC-2C14-4CDF-A83D-41C3D1001305}"/>
    <cellStyle name="Salida 18 3 4 3" xfId="8801" xr:uid="{245FACD9-AB6F-408E-826F-1DDF4F0E949E}"/>
    <cellStyle name="Salida 18 3 4 3 2" xfId="23909" xr:uid="{E731FBC5-3A41-4FE9-81F8-FD8D4E3EC513}"/>
    <cellStyle name="Salida 18 3 4 4" xfId="14358" xr:uid="{F52A9E56-F6FD-4456-BAAF-A2B01CFB523D}"/>
    <cellStyle name="Salida 18 3 4 4 2" xfId="29466" xr:uid="{86132F91-2EE5-4222-8730-5D89026D0C4A}"/>
    <cellStyle name="Salida 18 3 4 5" xfId="17559" xr:uid="{38E6BFAB-84EC-4B3A-B40B-AA1C6F25E117}"/>
    <cellStyle name="Salida 18 3 5" xfId="2276" xr:uid="{69535FFD-ECDC-464F-950F-194ED8286CC5}"/>
    <cellStyle name="Salida 18 3 5 2" xfId="4913" xr:uid="{75AB290C-FDAB-4C91-9B72-F00D3608633C}"/>
    <cellStyle name="Salida 18 3 5 2 2" xfId="11277" xr:uid="{9CBA920C-782F-42F8-9349-FCD359E53E9D}"/>
    <cellStyle name="Salida 18 3 5 2 2 2" xfId="26385" xr:uid="{A5E5AED4-BA41-41F6-9043-4EA096E0EF19}"/>
    <cellStyle name="Salida 18 3 5 2 3" xfId="15408" xr:uid="{5907EF99-BF0F-4C94-B0AF-0C07FAC0562C}"/>
    <cellStyle name="Salida 18 3 5 2 3 2" xfId="30516" xr:uid="{EBBF54D1-CC3D-481B-85CA-89A3957E947E}"/>
    <cellStyle name="Salida 18 3 5 2 4" xfId="20021" xr:uid="{9B9DBC98-52ED-4414-ACBC-1337DE7B689C}"/>
    <cellStyle name="Salida 18 3 5 3" xfId="8743" xr:uid="{D36DE1C4-36CE-466D-BC02-DD0E7FAEDF1F}"/>
    <cellStyle name="Salida 18 3 5 3 2" xfId="23851" xr:uid="{5B530ECE-8F70-4011-974E-AB10EF5F4E8A}"/>
    <cellStyle name="Salida 18 3 5 4" xfId="7666" xr:uid="{6B318B3F-8BA9-450D-9509-89BFCA1355E2}"/>
    <cellStyle name="Salida 18 3 5 4 2" xfId="22774" xr:uid="{98031D96-B1D4-4751-8161-CBCD53AC620D}"/>
    <cellStyle name="Salida 18 3 5 5" xfId="17501" xr:uid="{02AD50D0-D95B-4728-B51D-A81A57B20522}"/>
    <cellStyle name="Salida 18 3 6" xfId="2300" xr:uid="{943A8D51-170D-4880-AB05-4BD19916F8D5}"/>
    <cellStyle name="Salida 18 3 6 2" xfId="4937" xr:uid="{85D84C36-A5A9-4942-A891-081EFA19CD22}"/>
    <cellStyle name="Salida 18 3 6 2 2" xfId="11301" xr:uid="{D876EDE6-F000-4D68-9035-9F62F1BE6937}"/>
    <cellStyle name="Salida 18 3 6 2 2 2" xfId="26409" xr:uid="{1173487C-DE43-463E-896F-DF08DDF0C55C}"/>
    <cellStyle name="Salida 18 3 6 2 3" xfId="16286" xr:uid="{EDC272A6-95AF-4023-93DB-CCDFE66FC69B}"/>
    <cellStyle name="Salida 18 3 6 2 3 2" xfId="31394" xr:uid="{9A76BE10-0A44-481F-862D-5AAF2B063E3F}"/>
    <cellStyle name="Salida 18 3 6 2 4" xfId="20045" xr:uid="{54BF1BEA-CCF9-4453-A03B-2CACC373E3CF}"/>
    <cellStyle name="Salida 18 3 6 3" xfId="8767" xr:uid="{C6C09EAA-BDEB-4CBC-B034-EBCBF4AD077E}"/>
    <cellStyle name="Salida 18 3 6 3 2" xfId="23875" xr:uid="{D06DC518-2264-4042-956C-6D0F05A95C37}"/>
    <cellStyle name="Salida 18 3 6 4" xfId="13359" xr:uid="{3A22633E-E537-4AD9-8950-BF78FE64DDB6}"/>
    <cellStyle name="Salida 18 3 6 4 2" xfId="28467" xr:uid="{4664E847-6A01-493B-982A-E2113B0E7F31}"/>
    <cellStyle name="Salida 18 3 6 5" xfId="17525" xr:uid="{E0F63FA7-BF94-402D-9F9A-383380FCB0B9}"/>
    <cellStyle name="Salida 18 3 7" xfId="3869" xr:uid="{A48B36FB-C1A6-408C-BD41-887D590BB8FA}"/>
    <cellStyle name="Salida 18 3 7 2" xfId="6506" xr:uid="{B875AA07-5692-4583-951B-13F39EA7CF96}"/>
    <cellStyle name="Salida 18 3 7 2 2" xfId="12817" xr:uid="{EF98E448-0245-48F3-9D64-2F44222ED338}"/>
    <cellStyle name="Salida 18 3 7 2 2 2" xfId="27925" xr:uid="{EB71329A-B7AF-4370-9302-9A3AF653FE6B}"/>
    <cellStyle name="Salida 18 3 7 2 3" xfId="14543" xr:uid="{8AC45AFC-96AF-4C25-B226-54F6595D7E3D}"/>
    <cellStyle name="Salida 18 3 7 2 3 2" xfId="29651" xr:uid="{84785A3B-E140-4FF2-96F3-A8DBC8CF39C3}"/>
    <cellStyle name="Salida 18 3 7 2 4" xfId="21614" xr:uid="{A8010E1F-8ADA-4E8D-AB9B-9234E67E8579}"/>
    <cellStyle name="Salida 18 3 7 3" xfId="10251" xr:uid="{46A4F6C4-C5AB-4538-BC97-5FFD9BBA800A}"/>
    <cellStyle name="Salida 18 3 7 3 2" xfId="25359" xr:uid="{8673D723-A309-4795-8E5B-6E13D5A7903B}"/>
    <cellStyle name="Salida 18 3 7 4" xfId="13913" xr:uid="{27315A3E-F5E9-4D55-955B-35C89EBE212E}"/>
    <cellStyle name="Salida 18 3 7 4 2" xfId="29021" xr:uid="{17BA55D2-DA1E-4491-927D-F39BDECB9FFB}"/>
    <cellStyle name="Salida 18 3 7 5" xfId="18977" xr:uid="{920279DA-BAB2-44B7-B811-7322E331B422}"/>
    <cellStyle name="Salida 18 3 8" xfId="4251" xr:uid="{4E7E6E6B-176C-4FD3-976B-FD21018CD558}"/>
    <cellStyle name="Salida 18 3 8 2" xfId="6888" xr:uid="{15261937-D4DC-493A-A1B3-387D56247764}"/>
    <cellStyle name="Salida 18 3 8 2 2" xfId="13199" xr:uid="{35F60CB9-E4CC-4D1A-BF10-90124AED4D6F}"/>
    <cellStyle name="Salida 18 3 8 2 2 2" xfId="28307" xr:uid="{5CBD4530-CDD9-4EF8-91AE-AEE1ED7B552F}"/>
    <cellStyle name="Salida 18 3 8 2 3" xfId="16863" xr:uid="{BFEA5FDE-D4A9-4E69-A6A9-F2F3EB3F99BF}"/>
    <cellStyle name="Salida 18 3 8 2 3 2" xfId="31971" xr:uid="{47522D54-CAAC-4CF3-81EE-82A7AE15D10E}"/>
    <cellStyle name="Salida 18 3 8 2 4" xfId="21996" xr:uid="{F38225E2-D9F2-4451-BBC6-37E97280B036}"/>
    <cellStyle name="Salida 18 3 8 3" xfId="10633" xr:uid="{4ABEC5FD-24D4-44EF-8B51-3042D946C19E}"/>
    <cellStyle name="Salida 18 3 8 3 2" xfId="25741" xr:uid="{0F504093-6008-4D8E-8CEE-F3C3A59BC632}"/>
    <cellStyle name="Salida 18 3 8 4" xfId="7516" xr:uid="{F852F252-1946-4FF1-B07C-F83EC3BCEEE7}"/>
    <cellStyle name="Salida 18 3 8 4 2" xfId="22624" xr:uid="{8B8E45A0-AE12-4596-97A0-15F0CFCBA727}"/>
    <cellStyle name="Salida 18 3 8 5" xfId="19359" xr:uid="{BD4A8846-D3E1-4A06-A1BF-058E25EB6985}"/>
    <cellStyle name="Salida 18 3 9" xfId="4434" xr:uid="{1C36EEB3-795C-4B3C-BF25-212A3680A83C}"/>
    <cellStyle name="Salida 18 3 9 2" xfId="10816" xr:uid="{94F25AC3-345F-4A77-B41A-493F61F8F527}"/>
    <cellStyle name="Salida 18 3 9 2 2" xfId="25924" xr:uid="{0ADAD963-691C-4C02-9338-A77F25C55F65}"/>
    <cellStyle name="Salida 18 3 9 3" xfId="7914" xr:uid="{3791451B-E3CB-4975-A414-C8D7069C7FC4}"/>
    <cellStyle name="Salida 18 3 9 3 2" xfId="23022" xr:uid="{3FB522FF-2C68-4E4F-BA1B-8D0B9B7317F3}"/>
    <cellStyle name="Salida 18 3 9 4" xfId="19542" xr:uid="{C1A37FC4-AFE9-4479-AABB-939D97FC4F23}"/>
    <cellStyle name="Salida 18 4" xfId="2127" xr:uid="{72488CA3-01FD-4108-9252-4E4701A4744A}"/>
    <cellStyle name="Salida 18 4 10" xfId="13791" xr:uid="{369DF7B0-9342-4857-A8E8-61C1C046BA26}"/>
    <cellStyle name="Salida 18 4 10 2" xfId="28899" xr:uid="{4584D886-3124-4966-9460-556A2D4E634F}"/>
    <cellStyle name="Salida 18 4 11" xfId="8038" xr:uid="{49F52831-B18D-490A-9C20-8D355B94E4AC}"/>
    <cellStyle name="Salida 18 4 11 2" xfId="23146" xr:uid="{C839344C-D9AB-4E22-A2B8-89FB407C0BC0}"/>
    <cellStyle name="Salida 18 4 12" xfId="17352" xr:uid="{AAC438C9-EADA-4508-8F07-C2E99CEE6A19}"/>
    <cellStyle name="Salida 18 4 2" xfId="2617" xr:uid="{ED3C7266-68C0-4FED-8533-38D3C9ED85E0}"/>
    <cellStyle name="Salida 18 4 2 2" xfId="5254" xr:uid="{8BD3AAA7-1C53-4AC8-9D33-4640C4F34449}"/>
    <cellStyle name="Salida 18 4 2 2 2" xfId="11618" xr:uid="{DF6B1054-6C8B-437D-B537-0DCA54DB5B18}"/>
    <cellStyle name="Salida 18 4 2 2 2 2" xfId="26726" xr:uid="{88A8AF82-75DF-4F1F-9F09-86D635182A0A}"/>
    <cellStyle name="Salida 18 4 2 2 3" xfId="15696" xr:uid="{0A836D5D-F559-4753-80C6-5FE8DC933656}"/>
    <cellStyle name="Salida 18 4 2 2 3 2" xfId="30804" xr:uid="{2CD05151-B83F-446B-BD02-4398D1954D62}"/>
    <cellStyle name="Salida 18 4 2 2 4" xfId="20362" xr:uid="{213DAA8C-0829-42E2-AA75-5287C17CDD61}"/>
    <cellStyle name="Salida 18 4 2 3" xfId="9084" xr:uid="{913E6FF5-D716-4BEC-B9C4-3C8A1DD80BA6}"/>
    <cellStyle name="Salida 18 4 2 3 2" xfId="24192" xr:uid="{F31E236B-BE92-46CF-A4EA-C9AC5BE633F8}"/>
    <cellStyle name="Salida 18 4 2 4" xfId="14864" xr:uid="{21153E49-19F9-40A3-9AD5-1792835E2F58}"/>
    <cellStyle name="Salida 18 4 2 4 2" xfId="29972" xr:uid="{6B3DBE74-2B33-4B93-9398-6B6E9B65A5D7}"/>
    <cellStyle name="Salida 18 4 2 5" xfId="14577" xr:uid="{83A2EE14-5965-417C-8D78-90579B47DD59}"/>
    <cellStyle name="Salida 18 4 2 5 2" xfId="29685" xr:uid="{C6960FB5-D9AD-4129-9B40-3CD197156B52}"/>
    <cellStyle name="Salida 18 4 2 6" xfId="17725" xr:uid="{0FDA9D15-50A1-448E-B71C-A35E6AA15DEC}"/>
    <cellStyle name="Salida 18 4 3" xfId="2882" xr:uid="{48C6A018-BCC6-4981-86B3-326E6E08C8EA}"/>
    <cellStyle name="Salida 18 4 3 2" xfId="5519" xr:uid="{FB0A4073-2438-4D58-A421-5743637C07B1}"/>
    <cellStyle name="Salida 18 4 3 2 2" xfId="11830" xr:uid="{118A8B6B-87F2-40BC-9795-493F199E0D76}"/>
    <cellStyle name="Salida 18 4 3 2 2 2" xfId="26938" xr:uid="{8DEF6DB8-ECA4-4D22-87CF-556DFF6AA243}"/>
    <cellStyle name="Salida 18 4 3 2 3" xfId="15018" xr:uid="{B48A38A9-6A63-49BF-B715-3F4A9C804BFB}"/>
    <cellStyle name="Salida 18 4 3 2 3 2" xfId="30126" xr:uid="{2158BBC5-40D1-49C5-A389-CA5221B97573}"/>
    <cellStyle name="Salida 18 4 3 2 4" xfId="20627" xr:uid="{6D26531E-E42F-4BC0-896F-A74ED5B6A7BE}"/>
    <cellStyle name="Salida 18 4 3 3" xfId="8068" xr:uid="{D61F5F3C-83CB-4C0D-8E7C-E2AA7BF74021}"/>
    <cellStyle name="Salida 18 4 3 3 2" xfId="23176" xr:uid="{F6D3E3DD-87F2-440F-94AB-41D14031F45F}"/>
    <cellStyle name="Salida 18 4 3 4" xfId="17990" xr:uid="{9969794F-77A6-4CDA-A860-330E2655654A}"/>
    <cellStyle name="Salida 18 4 4" xfId="3185" xr:uid="{260D5DE6-5166-4EDE-80B2-950A4AB8F3F1}"/>
    <cellStyle name="Salida 18 4 4 2" xfId="5822" xr:uid="{73258E15-54CF-4620-AD07-73969AA61B87}"/>
    <cellStyle name="Salida 18 4 4 2 2" xfId="12133" xr:uid="{B2DAAB76-15FB-41B8-95E9-455D206B2618}"/>
    <cellStyle name="Salida 18 4 4 2 2 2" xfId="27241" xr:uid="{F31BBBBE-56CA-485E-A3CE-3B3C88ED14F7}"/>
    <cellStyle name="Salida 18 4 4 2 3" xfId="14945" xr:uid="{31818FBE-7CF2-4763-9DE0-1E4FBC6BDF68}"/>
    <cellStyle name="Salida 18 4 4 2 3 2" xfId="30053" xr:uid="{A829CCB0-D17A-4169-B963-70B3DF1CE8B0}"/>
    <cellStyle name="Salida 18 4 4 2 4" xfId="20930" xr:uid="{6E17EE19-B8BE-4385-8D84-E07240D0EDA4}"/>
    <cellStyle name="Salida 18 4 4 3" xfId="9567" xr:uid="{DA8E6126-0F73-456F-AE05-2FCB48523910}"/>
    <cellStyle name="Salida 18 4 4 3 2" xfId="24675" xr:uid="{2E66AEF0-D35E-49E9-B556-F796BEBCA184}"/>
    <cellStyle name="Salida 18 4 4 4" xfId="14306" xr:uid="{EBD6D173-BC1D-4B95-AF92-CE644526DDD8}"/>
    <cellStyle name="Salida 18 4 4 4 2" xfId="29414" xr:uid="{74F92FAF-39B2-42A0-B49B-8E2BDC69DFED}"/>
    <cellStyle name="Salida 18 4 4 5" xfId="18293" xr:uid="{BB33E17E-1709-4ABA-8A90-1F3388983FAC}"/>
    <cellStyle name="Salida 18 4 5" xfId="3511" xr:uid="{9F556FAE-77DE-4CC2-A7CC-BC436B7BC930}"/>
    <cellStyle name="Salida 18 4 5 2" xfId="6148" xr:uid="{35247296-33DF-41AA-9AC5-26A63734C396}"/>
    <cellStyle name="Salida 18 4 5 2 2" xfId="12459" xr:uid="{5D63DA3A-062D-49CB-A1C2-223EC857BA47}"/>
    <cellStyle name="Salida 18 4 5 2 2 2" xfId="27567" xr:uid="{9D5CE13D-438A-43A6-82F0-534E6A8CD98F}"/>
    <cellStyle name="Salida 18 4 5 2 3" xfId="13883" xr:uid="{045676A1-A31D-428B-AAA9-6AD45588BB31}"/>
    <cellStyle name="Salida 18 4 5 2 3 2" xfId="28991" xr:uid="{C7554E1A-2C9B-4D40-8F1E-ADC53032413E}"/>
    <cellStyle name="Salida 18 4 5 2 4" xfId="21256" xr:uid="{E8BC9CB0-9D55-4574-90F9-21D857286303}"/>
    <cellStyle name="Salida 18 4 5 3" xfId="9893" xr:uid="{F38D3574-6047-470A-8C1C-5B6CD02ADD99}"/>
    <cellStyle name="Salida 18 4 5 3 2" xfId="25001" xr:uid="{244E5FD9-0EC7-443C-B497-F417328B000B}"/>
    <cellStyle name="Salida 18 4 5 4" xfId="11798" xr:uid="{7037FF99-DB7D-4A60-A6A1-379F685746C5}"/>
    <cellStyle name="Salida 18 4 5 4 2" xfId="26906" xr:uid="{E33D1670-299A-4923-80FD-CE87C362B1AE}"/>
    <cellStyle name="Salida 18 4 5 5" xfId="18619" xr:uid="{E6C5F846-2A63-4EA0-B4A1-1BD04784907C}"/>
    <cellStyle name="Salida 18 4 6" xfId="3817" xr:uid="{D5FA45F2-6A72-4FA8-BB30-E2816D61E903}"/>
    <cellStyle name="Salida 18 4 6 2" xfId="6454" xr:uid="{9088FE48-6E53-420F-9974-3518359F78A1}"/>
    <cellStyle name="Salida 18 4 6 2 2" xfId="12765" xr:uid="{DE0B8482-1F37-4912-851F-500764BA208A}"/>
    <cellStyle name="Salida 18 4 6 2 2 2" xfId="27873" xr:uid="{6F40F09F-CDC8-4113-9595-F3BF6797ECAC}"/>
    <cellStyle name="Salida 18 4 6 2 3" xfId="15098" xr:uid="{64BF9F3F-A2A4-4720-A1A4-38136852A146}"/>
    <cellStyle name="Salida 18 4 6 2 3 2" xfId="30206" xr:uid="{CAC09233-D070-4CCF-ACAB-C0D5A1AEEF8D}"/>
    <cellStyle name="Salida 18 4 6 2 4" xfId="21562" xr:uid="{04B17266-615C-4147-AAB3-7009A1E6D309}"/>
    <cellStyle name="Salida 18 4 6 3" xfId="10199" xr:uid="{E3CCEB88-57FF-4897-9930-BA54DF62F156}"/>
    <cellStyle name="Salida 18 4 6 3 2" xfId="25307" xr:uid="{EA324970-5E45-4539-ADC3-1E70A23E4526}"/>
    <cellStyle name="Salida 18 4 6 4" xfId="16158" xr:uid="{BEBD7471-EA0C-4AC9-B574-3120AD7842C6}"/>
    <cellStyle name="Salida 18 4 6 4 2" xfId="31266" xr:uid="{E3C8A1AE-4F5A-4518-B72C-E34AF637057E}"/>
    <cellStyle name="Salida 18 4 6 5" xfId="18925" xr:uid="{E5F8B4E2-0329-4669-A5E6-9E3C7D973696}"/>
    <cellStyle name="Salida 18 4 7" xfId="4199" xr:uid="{2D0F7F72-211F-4589-A2C2-3A79A59B270B}"/>
    <cellStyle name="Salida 18 4 7 2" xfId="6836" xr:uid="{5FCD55D9-9942-40DE-9001-F7B8AB5CC534}"/>
    <cellStyle name="Salida 18 4 7 2 2" xfId="13147" xr:uid="{AD21D7B7-B9BB-4CA8-980D-A0273D985F44}"/>
    <cellStyle name="Salida 18 4 7 2 2 2" xfId="28255" xr:uid="{424631B1-B527-4309-B6B0-474EA627D104}"/>
    <cellStyle name="Salida 18 4 7 2 3" xfId="16816" xr:uid="{086315B7-CE92-4E43-B747-77E84E067343}"/>
    <cellStyle name="Salida 18 4 7 2 3 2" xfId="31924" xr:uid="{49EC82A5-8633-4FF0-9F73-0DFBACFB83A2}"/>
    <cellStyle name="Salida 18 4 7 2 4" xfId="21944" xr:uid="{3388D828-C52E-4F65-B0A7-DABA8D648111}"/>
    <cellStyle name="Salida 18 4 7 3" xfId="10581" xr:uid="{0B211D51-1983-404F-B35A-EF55E7861D84}"/>
    <cellStyle name="Salida 18 4 7 3 2" xfId="25689" xr:uid="{CD0789FD-A6F3-4987-9018-ECB38D6DA828}"/>
    <cellStyle name="Salida 18 4 7 4" xfId="7691" xr:uid="{D985CC46-2A69-461E-82D3-39F2FA666591}"/>
    <cellStyle name="Salida 18 4 7 4 2" xfId="22799" xr:uid="{E94C318C-82A9-4333-93F8-101EB31B2DD5}"/>
    <cellStyle name="Salida 18 4 7 5" xfId="19307" xr:uid="{FC37B4F6-B713-4AA3-8113-AB5BC398A609}"/>
    <cellStyle name="Salida 18 4 8" xfId="4764" xr:uid="{6F20641C-19B1-4DA3-B666-46736BBD6D49}"/>
    <cellStyle name="Salida 18 4 8 2" xfId="11146" xr:uid="{4FC0188A-3CFD-4EAD-A5AC-060F085C34DC}"/>
    <cellStyle name="Salida 18 4 8 2 2" xfId="26254" xr:uid="{46751691-91A3-4F58-B17A-49E4532D3A7F}"/>
    <cellStyle name="Salida 18 4 8 3" xfId="15845" xr:uid="{4E1B0C2F-B339-4E8C-B627-650395A18D08}"/>
    <cellStyle name="Salida 18 4 8 3 2" xfId="30953" xr:uid="{65D43F42-EA89-43B8-AF15-7ABFAF09EB95}"/>
    <cellStyle name="Salida 18 4 8 4" xfId="19872" xr:uid="{A26DF966-5110-408E-A388-317560F4DE35}"/>
    <cellStyle name="Salida 18 4 9" xfId="8625" xr:uid="{DAD95C9E-0B27-46A1-B014-CBDA3FC476F0}"/>
    <cellStyle name="Salida 18 4 9 2" xfId="23733" xr:uid="{8CDB32C8-9878-4582-BEFD-7F250EA5D9DE}"/>
    <cellStyle name="Salida 18 5" xfId="1997" xr:uid="{8C267D28-971D-4D4E-AE31-E40FE5C70EB4}"/>
    <cellStyle name="Salida 18 5 10" xfId="15403" xr:uid="{8F07AABF-6C5C-4173-9DF0-A223042E24DF}"/>
    <cellStyle name="Salida 18 5 10 2" xfId="30511" xr:uid="{81127C03-7581-4AEA-9D43-227F46A9035C}"/>
    <cellStyle name="Salida 18 5 11" xfId="17222" xr:uid="{9D5B9DDB-2FF0-4074-BD37-AABD4110FA87}"/>
    <cellStyle name="Salida 18 5 2" xfId="2759" xr:uid="{20EAC049-FFD6-4511-A8BF-B6E18DEE7ED3}"/>
    <cellStyle name="Salida 18 5 2 2" xfId="5396" xr:uid="{D59D736A-5ECF-42D8-8CE4-F19D4BC95EA4}"/>
    <cellStyle name="Salida 18 5 2 2 2" xfId="11745" xr:uid="{5AAC24EB-8E66-4CF7-A498-00535417F312}"/>
    <cellStyle name="Salida 18 5 2 2 2 2" xfId="26853" xr:uid="{AEB26C27-FED7-4118-A90B-65F2850B5FD9}"/>
    <cellStyle name="Salida 18 5 2 2 3" xfId="8031" xr:uid="{FD569194-E839-42BA-B6C4-A98144F30568}"/>
    <cellStyle name="Salida 18 5 2 2 3 2" xfId="23139" xr:uid="{6D8455D0-6402-4A6B-AEFB-CD0F23C021F2}"/>
    <cellStyle name="Salida 18 5 2 2 4" xfId="20504" xr:uid="{B138F750-8F1D-40F4-A314-BE55D79298B4}"/>
    <cellStyle name="Salida 18 5 2 3" xfId="15715" xr:uid="{31989C3D-F03D-47F4-B097-04365D50AE40}"/>
    <cellStyle name="Salida 18 5 2 3 2" xfId="30823" xr:uid="{8D9A5266-3FF2-4473-B0A4-DF1C01ED32BA}"/>
    <cellStyle name="Salida 18 5 2 4" xfId="17867" xr:uid="{2B28DF65-3644-4497-AB4B-1B8673922E8A}"/>
    <cellStyle name="Salida 18 5 3" xfId="3062" xr:uid="{9FF2C9BC-824D-4474-BC0E-C7DD81403FF6}"/>
    <cellStyle name="Salida 18 5 3 2" xfId="5699" xr:uid="{2C652065-01E3-4AAD-AA01-00A32F90C160}"/>
    <cellStyle name="Salida 18 5 3 2 2" xfId="12010" xr:uid="{08D25180-FE33-4766-9B6A-98F895CD5825}"/>
    <cellStyle name="Salida 18 5 3 2 2 2" xfId="27118" xr:uid="{B6CF2B80-81EF-4AF4-8797-796509EDD5D6}"/>
    <cellStyle name="Salida 18 5 3 2 3" xfId="13902" xr:uid="{8E6416FF-0534-4F94-A808-CFF40B5AE500}"/>
    <cellStyle name="Salida 18 5 3 2 3 2" xfId="29010" xr:uid="{7816B411-E9EE-4A44-A157-AE5ACE61CE93}"/>
    <cellStyle name="Salida 18 5 3 2 4" xfId="20807" xr:uid="{7533A858-F790-4E7C-96CD-472E57B82CA7}"/>
    <cellStyle name="Salida 18 5 3 3" xfId="9444" xr:uid="{A2B60E39-CEE3-423E-B363-588632C04CFF}"/>
    <cellStyle name="Salida 18 5 3 3 2" xfId="24552" xr:uid="{63F43A7C-68CB-4B9C-88EE-ABB6129A9960}"/>
    <cellStyle name="Salida 18 5 3 4" xfId="7188" xr:uid="{5A66442C-40F5-4888-8CA0-34A3D3D5461C}"/>
    <cellStyle name="Salida 18 5 3 4 2" xfId="22296" xr:uid="{E51FA3B5-1AA9-4EDC-88FC-A819D5B9ADC9}"/>
    <cellStyle name="Salida 18 5 3 5" xfId="18170" xr:uid="{49558160-49C4-4515-9918-9EEC885D8CF3}"/>
    <cellStyle name="Salida 18 5 4" xfId="3388" xr:uid="{9CB8A08E-CC72-4633-915F-479D985CD540}"/>
    <cellStyle name="Salida 18 5 4 2" xfId="6025" xr:uid="{B69DB76A-CB35-4099-8C3C-F931EA9AFD41}"/>
    <cellStyle name="Salida 18 5 4 2 2" xfId="12336" xr:uid="{783ACD71-0981-4C40-B08D-7F02E3263EFE}"/>
    <cellStyle name="Salida 18 5 4 2 2 2" xfId="27444" xr:uid="{97472920-E2A8-4E14-8F1F-9D88582AC7F7}"/>
    <cellStyle name="Salida 18 5 4 2 3" xfId="7656" xr:uid="{78A0177E-D0CC-4C05-B048-5B55EC323F59}"/>
    <cellStyle name="Salida 18 5 4 2 3 2" xfId="22764" xr:uid="{7EF5EF1C-1C11-4AC0-9C2D-9EE384EF169D}"/>
    <cellStyle name="Salida 18 5 4 2 4" xfId="21133" xr:uid="{D21A3290-FEFF-4E5B-83B0-BE765096DE59}"/>
    <cellStyle name="Salida 18 5 4 3" xfId="9770" xr:uid="{4FB79A33-24E4-497F-9F15-4146761A5ED5}"/>
    <cellStyle name="Salida 18 5 4 3 2" xfId="24878" xr:uid="{6F7AFB2D-6082-45CE-A3C4-D6710498692F}"/>
    <cellStyle name="Salida 18 5 4 4" xfId="14111" xr:uid="{6CCEB38D-A90E-4AF4-A481-9C50E7F25714}"/>
    <cellStyle name="Salida 18 5 4 4 2" xfId="29219" xr:uid="{1DDF95BE-F6C6-4ED6-9B55-3AEECAE84030}"/>
    <cellStyle name="Salida 18 5 4 5" xfId="18496" xr:uid="{B2FE92CA-781B-489F-8305-7BEE48527DC8}"/>
    <cellStyle name="Salida 18 5 5" xfId="3694" xr:uid="{D8FDA1A1-AD2D-41A2-B90A-229B04B430E6}"/>
    <cellStyle name="Salida 18 5 5 2" xfId="6331" xr:uid="{0B888E67-2184-4A09-9AD1-ED2282DF71AB}"/>
    <cellStyle name="Salida 18 5 5 2 2" xfId="12642" xr:uid="{86E8824B-6A96-481D-94B7-C35D5D087B7F}"/>
    <cellStyle name="Salida 18 5 5 2 2 2" xfId="27750" xr:uid="{F7073041-E54F-496F-9339-DDB07CF4B73C}"/>
    <cellStyle name="Salida 18 5 5 2 3" xfId="7480" xr:uid="{3446F4D4-0CCC-4848-BFB9-8E78B7040B23}"/>
    <cellStyle name="Salida 18 5 5 2 3 2" xfId="22588" xr:uid="{34A285BF-FFED-4CC3-AE17-B18CB2E736C8}"/>
    <cellStyle name="Salida 18 5 5 2 4" xfId="21439" xr:uid="{D9E987A1-6394-4DB4-AA00-5083C00ECD12}"/>
    <cellStyle name="Salida 18 5 5 3" xfId="10076" xr:uid="{A4839F9C-9E8A-4BBA-A188-CEFC01194FA6}"/>
    <cellStyle name="Salida 18 5 5 3 2" xfId="25184" xr:uid="{B1A2BFD4-A44C-4568-A2F1-86510207DBEC}"/>
    <cellStyle name="Salida 18 5 5 4" xfId="13528" xr:uid="{43318C89-586C-48F9-8ACF-68B67C029D68}"/>
    <cellStyle name="Salida 18 5 5 4 2" xfId="28636" xr:uid="{90270DC3-BA50-4661-8E1D-B93176AD0722}"/>
    <cellStyle name="Salida 18 5 5 5" xfId="18802" xr:uid="{8C8A0EC0-9CC7-4849-8989-1BF4DE26195E}"/>
    <cellStyle name="Salida 18 5 6" xfId="4069" xr:uid="{20095DB1-1B3D-421D-91FF-E0F1A297C5DE}"/>
    <cellStyle name="Salida 18 5 6 2" xfId="6706" xr:uid="{D6212915-781C-4184-A98D-EF1A46C10985}"/>
    <cellStyle name="Salida 18 5 6 2 2" xfId="13017" xr:uid="{D9B2622F-1D9E-4426-9D05-1C63897F5AD5}"/>
    <cellStyle name="Salida 18 5 6 2 2 2" xfId="28125" xr:uid="{26106140-802A-4C39-B549-156B115D086B}"/>
    <cellStyle name="Salida 18 5 6 2 3" xfId="16693" xr:uid="{C8A496F0-B283-4B07-AC42-9938DA3320F8}"/>
    <cellStyle name="Salida 18 5 6 2 3 2" xfId="31801" xr:uid="{59F8743A-65B2-42A7-8076-A2122209841C}"/>
    <cellStyle name="Salida 18 5 6 2 4" xfId="21814" xr:uid="{87792F63-184C-4803-91A0-F061EDB4029F}"/>
    <cellStyle name="Salida 18 5 6 3" xfId="10451" xr:uid="{F55DC8E2-048D-4C16-AF57-FF79E8B92DA5}"/>
    <cellStyle name="Salida 18 5 6 3 2" xfId="25559" xr:uid="{D25B865D-BCE9-428C-BC9A-B8874EC1A1DA}"/>
    <cellStyle name="Salida 18 5 6 4" xfId="13840" xr:uid="{0AB52E65-4095-47DB-BC0D-01DA00E2D25D}"/>
    <cellStyle name="Salida 18 5 6 4 2" xfId="28948" xr:uid="{C639DFB8-3937-43F0-8136-DDAA182A7833}"/>
    <cellStyle name="Salida 18 5 6 5" xfId="19177" xr:uid="{A5D3E0CA-31FE-408A-A558-6CD77BAAE3D9}"/>
    <cellStyle name="Salida 18 5 7" xfId="4634" xr:uid="{A2B26E98-3791-4B7A-85E7-B66CFB68C80F}"/>
    <cellStyle name="Salida 18 5 7 2" xfId="11016" xr:uid="{76C4C1C6-EEE5-402E-999D-1D1D70B31582}"/>
    <cellStyle name="Salida 18 5 7 2 2" xfId="26124" xr:uid="{B8F8B32E-80A6-483B-BFE3-D0B9DFAEA202}"/>
    <cellStyle name="Salida 18 5 7 3" xfId="13882" xr:uid="{B665EF96-82B4-4D84-997F-78807CBD6BC2}"/>
    <cellStyle name="Salida 18 5 7 3 2" xfId="28990" xr:uid="{89D1791B-0B1A-4DB9-B537-AF161461F4FB}"/>
    <cellStyle name="Salida 18 5 7 4" xfId="19742" xr:uid="{430DB377-9904-4EBC-982A-F6A45183BF94}"/>
    <cellStyle name="Salida 18 5 8" xfId="8495" xr:uid="{EFC4DFDB-DEF2-47D5-8C14-3BC24C023545}"/>
    <cellStyle name="Salida 18 5 8 2" xfId="23603" xr:uid="{CE136713-64F1-4AC8-B4C1-2274C3770220}"/>
    <cellStyle name="Salida 18 5 9" xfId="15301" xr:uid="{469245D4-8940-4E1D-AA7D-1B2CAFC77554}"/>
    <cellStyle name="Salida 18 5 9 2" xfId="30409" xr:uid="{A2C6D420-2119-4448-A361-2F9796609F9F}"/>
    <cellStyle name="Salida 2" xfId="1511" xr:uid="{00000000-0005-0000-0000-0000EB050000}"/>
    <cellStyle name="Salida 2 2" xfId="1937" xr:uid="{06CEA6A0-779F-45EE-80C3-3AAE8261C110}"/>
    <cellStyle name="Salida 2 2 10" xfId="8438" xr:uid="{52B78FC5-1A57-4266-B505-A1A722B5F733}"/>
    <cellStyle name="Salida 2 2 10 2" xfId="23546" xr:uid="{38F205AB-3E87-4CF5-9BD1-CA2D28FBFD45}"/>
    <cellStyle name="Salida 2 2 11" xfId="7562" xr:uid="{607DC605-E2EC-4DA2-ACD0-02A6F99887F8}"/>
    <cellStyle name="Salida 2 2 11 2" xfId="22670" xr:uid="{09989AD6-A2D8-47C3-8CA1-12D4056F069C}"/>
    <cellStyle name="Salida 2 2 12" xfId="14354" xr:uid="{A44FA102-57CB-4783-BD5F-09703C6A2E49}"/>
    <cellStyle name="Salida 2 2 12 2" xfId="29462" xr:uid="{9FBB0A86-3346-4271-9840-57CD594D943D}"/>
    <cellStyle name="Salida 2 2 13" xfId="17162" xr:uid="{81B142D6-AF10-4B17-8E4C-CC6EBFEEBD10}"/>
    <cellStyle name="Salida 2 2 2" xfId="2497" xr:uid="{E341CBFB-3942-4716-AAE7-10ACBD47E5F3}"/>
    <cellStyle name="Salida 2 2 2 2" xfId="5134" xr:uid="{B39F30BD-EE62-4260-8284-A6D251F15E3C}"/>
    <cellStyle name="Salida 2 2 2 2 2" xfId="11498" xr:uid="{8A35099B-1A16-4925-B969-40E554E7AFF6}"/>
    <cellStyle name="Salida 2 2 2 2 2 2" xfId="26606" xr:uid="{842A927A-57DD-4F56-8822-255FBC6704F4}"/>
    <cellStyle name="Salida 2 2 2 2 3" xfId="13620" xr:uid="{20B2BDDF-3647-450D-B5F7-A050C23E8062}"/>
    <cellStyle name="Salida 2 2 2 2 3 2" xfId="28728" xr:uid="{23D973B6-2FB6-4AB6-93C3-17100CF01E6C}"/>
    <cellStyle name="Salida 2 2 2 2 4" xfId="20242" xr:uid="{9C3FD5DF-E470-4232-B00C-94242B2A0662}"/>
    <cellStyle name="Salida 2 2 2 3" xfId="8964" xr:uid="{EDDC5ECE-86D6-48D4-949E-8886C55CE677}"/>
    <cellStyle name="Salida 2 2 2 3 2" xfId="24072" xr:uid="{2E290B68-23EC-4831-A04C-7C09A6299BE2}"/>
    <cellStyle name="Salida 2 2 3" xfId="2713" xr:uid="{8D40A642-00E9-4858-BD3D-4B8259985F96}"/>
    <cellStyle name="Salida 2 2 3 2" xfId="5350" xr:uid="{9EC9CBB0-BBD4-4CE0-A1EF-6CBE1A06EDE4}"/>
    <cellStyle name="Salida 2 2 3 2 2" xfId="11699" xr:uid="{C0596D80-5FBE-4FBB-98CE-49ED597F6952}"/>
    <cellStyle name="Salida 2 2 3 2 2 2" xfId="26807" xr:uid="{2720807B-7E72-4CED-9452-01252EC9D9BB}"/>
    <cellStyle name="Salida 2 2 3 2 3" xfId="13370" xr:uid="{600E22A0-5A37-41BC-A63F-BB696F259C52}"/>
    <cellStyle name="Salida 2 2 3 2 3 2" xfId="28478" xr:uid="{AAB9EBC7-A7D7-4CC5-BC9E-E3E02EE5A45B}"/>
    <cellStyle name="Salida 2 2 3 2 4" xfId="20458" xr:uid="{5ED96CC7-E9F1-45E6-89A4-81AB19A4DF74}"/>
    <cellStyle name="Salida 2 2 3 3" xfId="7886" xr:uid="{9914BBDC-6C83-4A80-A8E7-5FF5C7E7378E}"/>
    <cellStyle name="Salida 2 2 3 3 2" xfId="22994" xr:uid="{0B6722BF-45D0-47E7-8449-B071F2AFCAD3}"/>
    <cellStyle name="Salida 2 2 3 4" xfId="17821" xr:uid="{A7A6A9AB-C76E-43EE-9744-24B54369E9AD}"/>
    <cellStyle name="Salida 2 2 4" xfId="3016" xr:uid="{D66A4D22-FAB5-4528-867E-B64D4CB2F90E}"/>
    <cellStyle name="Salida 2 2 4 2" xfId="5653" xr:uid="{0D71C326-97D9-4B8B-9146-4185355F511B}"/>
    <cellStyle name="Salida 2 2 4 2 2" xfId="11964" xr:uid="{76BCCC62-2083-4862-96D0-6695ACBD8184}"/>
    <cellStyle name="Salida 2 2 4 2 2 2" xfId="27072" xr:uid="{FF7E6522-D986-4656-9E51-FC8708592CF1}"/>
    <cellStyle name="Salida 2 2 4 2 3" xfId="9180" xr:uid="{252A0405-011A-4B18-A723-DB9602ABF0D3}"/>
    <cellStyle name="Salida 2 2 4 2 3 2" xfId="24288" xr:uid="{B340B7DA-BF15-4E58-B43E-9987E41D451C}"/>
    <cellStyle name="Salida 2 2 4 2 4" xfId="20761" xr:uid="{C0A0EC72-1BE8-4904-8F86-8A2CF9CC0003}"/>
    <cellStyle name="Salida 2 2 4 3" xfId="9398" xr:uid="{B67EE53A-CC47-478B-9708-0B8674014836}"/>
    <cellStyle name="Salida 2 2 4 3 2" xfId="24506" xr:uid="{C42F67E4-3A82-4387-8B24-B5156D797B2B}"/>
    <cellStyle name="Salida 2 2 4 4" xfId="7969" xr:uid="{81F00BEF-C357-4EBA-AE41-B04A1732BD51}"/>
    <cellStyle name="Salida 2 2 4 4 2" xfId="23077" xr:uid="{BAE186F3-C8D0-4DF3-86AB-17C240898F41}"/>
    <cellStyle name="Salida 2 2 4 5" xfId="18124" xr:uid="{A46EC724-BC3E-4D08-9B4B-2E1384DF7522}"/>
    <cellStyle name="Salida 2 2 5" xfId="3342" xr:uid="{FB9BD903-B2C4-4953-814F-D13D6A6265C4}"/>
    <cellStyle name="Salida 2 2 5 2" xfId="5979" xr:uid="{0649BE65-1A71-46B9-A8A4-1D6232440796}"/>
    <cellStyle name="Salida 2 2 5 2 2" xfId="12290" xr:uid="{5C20622B-D6F7-4005-811A-C3C3E1D1A9C6}"/>
    <cellStyle name="Salida 2 2 5 2 2 2" xfId="27398" xr:uid="{8AFE6277-323B-4ED2-A251-373B2E42D70F}"/>
    <cellStyle name="Salida 2 2 5 2 3" xfId="14168" xr:uid="{2566EAF6-3CD5-43FA-A143-92480AE21F8F}"/>
    <cellStyle name="Salida 2 2 5 2 3 2" xfId="29276" xr:uid="{E1FE3CDD-0238-4354-9A91-18AAAF178D98}"/>
    <cellStyle name="Salida 2 2 5 2 4" xfId="21087" xr:uid="{CAE2F015-5A86-4428-AF5D-6F76E05F1863}"/>
    <cellStyle name="Salida 2 2 5 3" xfId="9724" xr:uid="{6412D5AC-6C16-46E4-A854-A14821A5901E}"/>
    <cellStyle name="Salida 2 2 5 3 2" xfId="24832" xr:uid="{FF91DABE-C486-4344-8BE2-155D2332FFDA}"/>
    <cellStyle name="Salida 2 2 5 4" xfId="16439" xr:uid="{6E4FFE96-A3BC-4CCF-B452-F69B24A417C4}"/>
    <cellStyle name="Salida 2 2 5 4 2" xfId="31547" xr:uid="{CA71A826-7C3D-41F4-AA51-7B1CFF7E74B6}"/>
    <cellStyle name="Salida 2 2 5 5" xfId="18450" xr:uid="{EDABA224-3143-4F85-A2A3-1AB332BEADE6}"/>
    <cellStyle name="Salida 2 2 6" xfId="3648" xr:uid="{333D8311-4120-45F7-96E6-EABE040DF29F}"/>
    <cellStyle name="Salida 2 2 6 2" xfId="6285" xr:uid="{493FC12F-CBBC-44DF-8136-6AD984D90720}"/>
    <cellStyle name="Salida 2 2 6 2 2" xfId="12596" xr:uid="{93773B88-927B-4BBF-A779-2D1CCBBCA607}"/>
    <cellStyle name="Salida 2 2 6 2 2 2" xfId="27704" xr:uid="{1C32051A-EE29-41DD-A483-63F2757E21B5}"/>
    <cellStyle name="Salida 2 2 6 2 3" xfId="14464" xr:uid="{7B998B96-44E5-43FC-955D-7EC6D9C3EFC2}"/>
    <cellStyle name="Salida 2 2 6 2 3 2" xfId="29572" xr:uid="{4C6909E6-B3D8-4131-B958-7AA2DD3B7574}"/>
    <cellStyle name="Salida 2 2 6 2 4" xfId="21393" xr:uid="{BE261227-CD91-406B-8BA5-4564B53654A4}"/>
    <cellStyle name="Salida 2 2 6 3" xfId="10030" xr:uid="{5FD56FDD-D136-46C1-8B5B-DC4455AF2A82}"/>
    <cellStyle name="Salida 2 2 6 3 2" xfId="25138" xr:uid="{2EBF026F-50A7-4A9E-AC3B-08F358DBD220}"/>
    <cellStyle name="Salida 2 2 6 4" xfId="15894" xr:uid="{415BE23B-A957-450A-9DB7-89880484D595}"/>
    <cellStyle name="Salida 2 2 6 4 2" xfId="31002" xr:uid="{9B4A16AC-D15F-4F56-9AE1-DA688698827F}"/>
    <cellStyle name="Salida 2 2 6 5" xfId="18756" xr:uid="{47F0B16D-E9D6-4085-8DBF-B6E1231CF61A}"/>
    <cellStyle name="Salida 2 2 7" xfId="4009" xr:uid="{155F53FA-B862-4FB7-957F-787FD3250C10}"/>
    <cellStyle name="Salida 2 2 7 2" xfId="6646" xr:uid="{69047052-EAE1-4681-B891-4C6FB1D2CEFD}"/>
    <cellStyle name="Salida 2 2 7 2 2" xfId="12957" xr:uid="{CB9849F4-D729-41A8-9639-18B0C7CAD543}"/>
    <cellStyle name="Salida 2 2 7 2 2 2" xfId="28065" xr:uid="{CA8A7AFA-A0C7-4914-8889-5836195DAB7B}"/>
    <cellStyle name="Salida 2 2 7 2 3" xfId="16647" xr:uid="{FDC2D185-7D5C-4B7F-9324-A45F996D7A0D}"/>
    <cellStyle name="Salida 2 2 7 2 3 2" xfId="31755" xr:uid="{43BBC717-878D-4DC5-8EDD-7E801C76033F}"/>
    <cellStyle name="Salida 2 2 7 2 4" xfId="21754" xr:uid="{84DB4F36-E18B-4606-AED5-D2C250350620}"/>
    <cellStyle name="Salida 2 2 7 3" xfId="10391" xr:uid="{81E7B30B-CFD1-47B1-8257-3218D33022F5}"/>
    <cellStyle name="Salida 2 2 7 3 2" xfId="25499" xr:uid="{A0E5B32D-F212-4C13-A0FA-CBE37C1E6155}"/>
    <cellStyle name="Salida 2 2 7 4" xfId="7808" xr:uid="{29888F2D-43D4-41FC-869B-63D376DF7E5B}"/>
    <cellStyle name="Salida 2 2 7 4 2" xfId="22916" xr:uid="{BA8527F0-2570-4AE9-830D-1189D64EDC69}"/>
    <cellStyle name="Salida 2 2 7 5" xfId="19117" xr:uid="{EDC16339-24A3-432E-B700-C7D1E39FF876}"/>
    <cellStyle name="Salida 2 2 8" xfId="4322" xr:uid="{DF7EE554-607A-4201-BA50-ECF4DF28754A}"/>
    <cellStyle name="Salida 2 2 8 2" xfId="6959" xr:uid="{0F3CB7FB-6C8C-405F-8421-93CD761350CC}"/>
    <cellStyle name="Salida 2 2 8 2 2" xfId="13270" xr:uid="{6D67B88F-4780-45FD-8E90-006F32D70844}"/>
    <cellStyle name="Salida 2 2 8 2 2 2" xfId="28378" xr:uid="{39A3C461-44C1-4554-8ED2-0362BB359196}"/>
    <cellStyle name="Salida 2 2 8 2 3" xfId="16934" xr:uid="{995BDC10-4249-47B3-848B-9E7614B6350B}"/>
    <cellStyle name="Salida 2 2 8 2 3 2" xfId="32042" xr:uid="{535ECE51-A89A-461C-B8C0-443C188EA233}"/>
    <cellStyle name="Salida 2 2 8 2 4" xfId="22067" xr:uid="{BC94E6C8-9272-44D3-B8E3-778E9D494C92}"/>
    <cellStyle name="Salida 2 2 8 3" xfId="10704" xr:uid="{01501E48-7AFF-4991-A141-E2B26C56A5DC}"/>
    <cellStyle name="Salida 2 2 8 3 2" xfId="25812" xr:uid="{461AAE56-2B4F-40FB-BD8A-AF54118EBD91}"/>
    <cellStyle name="Salida 2 2 8 4" xfId="9172" xr:uid="{2CC4EDD1-954B-4388-84C0-3F1FF75A8866}"/>
    <cellStyle name="Salida 2 2 8 4 2" xfId="24280" xr:uid="{CB8596BD-2866-4D62-8D29-26DF34AAE3E5}"/>
    <cellStyle name="Salida 2 2 8 5" xfId="19430" xr:uid="{0FE2EA0C-3AB5-4936-B689-9CFC1204CE3B}"/>
    <cellStyle name="Salida 2 2 9" xfId="4574" xr:uid="{1083D692-CCA9-4FBF-BAA6-0405A75870C1}"/>
    <cellStyle name="Salida 2 2 9 2" xfId="10956" xr:uid="{1D86728D-B14B-4C28-A53D-E1BE8D6C9048}"/>
    <cellStyle name="Salida 2 2 9 2 2" xfId="26064" xr:uid="{6EC2EF18-BD18-4AA8-9D6A-74405EC5271F}"/>
    <cellStyle name="Salida 2 2 9 3" xfId="15347" xr:uid="{35ADE328-6F4D-4330-8119-740406210C40}"/>
    <cellStyle name="Salida 2 2 9 3 2" xfId="30455" xr:uid="{491B5F0E-4FCD-448A-A37A-314638295B9E}"/>
    <cellStyle name="Salida 2 2 9 4" xfId="19682" xr:uid="{FBDDDC35-62F4-45A1-8D3C-C22E4AB563C6}"/>
    <cellStyle name="Salida 2 3" xfId="1796" xr:uid="{8F6308BE-9DE4-4BFE-923F-78FE5217A66F}"/>
    <cellStyle name="Salida 2 3 10" xfId="8297" xr:uid="{8FAC7C3B-63E8-457B-B7FF-43192BE96C64}"/>
    <cellStyle name="Salida 2 3 10 2" xfId="23405" xr:uid="{AF029A15-1EDC-45D1-9787-4C3EE1B1485E}"/>
    <cellStyle name="Salida 2 3 11" xfId="13666" xr:uid="{FD86F1B6-76D4-4BD3-B0B5-3F38295F0992}"/>
    <cellStyle name="Salida 2 3 11 2" xfId="28774" xr:uid="{37D38FE4-1E74-45FA-A164-8301AD2C1CE9}"/>
    <cellStyle name="Salida 2 3 12" xfId="14750" xr:uid="{33268555-5FFD-4BD6-B86C-BEB14E45B256}"/>
    <cellStyle name="Salida 2 3 12 2" xfId="29858" xr:uid="{86CD8BEA-D5FF-42BD-8E35-4E1C59EB6357}"/>
    <cellStyle name="Salida 2 3 13" xfId="17021" xr:uid="{3A220A09-204A-4ED1-B30B-4877CA30F6B9}"/>
    <cellStyle name="Salida 2 3 2" xfId="2356" xr:uid="{399C5277-0A8A-4B3D-BF77-89FD08A4F4F7}"/>
    <cellStyle name="Salida 2 3 2 2" xfId="4993" xr:uid="{4CE23D5D-BEAF-42ED-B8E5-B8D83EDA9544}"/>
    <cellStyle name="Salida 2 3 2 2 2" xfId="11357" xr:uid="{2C58D394-AC82-450C-8707-771EC8FADC6E}"/>
    <cellStyle name="Salida 2 3 2 2 2 2" xfId="26465" xr:uid="{2D86EBF6-0FB4-48A8-B271-3C289AC019E7}"/>
    <cellStyle name="Salida 2 3 2 2 3" xfId="7731" xr:uid="{DA5FFD1F-CC7A-414D-8671-30A4C4EDC479}"/>
    <cellStyle name="Salida 2 3 2 2 3 2" xfId="22839" xr:uid="{2735657F-82E0-47FE-89FF-53168A1562F1}"/>
    <cellStyle name="Salida 2 3 2 2 4" xfId="20101" xr:uid="{B1B34558-4B03-41EB-9B38-0FE230A7F382}"/>
    <cellStyle name="Salida 2 3 2 3" xfId="8823" xr:uid="{20FDF77A-C26A-4A0F-B0C6-35A76CC6B461}"/>
    <cellStyle name="Salida 2 3 2 3 2" xfId="23931" xr:uid="{D9C4A1CA-308C-40D3-BC50-2900E2F2B3CF}"/>
    <cellStyle name="Salida 2 3 3" xfId="2263" xr:uid="{B3239A6B-6A4B-4DFE-957B-75411E635944}"/>
    <cellStyle name="Salida 2 3 3 2" xfId="4900" xr:uid="{AC30F65C-F95F-4134-8A62-BDB698C17337}"/>
    <cellStyle name="Salida 2 3 3 2 2" xfId="11264" xr:uid="{20499E20-8DA1-44B6-A629-B66ACACFA1BC}"/>
    <cellStyle name="Salida 2 3 3 2 2 2" xfId="26372" xr:uid="{1A5FEC26-021E-43C5-8799-A595EE0798AC}"/>
    <cellStyle name="Salida 2 3 3 2 3" xfId="13825" xr:uid="{78796F04-93E6-4E8B-9B57-23B5A3EBA26F}"/>
    <cellStyle name="Salida 2 3 3 2 3 2" xfId="28933" xr:uid="{427426D0-DF6F-452F-9B3E-69F1B76B456A}"/>
    <cellStyle name="Salida 2 3 3 2 4" xfId="20008" xr:uid="{5D39BEFD-8A35-4A44-AC72-A3EDDF4A70D3}"/>
    <cellStyle name="Salida 2 3 3 3" xfId="13959" xr:uid="{1213318B-E1F3-4C41-BF5B-1EB665A25C26}"/>
    <cellStyle name="Salida 2 3 3 3 2" xfId="29067" xr:uid="{D0F06425-5F8B-466F-979A-6EE07E408A37}"/>
    <cellStyle name="Salida 2 3 3 4" xfId="17488" xr:uid="{C9A1311D-3FED-4368-8AD0-9D7C3F4B4E37}"/>
    <cellStyle name="Salida 2 3 4" xfId="2333" xr:uid="{785F3030-441F-4B4F-89CC-E4971ACA6032}"/>
    <cellStyle name="Salida 2 3 4 2" xfId="4970" xr:uid="{A80FDC0B-8E5E-43B0-A766-F14CE0DBF25E}"/>
    <cellStyle name="Salida 2 3 4 2 2" xfId="11334" xr:uid="{C2316C4B-7438-44E6-BB07-83112C104A12}"/>
    <cellStyle name="Salida 2 3 4 2 2 2" xfId="26442" xr:uid="{05807C7F-9C15-4679-B6DD-BA6CFC95258D}"/>
    <cellStyle name="Salida 2 3 4 2 3" xfId="7720" xr:uid="{0CFC22A2-1979-4189-90C8-A64E62ECA34F}"/>
    <cellStyle name="Salida 2 3 4 2 3 2" xfId="22828" xr:uid="{B0797786-72C9-41BD-A2A9-B0F51F936BC7}"/>
    <cellStyle name="Salida 2 3 4 2 4" xfId="20078" xr:uid="{2C274ABA-4D72-42CF-BB77-F1AE2B0A6589}"/>
    <cellStyle name="Salida 2 3 4 3" xfId="8800" xr:uid="{FE54C984-D445-4D24-BEF0-42F1C8E527CD}"/>
    <cellStyle name="Salida 2 3 4 3 2" xfId="23908" xr:uid="{4F2BC609-EF2B-42D4-9D93-B738362C32A7}"/>
    <cellStyle name="Salida 2 3 4 4" xfId="7365" xr:uid="{53E4E70E-A0FE-46BD-A276-4199BBDA2300}"/>
    <cellStyle name="Salida 2 3 4 4 2" xfId="22473" xr:uid="{1318A182-7604-40B1-895D-8A5FEF1C35E0}"/>
    <cellStyle name="Salida 2 3 4 5" xfId="17558" xr:uid="{A77826F4-2B76-41A4-B377-CFF719195140}"/>
    <cellStyle name="Salida 2 3 5" xfId="2277" xr:uid="{A45407C6-88D4-4F7A-BB2C-F0F2E16F0F7F}"/>
    <cellStyle name="Salida 2 3 5 2" xfId="4914" xr:uid="{90DC255D-2721-46E9-95D9-1E5C2F0F87E2}"/>
    <cellStyle name="Salida 2 3 5 2 2" xfId="11278" xr:uid="{F2F7A4A3-6B43-4216-B11B-FA0A54888197}"/>
    <cellStyle name="Salida 2 3 5 2 2 2" xfId="26386" xr:uid="{FAC45C22-15AA-43F1-8CDD-EA3D0DED9337}"/>
    <cellStyle name="Salida 2 3 5 2 3" xfId="14936" xr:uid="{8624FB48-C559-46A8-80CB-4765B7C9DF38}"/>
    <cellStyle name="Salida 2 3 5 2 3 2" xfId="30044" xr:uid="{4D4D70D3-EEC3-4F68-93D4-452C9C86DF10}"/>
    <cellStyle name="Salida 2 3 5 2 4" xfId="20022" xr:uid="{778B0380-948C-4439-95A9-114ADC769394}"/>
    <cellStyle name="Salida 2 3 5 3" xfId="8744" xr:uid="{8266E52A-53F5-4853-9AD4-ED7E40C2594F}"/>
    <cellStyle name="Salida 2 3 5 3 2" xfId="23852" xr:uid="{B046EE66-647F-4908-A809-B7F2D66D4589}"/>
    <cellStyle name="Salida 2 3 5 4" xfId="15315" xr:uid="{FD3C524B-BF0D-48F4-83BB-6AFB09B2541D}"/>
    <cellStyle name="Salida 2 3 5 4 2" xfId="30423" xr:uid="{96BF5BE6-E29F-41EE-9B33-2C921A02F907}"/>
    <cellStyle name="Salida 2 3 5 5" xfId="17502" xr:uid="{7F1D78E1-D7B0-4262-8AC0-9EEDE50F28A8}"/>
    <cellStyle name="Salida 2 3 6" xfId="2299" xr:uid="{D2928C3E-3115-4740-9F8B-B9F419E1FFCF}"/>
    <cellStyle name="Salida 2 3 6 2" xfId="4936" xr:uid="{2A676980-D27F-44C1-BAF4-CC1D95185FBA}"/>
    <cellStyle name="Salida 2 3 6 2 2" xfId="11300" xr:uid="{440D7586-F7E8-4D80-B5CF-7A0C3B6ABA8E}"/>
    <cellStyle name="Salida 2 3 6 2 2 2" xfId="26408" xr:uid="{C462C69F-CB2C-462F-83C1-D36924FA2166}"/>
    <cellStyle name="Salida 2 3 6 2 3" xfId="15204" xr:uid="{6EE7C7F7-A9D3-4BD6-AAB0-9FB8C71209F1}"/>
    <cellStyle name="Salida 2 3 6 2 3 2" xfId="30312" xr:uid="{14C21B94-CA6E-42DA-AB96-F6DD29AA71DB}"/>
    <cellStyle name="Salida 2 3 6 2 4" xfId="20044" xr:uid="{539B0F93-BD59-4AB0-B020-11CECC7F7804}"/>
    <cellStyle name="Salida 2 3 6 3" xfId="8766" xr:uid="{4B55F930-8CB5-4D90-893C-1DBCA8F27857}"/>
    <cellStyle name="Salida 2 3 6 3 2" xfId="23874" xr:uid="{E0A20B68-4C3B-4A01-9BA4-9D80FF624BA3}"/>
    <cellStyle name="Salida 2 3 6 4" xfId="15674" xr:uid="{A4E4356F-8813-49D7-980E-5132DA448CD7}"/>
    <cellStyle name="Salida 2 3 6 4 2" xfId="30782" xr:uid="{6F18F473-D78F-4976-81E5-C15DF29233E2}"/>
    <cellStyle name="Salida 2 3 6 5" xfId="17524" xr:uid="{66A78137-1892-4AC6-96C3-CD1CB074F3C2}"/>
    <cellStyle name="Salida 2 3 7" xfId="3868" xr:uid="{AAA39496-D3DF-40FD-8C47-AF46A11944EB}"/>
    <cellStyle name="Salida 2 3 7 2" xfId="6505" xr:uid="{A1A198FB-D89F-4181-97FC-16C16FE425EF}"/>
    <cellStyle name="Salida 2 3 7 2 2" xfId="12816" xr:uid="{A3975441-4F28-4105-A479-38A71A2A5376}"/>
    <cellStyle name="Salida 2 3 7 2 2 2" xfId="27924" xr:uid="{11F75BDD-7E06-45C4-BD91-16D57DE83F77}"/>
    <cellStyle name="Salida 2 3 7 2 3" xfId="13942" xr:uid="{100A62FB-AA6B-40E8-9E11-0DF952707973}"/>
    <cellStyle name="Salida 2 3 7 2 3 2" xfId="29050" xr:uid="{FAE37D16-8A98-4495-86C2-367125080C86}"/>
    <cellStyle name="Salida 2 3 7 2 4" xfId="21613" xr:uid="{E9DD8D58-6E41-46DA-A13C-A7FB9BE7BB6B}"/>
    <cellStyle name="Salida 2 3 7 3" xfId="10250" xr:uid="{A848F1B4-DB5F-4031-B764-24BB9BB89ACC}"/>
    <cellStyle name="Salida 2 3 7 3 2" xfId="25358" xr:uid="{59DA65FD-B979-497B-9671-03E91C5D47D3}"/>
    <cellStyle name="Salida 2 3 7 4" xfId="14800" xr:uid="{43095EE7-937D-4847-8E2A-4E7E3C543667}"/>
    <cellStyle name="Salida 2 3 7 4 2" xfId="29908" xr:uid="{040CD9F9-9DFE-434D-9CB6-5866B8A22161}"/>
    <cellStyle name="Salida 2 3 7 5" xfId="18976" xr:uid="{DE52AE16-AB00-44E4-8B26-712BF2A80878}"/>
    <cellStyle name="Salida 2 3 8" xfId="4250" xr:uid="{66B90E2D-1BF2-4E2A-959C-3C4A6609A829}"/>
    <cellStyle name="Salida 2 3 8 2" xfId="6887" xr:uid="{E48A876F-18F3-43ED-B738-EEB8E1B40687}"/>
    <cellStyle name="Salida 2 3 8 2 2" xfId="13198" xr:uid="{9F5C6472-09E7-409F-8E83-027698FA936B}"/>
    <cellStyle name="Salida 2 3 8 2 2 2" xfId="28306" xr:uid="{D6C8FC27-66C2-4695-A8D6-FFBB331865BA}"/>
    <cellStyle name="Salida 2 3 8 2 3" xfId="16862" xr:uid="{5187F401-3F22-4C4E-B62D-6B6EDC99DAE3}"/>
    <cellStyle name="Salida 2 3 8 2 3 2" xfId="31970" xr:uid="{0C6290A2-EC3D-44DA-9F12-7FDF2C369206}"/>
    <cellStyle name="Salida 2 3 8 2 4" xfId="21995" xr:uid="{F6C8CEAD-366D-4A50-A0CB-24D06F6586F1}"/>
    <cellStyle name="Salida 2 3 8 3" xfId="10632" xr:uid="{77AA72E3-AABC-4997-8372-20687B6609DD}"/>
    <cellStyle name="Salida 2 3 8 3 2" xfId="25740" xr:uid="{1D32D828-F9F8-4BAB-9523-8D8C652C10B4}"/>
    <cellStyle name="Salida 2 3 8 4" xfId="15779" xr:uid="{1D6DCD25-DF0E-4B71-81C6-ADDBC2E2A696}"/>
    <cellStyle name="Salida 2 3 8 4 2" xfId="30887" xr:uid="{25DD5871-40A5-4685-8578-F538280128E5}"/>
    <cellStyle name="Salida 2 3 8 5" xfId="19358" xr:uid="{844BCABB-77D3-4DBB-8984-4A30120C1F89}"/>
    <cellStyle name="Salida 2 3 9" xfId="4433" xr:uid="{61EF9DC1-A13F-4CD4-B352-8495C22B87E8}"/>
    <cellStyle name="Salida 2 3 9 2" xfId="10815" xr:uid="{70BAA0BC-A2ED-4CFF-93F5-10513ADE204C}"/>
    <cellStyle name="Salida 2 3 9 2 2" xfId="25923" xr:uid="{FD3E1E16-241C-49C6-846B-96493907249B}"/>
    <cellStyle name="Salida 2 3 9 3" xfId="15558" xr:uid="{66A7F7FD-2894-46AD-B035-BE50B90D6A1C}"/>
    <cellStyle name="Salida 2 3 9 3 2" xfId="30666" xr:uid="{F10CC256-748B-4F55-9AE6-21289D31BA77}"/>
    <cellStyle name="Salida 2 3 9 4" xfId="19541" xr:uid="{BF541558-2228-44CB-AA16-28758CB7BAB1}"/>
    <cellStyle name="Salida 2 4" xfId="2128" xr:uid="{E7B23F64-EB30-46FF-9753-F14EC816963E}"/>
    <cellStyle name="Salida 2 4 10" xfId="13778" xr:uid="{2C8BC46C-EC0F-450C-A1D7-196680B85B84}"/>
    <cellStyle name="Salida 2 4 10 2" xfId="28886" xr:uid="{0D33DEE2-121C-45B1-8FF5-6C543D55588C}"/>
    <cellStyle name="Salida 2 4 11" xfId="13804" xr:uid="{F451FE31-F204-4191-8B6B-E7DF6B1BB119}"/>
    <cellStyle name="Salida 2 4 11 2" xfId="28912" xr:uid="{51B3EC44-D695-46B2-99A0-98B6483208A4}"/>
    <cellStyle name="Salida 2 4 12" xfId="17353" xr:uid="{D7A8E940-0820-40D4-91B8-BFB7ABF1C80D}"/>
    <cellStyle name="Salida 2 4 2" xfId="2618" xr:uid="{B921325C-95B6-4995-9AD2-570F31D9DB65}"/>
    <cellStyle name="Salida 2 4 2 2" xfId="5255" xr:uid="{3652E87D-EA48-413F-A877-CCDEE86B24A1}"/>
    <cellStyle name="Salida 2 4 2 2 2" xfId="11619" xr:uid="{EB54A6B8-BE93-48B7-9622-68BE098AF532}"/>
    <cellStyle name="Salida 2 4 2 2 2 2" xfId="26727" xr:uid="{4D6CE977-BED0-45AE-91DC-5B81728572BA}"/>
    <cellStyle name="Salida 2 4 2 2 3" xfId="14199" xr:uid="{CA47FF64-74B6-4DA8-A797-A11CF310CE06}"/>
    <cellStyle name="Salida 2 4 2 2 3 2" xfId="29307" xr:uid="{F3F8DB36-D62F-4D2E-8E09-0636D31AA91E}"/>
    <cellStyle name="Salida 2 4 2 2 4" xfId="20363" xr:uid="{A44B9183-AEEA-45E1-BF18-F3C23FCEFC63}"/>
    <cellStyle name="Salida 2 4 2 3" xfId="9085" xr:uid="{F14E5646-C46C-4F1B-A1D0-8DA9E07555BE}"/>
    <cellStyle name="Salida 2 4 2 3 2" xfId="24193" xr:uid="{028A72AB-DCE6-4ED4-B9DF-6E73AF0F0F1A}"/>
    <cellStyle name="Salida 2 4 2 4" xfId="11821" xr:uid="{6AF6E318-D385-415D-8EB1-229C855E0456}"/>
    <cellStyle name="Salida 2 4 2 4 2" xfId="26929" xr:uid="{826ADDAE-E09E-4460-93A0-8B3E159DF033}"/>
    <cellStyle name="Salida 2 4 2 5" xfId="7856" xr:uid="{35D581C7-2BD4-4214-BD4F-8F00DF17C453}"/>
    <cellStyle name="Salida 2 4 2 5 2" xfId="22964" xr:uid="{14ECC371-DBD2-40A2-9F14-70A5963B0420}"/>
    <cellStyle name="Salida 2 4 2 6" xfId="17726" xr:uid="{E9FEB9C7-AEF2-45B9-A64A-BF29495CBA7A}"/>
    <cellStyle name="Salida 2 4 3" xfId="2883" xr:uid="{4595C967-2EC6-466A-BD3E-83C4016662B7}"/>
    <cellStyle name="Salida 2 4 3 2" xfId="5520" xr:uid="{0A59C8FE-71A4-4610-AF98-51114A5EDE87}"/>
    <cellStyle name="Salida 2 4 3 2 2" xfId="11831" xr:uid="{50473948-EB68-4B15-89DC-13BB20714617}"/>
    <cellStyle name="Salida 2 4 3 2 2 2" xfId="26939" xr:uid="{02827A81-91A5-4068-8235-65DC24B3A222}"/>
    <cellStyle name="Salida 2 4 3 2 3" xfId="15220" xr:uid="{B8AD7425-1F56-421E-B425-515507805042}"/>
    <cellStyle name="Salida 2 4 3 2 3 2" xfId="30328" xr:uid="{B6BACA85-67FD-45AD-9053-0AB0A53E2C65}"/>
    <cellStyle name="Salida 2 4 3 2 4" xfId="20628" xr:uid="{B53D2002-EA3F-4CC0-BE53-AEC8B48DF7AD}"/>
    <cellStyle name="Salida 2 4 3 3" xfId="8120" xr:uid="{693C85AB-2FC5-44C8-8564-F4E5FA1D921D}"/>
    <cellStyle name="Salida 2 4 3 3 2" xfId="23228" xr:uid="{8D2687FD-3FCE-492B-BF40-2DE5369E97B1}"/>
    <cellStyle name="Salida 2 4 3 4" xfId="17991" xr:uid="{D00A5A9A-3C98-40FE-870F-1D22D9C89FC0}"/>
    <cellStyle name="Salida 2 4 4" xfId="3186" xr:uid="{C3648BA6-9D93-409D-A24C-C9096E70D091}"/>
    <cellStyle name="Salida 2 4 4 2" xfId="5823" xr:uid="{F1A0CC70-2C8B-4049-B1D0-B625823BBE9B}"/>
    <cellStyle name="Salida 2 4 4 2 2" xfId="12134" xr:uid="{1C2A08C6-8E25-4BE2-8D11-80F1B032F34E}"/>
    <cellStyle name="Salida 2 4 4 2 2 2" xfId="27242" xr:uid="{E01533E2-3962-4991-94F8-C69F97D1F62C}"/>
    <cellStyle name="Salida 2 4 4 2 3" xfId="11213" xr:uid="{8087C89B-283C-4C19-88D5-2B36F56329EF}"/>
    <cellStyle name="Salida 2 4 4 2 3 2" xfId="26321" xr:uid="{68BB40AE-BB5B-42C6-AE44-08A9EEAE4F99}"/>
    <cellStyle name="Salida 2 4 4 2 4" xfId="20931" xr:uid="{DF77E8FF-94E7-4900-8913-D7B2D54F3C1A}"/>
    <cellStyle name="Salida 2 4 4 3" xfId="9568" xr:uid="{4F852FEF-78A8-4EF1-86C1-060FF6041435}"/>
    <cellStyle name="Salida 2 4 4 3 2" xfId="24676" xr:uid="{C52EC5D7-4C42-4A59-8A06-17ED7B8D65D5}"/>
    <cellStyle name="Salida 2 4 4 4" xfId="9272" xr:uid="{1E6C418B-6A1C-447D-9F47-C1FF75F97DED}"/>
    <cellStyle name="Salida 2 4 4 4 2" xfId="24380" xr:uid="{03E8B6AB-4579-4C6F-A7FA-6BDB725330B3}"/>
    <cellStyle name="Salida 2 4 4 5" xfId="18294" xr:uid="{B7B39D5D-A5CA-43CD-B397-E2826F95A73A}"/>
    <cellStyle name="Salida 2 4 5" xfId="3512" xr:uid="{703D0246-BF00-4138-969F-A04269889D9F}"/>
    <cellStyle name="Salida 2 4 5 2" xfId="6149" xr:uid="{17386E86-FDD2-446B-A6D0-51E7188C2B9E}"/>
    <cellStyle name="Salida 2 4 5 2 2" xfId="12460" xr:uid="{10D8F858-5377-4DBE-8828-E4125741CAA5}"/>
    <cellStyle name="Salida 2 4 5 2 2 2" xfId="27568" xr:uid="{62857CAD-E325-4274-9314-870768144F79}"/>
    <cellStyle name="Salida 2 4 5 2 3" xfId="15024" xr:uid="{09DF2F55-C656-41E3-BC5F-C8409D2FD991}"/>
    <cellStyle name="Salida 2 4 5 2 3 2" xfId="30132" xr:uid="{46C82F36-A75B-4D1A-8B6B-1ED0D9751D62}"/>
    <cellStyle name="Salida 2 4 5 2 4" xfId="21257" xr:uid="{C2279573-ACF5-448E-907C-4521795EA598}"/>
    <cellStyle name="Salida 2 4 5 3" xfId="9894" xr:uid="{8AEA8247-934A-4201-9BE0-AED76F527459}"/>
    <cellStyle name="Salida 2 4 5 3 2" xfId="25002" xr:uid="{EEE5F2CB-823A-41F1-B933-AD7B20855104}"/>
    <cellStyle name="Salida 2 4 5 4" xfId="15176" xr:uid="{B76040C2-51EC-4302-83D8-DDFF06E37D47}"/>
    <cellStyle name="Salida 2 4 5 4 2" xfId="30284" xr:uid="{47EDB41C-9249-4626-A3D6-E58CE8635BC3}"/>
    <cellStyle name="Salida 2 4 5 5" xfId="18620" xr:uid="{AF48E8D3-94FD-4C11-BCA9-E4F3E6456C9C}"/>
    <cellStyle name="Salida 2 4 6" xfId="3818" xr:uid="{84EFF06F-BB4F-4CB7-8320-6173B4ED1B1C}"/>
    <cellStyle name="Salida 2 4 6 2" xfId="6455" xr:uid="{E797C626-B593-4815-8AA2-CEED8A2B6F5D}"/>
    <cellStyle name="Salida 2 4 6 2 2" xfId="12766" xr:uid="{8F1A1858-8429-4FB3-9039-266A1296D26E}"/>
    <cellStyle name="Salida 2 4 6 2 2 2" xfId="27874" xr:uid="{82DC880E-D840-482C-B38B-D2379173A920}"/>
    <cellStyle name="Salida 2 4 6 2 3" xfId="11216" xr:uid="{840AAF2D-4E10-4C22-9C73-2C8274976C3E}"/>
    <cellStyle name="Salida 2 4 6 2 3 2" xfId="26324" xr:uid="{0235FB12-CB44-4245-BBE3-1046C6BEDB81}"/>
    <cellStyle name="Salida 2 4 6 2 4" xfId="21563" xr:uid="{A1B0CEBC-AC54-413E-A75E-2F77EFE12894}"/>
    <cellStyle name="Salida 2 4 6 3" xfId="10200" xr:uid="{33B14745-5EB0-496A-B830-9E1D67681EA4}"/>
    <cellStyle name="Salida 2 4 6 3 2" xfId="25308" xr:uid="{26673B05-70F4-4C31-9B96-5F4D4E64E379}"/>
    <cellStyle name="Salida 2 4 6 4" xfId="14557" xr:uid="{AD7E9301-5A3B-4DF0-90FD-4A9E86181602}"/>
    <cellStyle name="Salida 2 4 6 4 2" xfId="29665" xr:uid="{41758C6E-E6F3-48D6-98BF-3A9957DEE65F}"/>
    <cellStyle name="Salida 2 4 6 5" xfId="18926" xr:uid="{E38EA747-30BD-4238-9B27-990F2157958E}"/>
    <cellStyle name="Salida 2 4 7" xfId="4200" xr:uid="{886507AC-A0BC-481E-8A96-6D2B48D41CC3}"/>
    <cellStyle name="Salida 2 4 7 2" xfId="6837" xr:uid="{E54D8D8B-F59D-4CB6-9B98-DC4FC3AB3AE5}"/>
    <cellStyle name="Salida 2 4 7 2 2" xfId="13148" xr:uid="{0A88D878-9FA4-4DFE-AC5C-503D871FE21F}"/>
    <cellStyle name="Salida 2 4 7 2 2 2" xfId="28256" xr:uid="{69A0E82B-16E7-4D5E-84EB-31D659577BC4}"/>
    <cellStyle name="Salida 2 4 7 2 3" xfId="16817" xr:uid="{A55B6DBE-9EDE-42EF-B2D6-A9B535B174ED}"/>
    <cellStyle name="Salida 2 4 7 2 3 2" xfId="31925" xr:uid="{9DA12194-ADD0-40B2-80B3-5E4598C65185}"/>
    <cellStyle name="Salida 2 4 7 2 4" xfId="21945" xr:uid="{B30C1174-411D-440A-9DF6-B2594194B5CF}"/>
    <cellStyle name="Salida 2 4 7 3" xfId="10582" xr:uid="{A91839C8-B7BA-4263-81DE-64D6C7F99AE1}"/>
    <cellStyle name="Salida 2 4 7 3 2" xfId="25690" xr:uid="{A05AC835-512E-460C-A84D-70B203F272B9}"/>
    <cellStyle name="Salida 2 4 7 4" xfId="16389" xr:uid="{01327CCD-A065-484A-9763-686C76A84E46}"/>
    <cellStyle name="Salida 2 4 7 4 2" xfId="31497" xr:uid="{640D2B2D-D057-4872-8F0A-67B4056586E4}"/>
    <cellStyle name="Salida 2 4 7 5" xfId="19308" xr:uid="{A4FE58D8-19F9-4AE5-9F2A-352AC45A4CA6}"/>
    <cellStyle name="Salida 2 4 8" xfId="4765" xr:uid="{03C73E1A-73F5-44E0-B7A4-D06F0CE327E4}"/>
    <cellStyle name="Salida 2 4 8 2" xfId="11147" xr:uid="{63B94772-A627-48CD-9D87-C254A8294D6C}"/>
    <cellStyle name="Salida 2 4 8 2 2" xfId="26255" xr:uid="{6C8B3A88-3699-4696-A2B8-F8106CB5C73F}"/>
    <cellStyle name="Salida 2 4 8 3" xfId="7821" xr:uid="{901CE8BF-143D-4406-B241-4A2D48FC7647}"/>
    <cellStyle name="Salida 2 4 8 3 2" xfId="22929" xr:uid="{B74394A7-0F86-4031-BDD6-594C365AFA99}"/>
    <cellStyle name="Salida 2 4 8 4" xfId="19873" xr:uid="{98ADE61C-FCBB-4341-B72C-F729C1A60AB1}"/>
    <cellStyle name="Salida 2 4 9" xfId="8626" xr:uid="{76FBCE35-3040-414B-BA3D-ED5F2D3304D4}"/>
    <cellStyle name="Salida 2 4 9 2" xfId="23734" xr:uid="{C3469FB9-3F86-422D-895B-C35648684267}"/>
    <cellStyle name="Salida 2 5" xfId="1996" xr:uid="{30B728A9-09F7-4486-9710-1FF4F8A6E764}"/>
    <cellStyle name="Salida 2 5 10" xfId="14956" xr:uid="{2BB3785D-A4E5-4A2F-A4F0-C4AC2A3911A3}"/>
    <cellStyle name="Salida 2 5 10 2" xfId="30064" xr:uid="{30D159A1-269A-45D4-A115-5A829A8BF42D}"/>
    <cellStyle name="Salida 2 5 11" xfId="17221" xr:uid="{E42D8E5D-7549-4DA8-9BA2-F6935E167F6E}"/>
    <cellStyle name="Salida 2 5 2" xfId="2758" xr:uid="{D50F18AB-6DD0-4DC3-A8F7-8EB46A3A2F8F}"/>
    <cellStyle name="Salida 2 5 2 2" xfId="5395" xr:uid="{A4FBBFFE-9B6D-4D52-BF1B-AE4E10F5797E}"/>
    <cellStyle name="Salida 2 5 2 2 2" xfId="11744" xr:uid="{CA59640D-CCC8-478F-8E9D-54316B1C77C7}"/>
    <cellStyle name="Salida 2 5 2 2 2 2" xfId="26852" xr:uid="{96FDD4CE-40FB-4400-AE70-CC10D97EA6CF}"/>
    <cellStyle name="Salida 2 5 2 2 3" xfId="14560" xr:uid="{DDB3B384-975E-4789-8F10-BC73B593B832}"/>
    <cellStyle name="Salida 2 5 2 2 3 2" xfId="29668" xr:uid="{61C7EABA-FB4E-407C-AB00-38613775EBF4}"/>
    <cellStyle name="Salida 2 5 2 2 4" xfId="20503" xr:uid="{EA505751-F0BE-432D-8E7D-D0F277F3D60D}"/>
    <cellStyle name="Salida 2 5 2 3" xfId="7593" xr:uid="{62CE0AC3-FE0F-4916-ABC3-DA1AAA3E097B}"/>
    <cellStyle name="Salida 2 5 2 3 2" xfId="22701" xr:uid="{37066AB9-885C-4AE9-BA91-CCC70FCC1BC2}"/>
    <cellStyle name="Salida 2 5 2 4" xfId="17866" xr:uid="{E444B6F1-681D-42E0-9141-216F34D4EA4A}"/>
    <cellStyle name="Salida 2 5 3" xfId="3061" xr:uid="{24FA2A9D-B1E2-4C6E-8163-30CCFBF2D1E2}"/>
    <cellStyle name="Salida 2 5 3 2" xfId="5698" xr:uid="{008E2497-71B4-43CA-B24A-C625A59100FA}"/>
    <cellStyle name="Salida 2 5 3 2 2" xfId="12009" xr:uid="{D484E640-5366-423A-8BFA-63A6543A9DFA}"/>
    <cellStyle name="Salida 2 5 3 2 2 2" xfId="27117" xr:uid="{03074B3B-871F-4049-BCA1-C43A94DF326C}"/>
    <cellStyle name="Salida 2 5 3 2 3" xfId="16482" xr:uid="{FFAE57DB-62AB-4CCD-88FF-EF0643412704}"/>
    <cellStyle name="Salida 2 5 3 2 3 2" xfId="31590" xr:uid="{7CF91197-39C0-48C9-A887-0693AEE06B4E}"/>
    <cellStyle name="Salida 2 5 3 2 4" xfId="20806" xr:uid="{A984D828-1A65-460E-98B4-ABB3499F7A14}"/>
    <cellStyle name="Salida 2 5 3 3" xfId="9443" xr:uid="{C58C324F-5CD8-4819-8592-6452F8791C0E}"/>
    <cellStyle name="Salida 2 5 3 3 2" xfId="24551" xr:uid="{52A01054-1022-4FEB-95D7-B475131BA24D}"/>
    <cellStyle name="Salida 2 5 3 4" xfId="14005" xr:uid="{D20F80CE-7690-47F7-9CFB-707E86B81E7B}"/>
    <cellStyle name="Salida 2 5 3 4 2" xfId="29113" xr:uid="{88549819-CC58-4F69-A49D-4EF58BEA6F8E}"/>
    <cellStyle name="Salida 2 5 3 5" xfId="18169" xr:uid="{A61C6C6B-47BD-4A96-81D7-FD7905A23348}"/>
    <cellStyle name="Salida 2 5 4" xfId="3387" xr:uid="{8638A163-3DF9-4A56-BB60-10C4B5879FA5}"/>
    <cellStyle name="Salida 2 5 4 2" xfId="6024" xr:uid="{F6E9D98A-4146-40F1-8D9F-31630382BD09}"/>
    <cellStyle name="Salida 2 5 4 2 2" xfId="12335" xr:uid="{EEB8A08D-BEC6-4C09-98F4-13BD75ADE5B1}"/>
    <cellStyle name="Salida 2 5 4 2 2 2" xfId="27443" xr:uid="{D91C19C7-E46E-4AAE-8CD2-DF7AA63C0B9C}"/>
    <cellStyle name="Salida 2 5 4 2 3" xfId="8152" xr:uid="{867ABE8B-9BE2-482C-B15B-319C192FEE75}"/>
    <cellStyle name="Salida 2 5 4 2 3 2" xfId="23260" xr:uid="{7131E58A-EBB7-4431-92E5-8D5AC047153B}"/>
    <cellStyle name="Salida 2 5 4 2 4" xfId="21132" xr:uid="{287D34F6-CB64-467B-AAE7-D0F5C6B60E23}"/>
    <cellStyle name="Salida 2 5 4 3" xfId="9769" xr:uid="{57905724-B0CC-48AF-850F-BE883CEFE485}"/>
    <cellStyle name="Salida 2 5 4 3 2" xfId="24877" xr:uid="{C5D7CABE-433C-4D03-9762-414B90A57106}"/>
    <cellStyle name="Salida 2 5 4 4" xfId="7438" xr:uid="{B45CD3B8-3B63-471A-B2B6-22476B710492}"/>
    <cellStyle name="Salida 2 5 4 4 2" xfId="22546" xr:uid="{088F6F85-7A16-4931-9C4E-A96B02BAE74F}"/>
    <cellStyle name="Salida 2 5 4 5" xfId="18495" xr:uid="{4F20BDE3-011F-4856-B059-EB1678D868CD}"/>
    <cellStyle name="Salida 2 5 5" xfId="3693" xr:uid="{F77E9CB7-20D1-4EB5-80F3-DB2C33399A0C}"/>
    <cellStyle name="Salida 2 5 5 2" xfId="6330" xr:uid="{4817EFB4-CE89-45AD-A438-9A951157EC24}"/>
    <cellStyle name="Salida 2 5 5 2 2" xfId="12641" xr:uid="{18670A81-4E8F-4348-B03E-AC56E2F0A094}"/>
    <cellStyle name="Salida 2 5 5 2 2 2" xfId="27749" xr:uid="{7BACE6D3-499A-45AF-97E2-E92E2780DAC3}"/>
    <cellStyle name="Salida 2 5 5 2 3" xfId="15240" xr:uid="{66B05E2A-70AB-4438-9D92-36419C84B96D}"/>
    <cellStyle name="Salida 2 5 5 2 3 2" xfId="30348" xr:uid="{E1147EE2-E34E-4E4E-9ECF-1231AD55905A}"/>
    <cellStyle name="Salida 2 5 5 2 4" xfId="21438" xr:uid="{E08311B4-F604-4526-B1E2-370F54282376}"/>
    <cellStyle name="Salida 2 5 5 3" xfId="10075" xr:uid="{644CDC55-EB8F-4BDE-B691-D77665612E85}"/>
    <cellStyle name="Salida 2 5 5 3 2" xfId="25183" xr:uid="{2CD66C1D-AF78-49B1-BE53-E75BAC5A7280}"/>
    <cellStyle name="Salida 2 5 5 4" xfId="14190" xr:uid="{0F21EF88-7358-4AAE-87F9-7A1DD5A71A65}"/>
    <cellStyle name="Salida 2 5 5 4 2" xfId="29298" xr:uid="{5B6F583F-6919-45A2-ADB5-FFE87FDBF1EB}"/>
    <cellStyle name="Salida 2 5 5 5" xfId="18801" xr:uid="{46340694-5ADB-4D37-AC14-183DDB79D6D7}"/>
    <cellStyle name="Salida 2 5 6" xfId="4068" xr:uid="{0DAD73B6-816F-4E49-90B5-BF9BF9D76A59}"/>
    <cellStyle name="Salida 2 5 6 2" xfId="6705" xr:uid="{FF06FDB1-B44E-4BB6-891B-CF46661EDF0D}"/>
    <cellStyle name="Salida 2 5 6 2 2" xfId="13016" xr:uid="{11F52073-F243-4CCD-B8AD-39314BDAF1F7}"/>
    <cellStyle name="Salida 2 5 6 2 2 2" xfId="28124" xr:uid="{D18446C4-CD11-43DE-8B6D-D229B79A7639}"/>
    <cellStyle name="Salida 2 5 6 2 3" xfId="16692" xr:uid="{E32406E0-1DC5-42FE-8AC7-86F34504015A}"/>
    <cellStyle name="Salida 2 5 6 2 3 2" xfId="31800" xr:uid="{FAA822C0-59F7-40A4-831A-54EB4DD19301}"/>
    <cellStyle name="Salida 2 5 6 2 4" xfId="21813" xr:uid="{32ADF018-4ED2-4602-965B-8AC3E1658F86}"/>
    <cellStyle name="Salida 2 5 6 3" xfId="10450" xr:uid="{9B93974B-E129-4DF3-A3A0-FAB49453ECB3}"/>
    <cellStyle name="Salida 2 5 6 3 2" xfId="25558" xr:uid="{E61ED980-DA20-4711-B3CD-A2443029456B}"/>
    <cellStyle name="Salida 2 5 6 4" xfId="14374" xr:uid="{DA699A28-CCA0-4285-969D-4AD33DA3B3B8}"/>
    <cellStyle name="Salida 2 5 6 4 2" xfId="29482" xr:uid="{F71F32D1-3E08-4B98-A8D3-55B0168448D6}"/>
    <cellStyle name="Salida 2 5 6 5" xfId="19176" xr:uid="{876E0AEC-98C0-4278-896E-0979E5CB4020}"/>
    <cellStyle name="Salida 2 5 7" xfId="4633" xr:uid="{F7C825E4-FF89-470C-82E7-4ACB0AA10655}"/>
    <cellStyle name="Salida 2 5 7 2" xfId="11015" xr:uid="{AC2CEC14-D575-4A92-84C9-2F7F76CD6CB8}"/>
    <cellStyle name="Salida 2 5 7 2 2" xfId="26123" xr:uid="{34F25DC0-F86B-4B7F-8CD0-6572347FA400}"/>
    <cellStyle name="Salida 2 5 7 3" xfId="8709" xr:uid="{8D8ABB15-78B0-469E-A929-829BEC528F6C}"/>
    <cellStyle name="Salida 2 5 7 3 2" xfId="23817" xr:uid="{07232A37-6083-4AB5-88FA-802CBEAA3D72}"/>
    <cellStyle name="Salida 2 5 7 4" xfId="19741" xr:uid="{7300AA9E-0490-48C7-8D09-5953A6B6B818}"/>
    <cellStyle name="Salida 2 5 8" xfId="8494" xr:uid="{3123ACF4-9D2B-4534-B709-48DEB5424039}"/>
    <cellStyle name="Salida 2 5 8 2" xfId="23602" xr:uid="{4A7C938E-E6B7-4FE1-BA15-7186018F9951}"/>
    <cellStyle name="Salida 2 5 9" xfId="11795" xr:uid="{0F03F373-DF6C-4C4D-B839-F54E297E7F03}"/>
    <cellStyle name="Salida 2 5 9 2" xfId="26903" xr:uid="{209F6D45-3FD2-419C-8A9E-C34F567FBE9E}"/>
    <cellStyle name="Salida 3" xfId="1512" xr:uid="{00000000-0005-0000-0000-0000EC050000}"/>
    <cellStyle name="Salida 3 2" xfId="1938" xr:uid="{5FCA993E-C352-4FD9-8C34-F86E8307C50B}"/>
    <cellStyle name="Salida 3 2 10" xfId="8439" xr:uid="{92A4E696-F10A-4003-994A-2A41ADC62156}"/>
    <cellStyle name="Salida 3 2 10 2" xfId="23547" xr:uid="{C9B0782C-41E9-4BA2-9AB1-30015AD8A140}"/>
    <cellStyle name="Salida 3 2 11" xfId="15225" xr:uid="{9931B6AB-F194-4575-9C4A-CCF1A2814370}"/>
    <cellStyle name="Salida 3 2 11 2" xfId="30333" xr:uid="{4EE29A28-40CB-432A-A7B2-B7171E9DAB52}"/>
    <cellStyle name="Salida 3 2 12" xfId="13873" xr:uid="{19231E5C-514E-486B-BE7A-75666ADEA54B}"/>
    <cellStyle name="Salida 3 2 12 2" xfId="28981" xr:uid="{D1491E2C-0935-4616-BFB1-D8803272E496}"/>
    <cellStyle name="Salida 3 2 13" xfId="17163" xr:uid="{9B8251E0-DC4F-4B1A-B571-B2CAE5D380B0}"/>
    <cellStyle name="Salida 3 2 2" xfId="2498" xr:uid="{645874E3-7393-4B8E-BC37-686D516A6369}"/>
    <cellStyle name="Salida 3 2 2 2" xfId="5135" xr:uid="{F379B119-8850-4EDC-96E0-1406366A9CB1}"/>
    <cellStyle name="Salida 3 2 2 2 2" xfId="11499" xr:uid="{628E86F1-3805-4CC8-A4AF-1FCDB317BC4F}"/>
    <cellStyle name="Salida 3 2 2 2 2 2" xfId="26607" xr:uid="{42F341F1-2452-42D1-9DCE-CA482C4153C6}"/>
    <cellStyle name="Salida 3 2 2 2 3" xfId="16171" xr:uid="{0E5DE76B-D1D4-40FA-82EC-7850FE5ACC69}"/>
    <cellStyle name="Salida 3 2 2 2 3 2" xfId="31279" xr:uid="{D5405A91-AF4D-45FC-8EF4-06C0C02C1539}"/>
    <cellStyle name="Salida 3 2 2 2 4" xfId="20243" xr:uid="{B49D7EAB-0FF7-429B-B500-791D47B8E102}"/>
    <cellStyle name="Salida 3 2 2 3" xfId="8965" xr:uid="{E2F9FD51-1201-465C-9609-99F9F07BAAE3}"/>
    <cellStyle name="Salida 3 2 2 3 2" xfId="24073" xr:uid="{478B35A5-4357-4189-8597-64D37F3143A2}"/>
    <cellStyle name="Salida 3 2 3" xfId="2714" xr:uid="{23943BB8-0642-4586-A8B4-351DCA75DAF1}"/>
    <cellStyle name="Salida 3 2 3 2" xfId="5351" xr:uid="{8D78E85C-6097-4E0F-B9C0-3EE86CDA1F1F}"/>
    <cellStyle name="Salida 3 2 3 2 2" xfId="11700" xr:uid="{A5F6F250-FFC3-4BDE-A477-DDC57ADD2A11}"/>
    <cellStyle name="Salida 3 2 3 2 2 2" xfId="26808" xr:uid="{345AF4F5-604C-4EB5-BC1E-3E1D1D21A33E}"/>
    <cellStyle name="Salida 3 2 3 2 3" xfId="14694" xr:uid="{A085FF5D-AED7-486D-99ED-310C20C0EF5A}"/>
    <cellStyle name="Salida 3 2 3 2 3 2" xfId="29802" xr:uid="{B7F6CD91-6BCF-4581-9D17-C300887CF936}"/>
    <cellStyle name="Salida 3 2 3 2 4" xfId="20459" xr:uid="{AA9F3999-D641-45B6-8015-4C46EB635FDF}"/>
    <cellStyle name="Salida 3 2 3 3" xfId="14459" xr:uid="{84856F1E-6968-4E01-AB03-97714AD18449}"/>
    <cellStyle name="Salida 3 2 3 3 2" xfId="29567" xr:uid="{691391B7-C7FD-4D98-B5BF-09B0D212D378}"/>
    <cellStyle name="Salida 3 2 3 4" xfId="17822" xr:uid="{86F78476-6389-4E21-A96E-1BD69E102C94}"/>
    <cellStyle name="Salida 3 2 4" xfId="3017" xr:uid="{18862B8A-03BC-41D2-B1CC-1465CFC65AF3}"/>
    <cellStyle name="Salida 3 2 4 2" xfId="5654" xr:uid="{7F8689B1-826A-4091-AE7D-307F47FDDEA8}"/>
    <cellStyle name="Salida 3 2 4 2 2" xfId="11965" xr:uid="{4E5F53F8-FA09-4107-BEAC-6A06B7105D1F}"/>
    <cellStyle name="Salida 3 2 4 2 2 2" xfId="27073" xr:uid="{FE197821-2091-4BCD-99B4-1F93EA8E12BC}"/>
    <cellStyle name="Salida 3 2 4 2 3" xfId="15670" xr:uid="{14ADC177-3DD1-49FC-BCF8-87F28AD380AC}"/>
    <cellStyle name="Salida 3 2 4 2 3 2" xfId="30778" xr:uid="{AD05DCFE-9CDE-4E5F-A919-BE239DEE7C24}"/>
    <cellStyle name="Salida 3 2 4 2 4" xfId="20762" xr:uid="{019203EA-7798-4555-A386-6A4F401F498B}"/>
    <cellStyle name="Salida 3 2 4 3" xfId="9399" xr:uid="{D5F53BB0-BF46-4DF3-9C10-24CDEF7CCFBF}"/>
    <cellStyle name="Salida 3 2 4 3 2" xfId="24507" xr:uid="{ED7DFE79-FB3C-443F-8299-6E25C6184275}"/>
    <cellStyle name="Salida 3 2 4 4" xfId="14410" xr:uid="{810FEBBE-F5EC-4240-8330-66BD103C45FA}"/>
    <cellStyle name="Salida 3 2 4 4 2" xfId="29518" xr:uid="{5AE80C0E-E909-498D-B628-8A1DA48D6D8B}"/>
    <cellStyle name="Salida 3 2 4 5" xfId="18125" xr:uid="{4B5AAC5A-A1F7-4278-A293-B1DB0AFD9E27}"/>
    <cellStyle name="Salida 3 2 5" xfId="3343" xr:uid="{C9213B51-EF2F-4BA9-A8F9-A5583F1B8DA5}"/>
    <cellStyle name="Salida 3 2 5 2" xfId="5980" xr:uid="{343B77EF-3D20-46F0-ABFA-428C207D111A}"/>
    <cellStyle name="Salida 3 2 5 2 2" xfId="12291" xr:uid="{64676054-FBB7-4F20-8F55-2275EE593DDA}"/>
    <cellStyle name="Salida 3 2 5 2 2 2" xfId="27399" xr:uid="{5425D7CD-2AA5-47E7-9EAE-FE3DF484A832}"/>
    <cellStyle name="Salida 3 2 5 2 3" xfId="8264" xr:uid="{CB2748BE-F053-47FE-BE4F-E15C76CA5FC2}"/>
    <cellStyle name="Salida 3 2 5 2 3 2" xfId="23372" xr:uid="{6B2D6E7B-672A-4631-A06C-F580917E32C2}"/>
    <cellStyle name="Salida 3 2 5 2 4" xfId="21088" xr:uid="{E8F1F859-1D01-4424-BEE7-FBE8D015DAC6}"/>
    <cellStyle name="Salida 3 2 5 3" xfId="9725" xr:uid="{F61BAC71-6F51-4A45-82DC-96F30C38C2A7}"/>
    <cellStyle name="Salida 3 2 5 3 2" xfId="24833" xr:uid="{7D3B1D18-ACA0-42A5-A671-2EE2C138CCE3}"/>
    <cellStyle name="Salida 3 2 5 4" xfId="8234" xr:uid="{4333600D-AA94-49EB-8E9A-FA531F760D52}"/>
    <cellStyle name="Salida 3 2 5 4 2" xfId="23342" xr:uid="{FC5AB4C9-8D8B-49EC-B2FF-3F267ABE4E4C}"/>
    <cellStyle name="Salida 3 2 5 5" xfId="18451" xr:uid="{D685A7B6-9713-496F-82E3-A9BDAF7B49E6}"/>
    <cellStyle name="Salida 3 2 6" xfId="3649" xr:uid="{5DFFF946-2220-442E-87DC-B97D1D27269A}"/>
    <cellStyle name="Salida 3 2 6 2" xfId="6286" xr:uid="{14FA9892-BEA4-44F8-8B18-FA99830ED5E0}"/>
    <cellStyle name="Salida 3 2 6 2 2" xfId="12597" xr:uid="{687FDF9C-E5AB-45DC-BC15-FD644555F56C}"/>
    <cellStyle name="Salida 3 2 6 2 2 2" xfId="27705" xr:uid="{D7927246-777A-484C-A139-1FB1CF08D19D}"/>
    <cellStyle name="Salida 3 2 6 2 3" xfId="16347" xr:uid="{8683E2CE-93AE-49AD-84A1-9C2365AFBBA1}"/>
    <cellStyle name="Salida 3 2 6 2 3 2" xfId="31455" xr:uid="{B27B88AC-D76B-4AAB-888C-A7BE93202125}"/>
    <cellStyle name="Salida 3 2 6 2 4" xfId="21394" xr:uid="{4CB93466-7E69-4E81-8CD0-157AC8A4D84F}"/>
    <cellStyle name="Salida 3 2 6 3" xfId="10031" xr:uid="{2B82EB5F-34E4-4FDE-9C6B-25EEDB0D6D01}"/>
    <cellStyle name="Salida 3 2 6 3 2" xfId="25139" xr:uid="{CE805034-6BB0-419F-A998-C8924E83F32A}"/>
    <cellStyle name="Salida 3 2 6 4" xfId="13828" xr:uid="{829CC526-69B3-4922-AB3B-76FF209B8BF8}"/>
    <cellStyle name="Salida 3 2 6 4 2" xfId="28936" xr:uid="{18CB90B7-0E86-4A4D-9596-AD1A1C4E5B4D}"/>
    <cellStyle name="Salida 3 2 6 5" xfId="18757" xr:uid="{211A4B21-34EB-4CDE-B3B4-7E24B1AA11DE}"/>
    <cellStyle name="Salida 3 2 7" xfId="4010" xr:uid="{42C8AD1E-61B0-4C99-8FC2-4B83AE7C22B4}"/>
    <cellStyle name="Salida 3 2 7 2" xfId="6647" xr:uid="{5FFB7568-CB66-4BE7-BFBD-907AB223A192}"/>
    <cellStyle name="Salida 3 2 7 2 2" xfId="12958" xr:uid="{C46599EC-79E2-48FC-A6B7-BCF987A68AC3}"/>
    <cellStyle name="Salida 3 2 7 2 2 2" xfId="28066" xr:uid="{667DF4F9-09E4-4503-A2DF-6F0D8E704AF8}"/>
    <cellStyle name="Salida 3 2 7 2 3" xfId="16648" xr:uid="{315A05D4-A9DB-46F5-8C59-268F0499A242}"/>
    <cellStyle name="Salida 3 2 7 2 3 2" xfId="31756" xr:uid="{537300C7-10A0-46AA-A07D-0FA8EDD1B7E7}"/>
    <cellStyle name="Salida 3 2 7 2 4" xfId="21755" xr:uid="{5E5ABFE3-51F5-48AC-983B-FBEC9B7F2346}"/>
    <cellStyle name="Salida 3 2 7 3" xfId="10392" xr:uid="{2178AF47-069D-4C91-BD25-921D6AA68F72}"/>
    <cellStyle name="Salida 3 2 7 3 2" xfId="25500" xr:uid="{B4613855-A915-4A8A-B73B-163AECCB8ED9}"/>
    <cellStyle name="Salida 3 2 7 4" xfId="16166" xr:uid="{00BF02AE-6A8D-4774-B2B1-269B47FD7099}"/>
    <cellStyle name="Salida 3 2 7 4 2" xfId="31274" xr:uid="{88787D38-3F0B-4521-930A-362852B3087A}"/>
    <cellStyle name="Salida 3 2 7 5" xfId="19118" xr:uid="{9F2DC107-157C-4204-AC66-7DD79ABE61CD}"/>
    <cellStyle name="Salida 3 2 8" xfId="4323" xr:uid="{18B9475D-CCA7-4037-A31F-2CB2D7F38889}"/>
    <cellStyle name="Salida 3 2 8 2" xfId="6960" xr:uid="{995DC639-F0D5-4D56-B7AA-9E18CBACD983}"/>
    <cellStyle name="Salida 3 2 8 2 2" xfId="13271" xr:uid="{DB7CC1AC-6D65-4707-B5B6-1AC47F4AB61C}"/>
    <cellStyle name="Salida 3 2 8 2 2 2" xfId="28379" xr:uid="{05B072D9-41B7-45A8-9802-4333AE87364E}"/>
    <cellStyle name="Salida 3 2 8 2 3" xfId="16935" xr:uid="{7B0E256C-0487-45C7-96C1-BDA6BA5FC38B}"/>
    <cellStyle name="Salida 3 2 8 2 3 2" xfId="32043" xr:uid="{1D385C43-861A-4FF6-96DE-C28FD4BCB286}"/>
    <cellStyle name="Salida 3 2 8 2 4" xfId="22068" xr:uid="{46117CDD-5F2E-4AC1-8C97-717E31EDBC43}"/>
    <cellStyle name="Salida 3 2 8 3" xfId="10705" xr:uid="{3F198617-6245-4C2F-B4F7-1B9088693EB9}"/>
    <cellStyle name="Salida 3 2 8 3 2" xfId="25813" xr:uid="{D078D602-F5F3-420D-B508-F5AA3BBAE8E9}"/>
    <cellStyle name="Salida 3 2 8 4" xfId="16039" xr:uid="{DA21235B-A643-4401-9844-0731EBA7136F}"/>
    <cellStyle name="Salida 3 2 8 4 2" xfId="31147" xr:uid="{6C9F6445-9F80-4623-98B4-D4C8FFB35715}"/>
    <cellStyle name="Salida 3 2 8 5" xfId="19431" xr:uid="{B42EA772-1603-479C-BB06-BAC10C510CDF}"/>
    <cellStyle name="Salida 3 2 9" xfId="4575" xr:uid="{45D43651-1B43-47BF-A762-0CB13D746904}"/>
    <cellStyle name="Salida 3 2 9 2" xfId="10957" xr:uid="{A81B5BE9-25B4-4030-A2FB-DFAD64C80DFA}"/>
    <cellStyle name="Salida 3 2 9 2 2" xfId="26065" xr:uid="{26D88DB8-F45B-45E4-B252-7DAA515EFF5B}"/>
    <cellStyle name="Salida 3 2 9 3" xfId="15079" xr:uid="{8684FC28-744E-4FC5-A9BB-11F93B79C32E}"/>
    <cellStyle name="Salida 3 2 9 3 2" xfId="30187" xr:uid="{33ABD8A3-4FA5-413A-AADF-95186F73421F}"/>
    <cellStyle name="Salida 3 2 9 4" xfId="19683" xr:uid="{8217560C-4A26-46F0-87B2-CB353436E9E7}"/>
    <cellStyle name="Salida 3 3" xfId="1795" xr:uid="{7DA15EE0-6F6B-4B2A-9313-5118001C4F57}"/>
    <cellStyle name="Salida 3 3 10" xfId="8272" xr:uid="{F5D90DB6-D135-44D9-A18F-075DEA1FF894}"/>
    <cellStyle name="Salida 3 3 10 2" xfId="23380" xr:uid="{9AB8C8EF-21CA-4BEA-B191-DD7C01DE1E7C}"/>
    <cellStyle name="Salida 3 3 11" xfId="16187" xr:uid="{19DA9948-9BEE-4C7F-9E24-D23D4C7249D6}"/>
    <cellStyle name="Salida 3 3 11 2" xfId="31295" xr:uid="{C4004849-CB73-41DC-BDFA-2E2D2CD7F792}"/>
    <cellStyle name="Salida 3 3 12" xfId="15316" xr:uid="{D4B7E495-5B11-45E7-9723-7A1047C79CA2}"/>
    <cellStyle name="Salida 3 3 12 2" xfId="30424" xr:uid="{89EC28DA-E5D0-47E3-AF4E-4EAC2AF9CECD}"/>
    <cellStyle name="Salida 3 3 13" xfId="17020" xr:uid="{2B8B5127-6A79-4762-AFDC-68C53E2FA2A9}"/>
    <cellStyle name="Salida 3 3 2" xfId="2355" xr:uid="{988CA3D5-4057-4E2E-BFF5-5A1A17D37829}"/>
    <cellStyle name="Salida 3 3 2 2" xfId="4992" xr:uid="{224BC8B7-6D39-4941-AA91-2329B9E70EA4}"/>
    <cellStyle name="Salida 3 3 2 2 2" xfId="11356" xr:uid="{57274F5F-5DE0-4977-9815-CDEB9B28A5ED}"/>
    <cellStyle name="Salida 3 3 2 2 2 2" xfId="26464" xr:uid="{5FB741EB-66FB-4961-BFA5-59D634D67355}"/>
    <cellStyle name="Salida 3 3 2 2 3" xfId="7143" xr:uid="{1D11D4F5-30EA-41D0-99DA-00FC87C09341}"/>
    <cellStyle name="Salida 3 3 2 2 3 2" xfId="22251" xr:uid="{8064361C-F7F0-410B-BAD4-A33DBBABD4B6}"/>
    <cellStyle name="Salida 3 3 2 2 4" xfId="20100" xr:uid="{63025061-B5F3-4E8F-AF4B-E2F6E0ED4970}"/>
    <cellStyle name="Salida 3 3 2 3" xfId="8822" xr:uid="{D103BE93-3FC7-49DD-AAFC-A7E3E8187947}"/>
    <cellStyle name="Salida 3 3 2 3 2" xfId="23930" xr:uid="{994B3D99-9D1C-4AAB-A6D2-19D76A59FE85}"/>
    <cellStyle name="Salida 3 3 3" xfId="2264" xr:uid="{B7B98E9F-60BF-4548-96A6-5958151A06A3}"/>
    <cellStyle name="Salida 3 3 3 2" xfId="4901" xr:uid="{5E43A8DC-ED3C-43F4-9E3F-56953F740D47}"/>
    <cellStyle name="Salida 3 3 3 2 2" xfId="11265" xr:uid="{3255A9BA-F35B-42C6-ADE1-B64FF29F8E31}"/>
    <cellStyle name="Salida 3 3 3 2 2 2" xfId="26373" xr:uid="{958A750A-50EC-47CB-86D1-9447260B190B}"/>
    <cellStyle name="Salida 3 3 3 2 3" xfId="15641" xr:uid="{E9439592-270E-48C7-AC5C-4ADAFD18BE6C}"/>
    <cellStyle name="Salida 3 3 3 2 3 2" xfId="30749" xr:uid="{60471CF9-1F83-4D55-A0B0-51704D55629B}"/>
    <cellStyle name="Salida 3 3 3 2 4" xfId="20009" xr:uid="{6A4E01B5-4B7D-44CE-808E-1107989475AB}"/>
    <cellStyle name="Salida 3 3 3 3" xfId="11688" xr:uid="{60BD4ED1-2D99-495D-9529-3DA56088B690}"/>
    <cellStyle name="Salida 3 3 3 3 2" xfId="26796" xr:uid="{0684E3C1-E353-4268-A9E6-4DE431444D22}"/>
    <cellStyle name="Salida 3 3 3 4" xfId="17489" xr:uid="{8F8DFA6A-C2F5-40CA-9F00-1AC998E5AA9F}"/>
    <cellStyle name="Salida 3 3 4" xfId="2332" xr:uid="{25A966E4-7EED-462C-A82D-67B67BF4BA70}"/>
    <cellStyle name="Salida 3 3 4 2" xfId="4969" xr:uid="{48CB968F-00C3-4D54-8CFC-FF13FD95E169}"/>
    <cellStyle name="Salida 3 3 4 2 2" xfId="11333" xr:uid="{2EE5E680-F92E-407B-83A6-2942E8F8341F}"/>
    <cellStyle name="Salida 3 3 4 2 2 2" xfId="26441" xr:uid="{BCF19063-D0A6-4DF8-8909-B40F715C64B4}"/>
    <cellStyle name="Salida 3 3 4 2 3" xfId="14901" xr:uid="{EE36454B-9ADC-447C-8234-0B980D3451A4}"/>
    <cellStyle name="Salida 3 3 4 2 3 2" xfId="30009" xr:uid="{39630022-7102-46FE-9787-46E65C59CEA5}"/>
    <cellStyle name="Salida 3 3 4 2 4" xfId="20077" xr:uid="{D6EBEDF4-E4A3-40AA-A0F5-C734A57E4712}"/>
    <cellStyle name="Salida 3 3 4 3" xfId="8799" xr:uid="{DEAA8B45-86C7-428B-BBAC-118B7B85712F}"/>
    <cellStyle name="Salida 3 3 4 3 2" xfId="23907" xr:uid="{A94062B6-502D-4301-8726-DA9651F9F94F}"/>
    <cellStyle name="Salida 3 3 4 4" xfId="8218" xr:uid="{6E365488-D1A7-49D2-98AD-5169FA341513}"/>
    <cellStyle name="Salida 3 3 4 4 2" xfId="23326" xr:uid="{840C87BE-4EB2-4EFB-AA78-4422A98A6EDE}"/>
    <cellStyle name="Salida 3 3 4 5" xfId="17557" xr:uid="{B47D3802-4DB1-42ED-8B9F-E11104F994AE}"/>
    <cellStyle name="Salida 3 3 5" xfId="2278" xr:uid="{5D590241-1646-417D-91DB-23E683A36DFB}"/>
    <cellStyle name="Salida 3 3 5 2" xfId="4915" xr:uid="{925C34C7-C244-4899-8E7A-3C5DAFFF9181}"/>
    <cellStyle name="Salida 3 3 5 2 2" xfId="11279" xr:uid="{55D73C2D-CEF1-416E-A84F-27FD471D4554}"/>
    <cellStyle name="Salida 3 3 5 2 2 2" xfId="26387" xr:uid="{8F5C8BF1-5339-4D86-91BE-3A3BD88F10DF}"/>
    <cellStyle name="Salida 3 3 5 2 3" xfId="16530" xr:uid="{91150AA7-492A-423F-A248-54A51CABD888}"/>
    <cellStyle name="Salida 3 3 5 2 3 2" xfId="31638" xr:uid="{0273C195-9911-4477-AEF1-F9B88AC17A10}"/>
    <cellStyle name="Salida 3 3 5 2 4" xfId="20023" xr:uid="{7EB1D7B1-1E48-4D83-BAC0-F618F584475B}"/>
    <cellStyle name="Salida 3 3 5 3" xfId="8745" xr:uid="{67D1AAC6-D126-45AA-B77D-67253D60BF85}"/>
    <cellStyle name="Salida 3 3 5 3 2" xfId="23853" xr:uid="{5ADD7A24-0DD6-4C8A-9673-726454442111}"/>
    <cellStyle name="Salida 3 3 5 4" xfId="7521" xr:uid="{4AD42C43-F267-45F1-A67E-09E1492D0A59}"/>
    <cellStyle name="Salida 3 3 5 4 2" xfId="22629" xr:uid="{805329FC-AB3F-4659-9FAB-2EE18A8AE62D}"/>
    <cellStyle name="Salida 3 3 5 5" xfId="17503" xr:uid="{6700ACC7-3E2A-4AE9-BB98-3DF8CE30B05B}"/>
    <cellStyle name="Salida 3 3 6" xfId="2298" xr:uid="{05648329-55B3-4710-BB99-3532E8575D0C}"/>
    <cellStyle name="Salida 3 3 6 2" xfId="4935" xr:uid="{AF801E70-AA8D-4004-B236-639337C46CD0}"/>
    <cellStyle name="Salida 3 3 6 2 2" xfId="11299" xr:uid="{2C35A57C-1E26-4DA3-B174-B2720D175783}"/>
    <cellStyle name="Salida 3 3 6 2 2 2" xfId="26407" xr:uid="{AC6A021D-C2C9-4166-82A4-88F32C0BC624}"/>
    <cellStyle name="Salida 3 3 6 2 3" xfId="13548" xr:uid="{77E907D2-6DB2-4F3E-B73A-F28948651BBB}"/>
    <cellStyle name="Salida 3 3 6 2 3 2" xfId="28656" xr:uid="{DA4197D1-9E83-4004-8DAF-F0AA38C7C0C0}"/>
    <cellStyle name="Salida 3 3 6 2 4" xfId="20043" xr:uid="{3029340F-E20C-4708-9E4A-A7BF6CB0C4B5}"/>
    <cellStyle name="Salida 3 3 6 3" xfId="8765" xr:uid="{315DA75B-DE0B-46F9-B12A-48C8BDB4231F}"/>
    <cellStyle name="Salida 3 3 6 3 2" xfId="23873" xr:uid="{57BB4C6A-F857-46CF-BC77-15A179BA2617}"/>
    <cellStyle name="Salida 3 3 6 4" xfId="13427" xr:uid="{9B917777-70AF-4792-8CAF-9B6D16F27745}"/>
    <cellStyle name="Salida 3 3 6 4 2" xfId="28535" xr:uid="{B9D25972-E629-4250-BC99-9AD958B2A755}"/>
    <cellStyle name="Salida 3 3 6 5" xfId="17523" xr:uid="{948E2D61-1DB0-4833-980E-F617F289EE3B}"/>
    <cellStyle name="Salida 3 3 7" xfId="3867" xr:uid="{C994B79E-80B4-46F0-869C-759AC3C7E5E1}"/>
    <cellStyle name="Salida 3 3 7 2" xfId="6504" xr:uid="{E4295519-9021-4D98-9E29-BD5AAD11454C}"/>
    <cellStyle name="Salida 3 3 7 2 2" xfId="12815" xr:uid="{A70E3682-15D0-4EC4-A551-D137E09DAD03}"/>
    <cellStyle name="Salida 3 3 7 2 2 2" xfId="27923" xr:uid="{0275A50E-5ABD-49F9-BE99-B355F736E7AE}"/>
    <cellStyle name="Salida 3 3 7 2 3" xfId="9199" xr:uid="{4615314A-C3CC-4C10-8D7D-F08DF13BD49C}"/>
    <cellStyle name="Salida 3 3 7 2 3 2" xfId="24307" xr:uid="{8C951A82-B285-4A24-9414-6BB9008025F1}"/>
    <cellStyle name="Salida 3 3 7 2 4" xfId="21612" xr:uid="{99E8A465-8024-4E02-A44F-2FB0F0A67235}"/>
    <cellStyle name="Salida 3 3 7 3" xfId="10249" xr:uid="{01BC6875-864E-4FE7-BC97-20DDE9491F8E}"/>
    <cellStyle name="Salida 3 3 7 3 2" xfId="25357" xr:uid="{1536A6E3-F739-4565-B525-0CBF87109B04}"/>
    <cellStyle name="Salida 3 3 7 4" xfId="13465" xr:uid="{84B03EF8-4AE4-445D-8F46-01AFD94912CB}"/>
    <cellStyle name="Salida 3 3 7 4 2" xfId="28573" xr:uid="{3D978DC5-C4FA-4AEB-AAB4-AA707460F4BB}"/>
    <cellStyle name="Salida 3 3 7 5" xfId="18975" xr:uid="{6A8B5875-79B6-4142-A7E2-E5EFF35B5CF1}"/>
    <cellStyle name="Salida 3 3 8" xfId="4249" xr:uid="{629F0697-6AD2-42A0-B2E3-DEC406A45B47}"/>
    <cellStyle name="Salida 3 3 8 2" xfId="6886" xr:uid="{7894E2AC-7375-473B-A26E-AED4F2A6D0CE}"/>
    <cellStyle name="Salida 3 3 8 2 2" xfId="13197" xr:uid="{BEDC1E67-F89A-4867-9250-C2236C4F1B9C}"/>
    <cellStyle name="Salida 3 3 8 2 2 2" xfId="28305" xr:uid="{C6925830-A8DF-4BA4-93A5-2C61EFED4CB8}"/>
    <cellStyle name="Salida 3 3 8 2 3" xfId="16861" xr:uid="{566F2C34-B250-48AA-815B-3B6F19F71182}"/>
    <cellStyle name="Salida 3 3 8 2 3 2" xfId="31969" xr:uid="{A93C5845-61B4-4F96-949B-BB86F2EDAA5C}"/>
    <cellStyle name="Salida 3 3 8 2 4" xfId="21994" xr:uid="{B7A3DD8B-E0D9-4727-98FD-7F8158034ABB}"/>
    <cellStyle name="Salida 3 3 8 3" xfId="10631" xr:uid="{372CD724-6813-4B0B-8D33-1E63512E75EA}"/>
    <cellStyle name="Salida 3 3 8 3 2" xfId="25739" xr:uid="{6DA3C1A6-72CF-461E-BC04-20EC1B7E123D}"/>
    <cellStyle name="Salida 3 3 8 4" xfId="7431" xr:uid="{826810EC-44BC-4066-BB1D-C4BB26A83129}"/>
    <cellStyle name="Salida 3 3 8 4 2" xfId="22539" xr:uid="{E56F232B-4828-45F7-B52A-5D6538C44C08}"/>
    <cellStyle name="Salida 3 3 8 5" xfId="19357" xr:uid="{BC7DA718-BC78-4FC6-A9A8-26BA960DE1A7}"/>
    <cellStyle name="Salida 3 3 9" xfId="4432" xr:uid="{2DE3830A-5D81-4931-8267-DC450753DBF2}"/>
    <cellStyle name="Salida 3 3 9 2" xfId="10814" xr:uid="{65C60D31-4241-47F1-8727-458E6B66FD3C}"/>
    <cellStyle name="Salida 3 3 9 2 2" xfId="25922" xr:uid="{3C03A370-DEC8-4B77-8272-C1ACA445ABD2}"/>
    <cellStyle name="Salida 3 3 9 3" xfId="14497" xr:uid="{D195A67A-4416-4E3E-89ED-9BB354525B3D}"/>
    <cellStyle name="Salida 3 3 9 3 2" xfId="29605" xr:uid="{5FBF1AD0-9C10-4432-B7E1-05E9D23F289F}"/>
    <cellStyle name="Salida 3 3 9 4" xfId="19540" xr:uid="{5D9E670F-7EF3-4360-B056-4D93AB505037}"/>
    <cellStyle name="Salida 3 4" xfId="2131" xr:uid="{477F188B-352D-455C-A521-ECE58248B87B}"/>
    <cellStyle name="Salida 3 4 10" xfId="13928" xr:uid="{264EE468-AA78-4C19-897E-EAF7F4112D7B}"/>
    <cellStyle name="Salida 3 4 10 2" xfId="29036" xr:uid="{0094D8C4-0619-4095-BAAE-B6707E3428EF}"/>
    <cellStyle name="Salida 3 4 11" xfId="8036" xr:uid="{AEA49E73-258C-4B44-BAC0-7605F6A8534E}"/>
    <cellStyle name="Salida 3 4 11 2" xfId="23144" xr:uid="{E637323B-3243-463B-A9F1-40F73051C9C7}"/>
    <cellStyle name="Salida 3 4 12" xfId="17356" xr:uid="{E9EC3B55-19D9-4685-83E8-3C1CD674519C}"/>
    <cellStyle name="Salida 3 4 2" xfId="2621" xr:uid="{700909DB-E389-400D-8195-A4A330A8DEE7}"/>
    <cellStyle name="Salida 3 4 2 2" xfId="5258" xr:uid="{50455F57-A99D-4094-957C-9C1E78FDA1D8}"/>
    <cellStyle name="Salida 3 4 2 2 2" xfId="11622" xr:uid="{FFCE7C31-2609-4717-B077-3C682F25AF83}"/>
    <cellStyle name="Salida 3 4 2 2 2 2" xfId="26730" xr:uid="{9EB181F5-CB63-42C0-A4DC-BF16370660C1}"/>
    <cellStyle name="Salida 3 4 2 2 3" xfId="15475" xr:uid="{DDD4190E-3412-4FDF-B630-33D2D624BA24}"/>
    <cellStyle name="Salida 3 4 2 2 3 2" xfId="30583" xr:uid="{0B112B32-51C1-4E54-A95C-2D165CAB86F5}"/>
    <cellStyle name="Salida 3 4 2 2 4" xfId="20366" xr:uid="{51CA6D31-4CD6-4DA0-B585-CD92C4BC47CF}"/>
    <cellStyle name="Salida 3 4 2 3" xfId="9088" xr:uid="{07D6FC41-6BCD-44C5-B44D-6CDC7679C152}"/>
    <cellStyle name="Salida 3 4 2 3 2" xfId="24196" xr:uid="{6F86DDD8-4FEB-4E67-AACF-0D4D96E7D9DF}"/>
    <cellStyle name="Salida 3 4 2 4" xfId="14720" xr:uid="{8F4176B6-5BBF-4233-B782-BF8AA6F27174}"/>
    <cellStyle name="Salida 3 4 2 4 2" xfId="29828" xr:uid="{F5314AF2-388F-4E78-98EB-773A8C41A47D}"/>
    <cellStyle name="Salida 3 4 2 5" xfId="14680" xr:uid="{B1CD00A5-C276-4B23-AF10-F720D533DA3D}"/>
    <cellStyle name="Salida 3 4 2 5 2" xfId="29788" xr:uid="{9450E98A-08A5-46FB-BEEA-2030ED14B808}"/>
    <cellStyle name="Salida 3 4 2 6" xfId="17729" xr:uid="{98DEC2F7-99C0-4632-8842-9199489639F5}"/>
    <cellStyle name="Salida 3 4 3" xfId="2886" xr:uid="{F61943F7-1294-4BAF-BFC3-81B8958A21EF}"/>
    <cellStyle name="Salida 3 4 3 2" xfId="5523" xr:uid="{EC4BDED3-71BA-4D5D-86F6-72FE4EDF820E}"/>
    <cellStyle name="Salida 3 4 3 2 2" xfId="11834" xr:uid="{478B98E7-535A-4E45-918C-F175CCECB991}"/>
    <cellStyle name="Salida 3 4 3 2 2 2" xfId="26942" xr:uid="{09B50405-ABF2-4A20-92F0-B571429DCC5A}"/>
    <cellStyle name="Salida 3 4 3 2 3" xfId="13709" xr:uid="{596D1696-B20F-49BC-BAEF-4AAD7D3E6332}"/>
    <cellStyle name="Salida 3 4 3 2 3 2" xfId="28817" xr:uid="{17C6FB6F-91B9-464D-A373-0671E78B3640}"/>
    <cellStyle name="Salida 3 4 3 2 4" xfId="20631" xr:uid="{4A6CCA2C-0F44-4FE3-9516-A5C56F599BE3}"/>
    <cellStyle name="Salida 3 4 3 3" xfId="13435" xr:uid="{0E56979B-3F1B-4B79-A312-08BD629FFD70}"/>
    <cellStyle name="Salida 3 4 3 3 2" xfId="28543" xr:uid="{F682214A-8D71-422A-AD3B-4235D187642A}"/>
    <cellStyle name="Salida 3 4 3 4" xfId="17994" xr:uid="{5D917DDE-4B27-49B5-B691-D50415905FAA}"/>
    <cellStyle name="Salida 3 4 4" xfId="3189" xr:uid="{2EC0E7A9-AF81-4D99-9B4E-766EE91FDD59}"/>
    <cellStyle name="Salida 3 4 4 2" xfId="5826" xr:uid="{0A243B04-8DB2-4148-9D60-A9A94AF72632}"/>
    <cellStyle name="Salida 3 4 4 2 2" xfId="12137" xr:uid="{D0B85973-13C1-4E33-87A0-FA3D69DC94E4}"/>
    <cellStyle name="Salida 3 4 4 2 2 2" xfId="27245" xr:uid="{55341147-713A-4054-A7E7-E9012BFB666F}"/>
    <cellStyle name="Salida 3 4 4 2 3" xfId="15981" xr:uid="{C8B93E57-76A9-4F57-9C49-246F98F5350C}"/>
    <cellStyle name="Salida 3 4 4 2 3 2" xfId="31089" xr:uid="{98AB4169-43B7-44AF-8C7F-0F3EB9712C91}"/>
    <cellStyle name="Salida 3 4 4 2 4" xfId="20934" xr:uid="{91A7D652-E02D-46EA-8AC0-97284355F689}"/>
    <cellStyle name="Salida 3 4 4 3" xfId="9571" xr:uid="{9F6794BC-1AA3-451D-93E7-B9A48AB13D50}"/>
    <cellStyle name="Salida 3 4 4 3 2" xfId="24679" xr:uid="{90015632-55A9-41F0-8371-1815BD0C9B06}"/>
    <cellStyle name="Salida 3 4 4 4" xfId="14850" xr:uid="{C6353A1D-3A04-4678-A5AB-1A82044C8F1A}"/>
    <cellStyle name="Salida 3 4 4 4 2" xfId="29958" xr:uid="{3C64A6BB-6299-4482-B133-ACB8BFCECCC8}"/>
    <cellStyle name="Salida 3 4 4 5" xfId="18297" xr:uid="{406F3FFA-6827-445C-8EB0-9B7ECA57273A}"/>
    <cellStyle name="Salida 3 4 5" xfId="3515" xr:uid="{77ECD7F8-57FB-4FA5-9E73-37E17027C303}"/>
    <cellStyle name="Salida 3 4 5 2" xfId="6152" xr:uid="{3951DB4A-0112-4F73-AF90-0249C02ABE35}"/>
    <cellStyle name="Salida 3 4 5 2 2" xfId="12463" xr:uid="{CFF25213-CD63-43B8-A0EC-255E6C8D4DFA}"/>
    <cellStyle name="Salida 3 4 5 2 2 2" xfId="27571" xr:uid="{79BABBF5-4827-4228-9ACF-76A76233ACF3}"/>
    <cellStyle name="Salida 3 4 5 2 3" xfId="13564" xr:uid="{BB7F469B-E609-4B5D-B513-567A0551FC47}"/>
    <cellStyle name="Salida 3 4 5 2 3 2" xfId="28672" xr:uid="{4D58958D-C13C-442C-BC72-08D915BEFF0B}"/>
    <cellStyle name="Salida 3 4 5 2 4" xfId="21260" xr:uid="{84EE34AD-DCB7-475A-AB57-9D43C239D634}"/>
    <cellStyle name="Salida 3 4 5 3" xfId="9897" xr:uid="{2C2D6066-7594-470C-9286-7B8AAEF6A4BA}"/>
    <cellStyle name="Salida 3 4 5 3 2" xfId="25005" xr:uid="{747DBB9E-F591-4235-B8B9-A598E0102CD6}"/>
    <cellStyle name="Salida 3 4 5 4" xfId="14687" xr:uid="{FE3A7AA2-65AD-4B2E-A5BA-E96146C3D0E8}"/>
    <cellStyle name="Salida 3 4 5 4 2" xfId="29795" xr:uid="{A85ED825-98BD-4ABD-8AD2-65964C800D5B}"/>
    <cellStyle name="Salida 3 4 5 5" xfId="18623" xr:uid="{0B222ACA-7253-4B99-8C5A-B799E1FE5E86}"/>
    <cellStyle name="Salida 3 4 6" xfId="3821" xr:uid="{151C918A-9816-4261-9768-96FCF54925E0}"/>
    <cellStyle name="Salida 3 4 6 2" xfId="6458" xr:uid="{7D71845C-6088-4AE5-B56D-8920DEA40FEF}"/>
    <cellStyle name="Salida 3 4 6 2 2" xfId="12769" xr:uid="{96023522-A68D-4CD4-B97A-22C96718B98E}"/>
    <cellStyle name="Salida 3 4 6 2 2 2" xfId="27877" xr:uid="{BD483CFF-3910-400D-B6EF-F6699C898F9C}"/>
    <cellStyle name="Salida 3 4 6 2 3" xfId="13360" xr:uid="{CA9A8905-00E9-4FD4-95BE-8272A15249C3}"/>
    <cellStyle name="Salida 3 4 6 2 3 2" xfId="28468" xr:uid="{00263E1F-6A02-482D-8F92-B7E255483D1A}"/>
    <cellStyle name="Salida 3 4 6 2 4" xfId="21566" xr:uid="{7275F96D-216B-4383-9363-03893748B1CC}"/>
    <cellStyle name="Salida 3 4 6 3" xfId="10203" xr:uid="{B93D3DAD-F615-46CC-BBF8-FC378713573A}"/>
    <cellStyle name="Salida 3 4 6 3 2" xfId="25311" xr:uid="{B9F166D7-FFF2-4833-BE7F-2CD0D49A39F8}"/>
    <cellStyle name="Salida 3 4 6 4" xfId="14812" xr:uid="{BA806180-AA5F-4290-9E20-250F9B89D68F}"/>
    <cellStyle name="Salida 3 4 6 4 2" xfId="29920" xr:uid="{9FFF147E-2A66-4A8A-BDB5-CC2BE00617DF}"/>
    <cellStyle name="Salida 3 4 6 5" xfId="18929" xr:uid="{45D26B98-ED06-4E98-A3A6-9135C533C156}"/>
    <cellStyle name="Salida 3 4 7" xfId="4203" xr:uid="{9C7F9399-0BFE-4C09-AD91-B3C524A4B501}"/>
    <cellStyle name="Salida 3 4 7 2" xfId="6840" xr:uid="{C7DB2097-57A9-412A-9EA5-B5E5FA112EBA}"/>
    <cellStyle name="Salida 3 4 7 2 2" xfId="13151" xr:uid="{74C316E8-88C8-4CFE-99C4-F966D29456EA}"/>
    <cellStyle name="Salida 3 4 7 2 2 2" xfId="28259" xr:uid="{98F12E48-5FF8-44F9-8713-EFE3EC65705C}"/>
    <cellStyle name="Salida 3 4 7 2 3" xfId="16820" xr:uid="{301777F4-C138-4B2A-A41B-BF61670E87AE}"/>
    <cellStyle name="Salida 3 4 7 2 3 2" xfId="31928" xr:uid="{DD057220-B9A0-4E29-AB41-2E18B47CBE11}"/>
    <cellStyle name="Salida 3 4 7 2 4" xfId="21948" xr:uid="{E93EFAF8-3D3C-438C-8DBE-CE2C2DB1DD78}"/>
    <cellStyle name="Salida 3 4 7 3" xfId="10585" xr:uid="{2AB3D28F-E27E-4F92-8512-7C8A656E13C0}"/>
    <cellStyle name="Salida 3 4 7 3 2" xfId="25693" xr:uid="{3A11AB7A-789D-465F-80D2-02EC0038A26F}"/>
    <cellStyle name="Salida 3 4 7 4" xfId="15731" xr:uid="{4FE205C3-78B7-4D05-9A34-6F07FE1FC304}"/>
    <cellStyle name="Salida 3 4 7 4 2" xfId="30839" xr:uid="{6243C503-1ECF-4D2F-A78C-93950C636445}"/>
    <cellStyle name="Salida 3 4 7 5" xfId="19311" xr:uid="{EE44BF6C-2BF9-49B1-8A2F-537A011B3B0A}"/>
    <cellStyle name="Salida 3 4 8" xfId="4768" xr:uid="{6432D990-88F1-48BD-81B5-570D433AB136}"/>
    <cellStyle name="Salida 3 4 8 2" xfId="11150" xr:uid="{4A6CC594-E4EA-4A5C-9517-BA2336C99127}"/>
    <cellStyle name="Salida 3 4 8 2 2" xfId="26258" xr:uid="{D0BD647F-57C0-4B4F-8B12-9C0B295C322E}"/>
    <cellStyle name="Salida 3 4 8 3" xfId="15571" xr:uid="{CC1598CE-8019-4626-9314-C3F40C4CC87E}"/>
    <cellStyle name="Salida 3 4 8 3 2" xfId="30679" xr:uid="{E3E57E54-74AB-4FBF-9549-6601410E5E7A}"/>
    <cellStyle name="Salida 3 4 8 4" xfId="19876" xr:uid="{B4E89B15-007E-4BDE-980F-9B933F1B669A}"/>
    <cellStyle name="Salida 3 4 9" xfId="8629" xr:uid="{AB2B0AAF-594B-4C1B-9DE2-5891643E5194}"/>
    <cellStyle name="Salida 3 4 9 2" xfId="23737" xr:uid="{504B870A-47E0-4C3D-80C1-C1BC1661D6C0}"/>
    <cellStyle name="Salida 3 5" xfId="1995" xr:uid="{AAE4DD89-D83E-40CD-94A1-B08129E2FCB6}"/>
    <cellStyle name="Salida 3 5 10" xfId="15453" xr:uid="{9ACDAE97-C28B-428E-853A-A77F3A75C613}"/>
    <cellStyle name="Salida 3 5 10 2" xfId="30561" xr:uid="{F49AF116-42E4-449D-8AE1-5E8203790AD6}"/>
    <cellStyle name="Salida 3 5 11" xfId="17220" xr:uid="{0447C628-466A-4B39-811B-A2DA6AD9EB5F}"/>
    <cellStyle name="Salida 3 5 2" xfId="2757" xr:uid="{2E3F4F86-B8F6-4308-B53D-E47CF867D658}"/>
    <cellStyle name="Salida 3 5 2 2" xfId="5394" xr:uid="{CB1F1827-C03F-4D46-B76F-BCFE18BB4FA0}"/>
    <cellStyle name="Salida 3 5 2 2 2" xfId="11743" xr:uid="{91F48A97-B3FA-49EC-8BF9-C2414FE5A3D9}"/>
    <cellStyle name="Salida 3 5 2 2 2 2" xfId="26851" xr:uid="{F002003A-0E13-4C70-AFB5-726A700E1FB3}"/>
    <cellStyle name="Salida 3 5 2 2 3" xfId="16295" xr:uid="{6EA5DDC8-89A0-4DCA-AFE8-10A348D4EFD2}"/>
    <cellStyle name="Salida 3 5 2 2 3 2" xfId="31403" xr:uid="{3331ECB2-46E9-4783-BF4B-C245E6A84D82}"/>
    <cellStyle name="Salida 3 5 2 2 4" xfId="20502" xr:uid="{49A801E1-5066-46A6-97C1-CD5CF314E008}"/>
    <cellStyle name="Salida 3 5 2 3" xfId="16241" xr:uid="{C33436CD-8F22-4A1D-8F38-747C07059BED}"/>
    <cellStyle name="Salida 3 5 2 3 2" xfId="31349" xr:uid="{2178C317-C97C-427A-BB0D-2D84CBFD452C}"/>
    <cellStyle name="Salida 3 5 2 4" xfId="17865" xr:uid="{A59C4133-BD51-4CC6-86EC-1E1DD8824812}"/>
    <cellStyle name="Salida 3 5 3" xfId="3060" xr:uid="{FB4464FE-687F-441A-966F-4C644243D88C}"/>
    <cellStyle name="Salida 3 5 3 2" xfId="5697" xr:uid="{260DDE16-956E-4FA5-A24E-830FAE219AC6}"/>
    <cellStyle name="Salida 3 5 3 2 2" xfId="12008" xr:uid="{CC5A53F1-4596-4D1F-BF65-69857CB2D5E7}"/>
    <cellStyle name="Salida 3 5 3 2 2 2" xfId="27116" xr:uid="{E496A6F5-5D10-44B8-96F4-D39521DBB905}"/>
    <cellStyle name="Salida 3 5 3 2 3" xfId="14719" xr:uid="{07BDF1A2-94B9-44DC-AE4D-35E229F74139}"/>
    <cellStyle name="Salida 3 5 3 2 3 2" xfId="29827" xr:uid="{93B9DFC8-CE72-44E1-9D45-B5844305F67B}"/>
    <cellStyle name="Salida 3 5 3 2 4" xfId="20805" xr:uid="{4A9B9319-4873-47D3-8E68-29C14A5AECAA}"/>
    <cellStyle name="Salida 3 5 3 3" xfId="9442" xr:uid="{17676AE7-8DCC-4DFD-942D-E076B8AF2CA5}"/>
    <cellStyle name="Salida 3 5 3 3 2" xfId="24550" xr:uid="{1EDE325F-E08B-4E6C-8298-0ADE39EC36E7}"/>
    <cellStyle name="Salida 3 5 3 4" xfId="15802" xr:uid="{E23EC453-1EBA-4657-8120-D45651841558}"/>
    <cellStyle name="Salida 3 5 3 4 2" xfId="30910" xr:uid="{D03746FF-0488-4D73-89CF-BFE8B33A8E3B}"/>
    <cellStyle name="Salida 3 5 3 5" xfId="18168" xr:uid="{A9B6BBEF-38BF-4425-84D8-49E291D0766F}"/>
    <cellStyle name="Salida 3 5 4" xfId="3386" xr:uid="{E7441DF4-3F9A-4087-858D-DD769E7AC527}"/>
    <cellStyle name="Salida 3 5 4 2" xfId="6023" xr:uid="{6974EE7B-BA0D-42EF-80AB-BBCA6763D851}"/>
    <cellStyle name="Salida 3 5 4 2 2" xfId="12334" xr:uid="{060CF58A-0A63-4DA2-95B0-8EE63CF08BDB}"/>
    <cellStyle name="Salida 3 5 4 2 2 2" xfId="27442" xr:uid="{C6C3FB4A-C519-4783-A0AE-0301D1550B1E}"/>
    <cellStyle name="Salida 3 5 4 2 3" xfId="15583" xr:uid="{59558214-B879-4F38-8A55-27AFAE434DC5}"/>
    <cellStyle name="Salida 3 5 4 2 3 2" xfId="30691" xr:uid="{F4E93BB9-729D-4649-95BD-DDFD6A5C9FCD}"/>
    <cellStyle name="Salida 3 5 4 2 4" xfId="21131" xr:uid="{41E31187-7F94-4B15-A513-ADAF46A0C296}"/>
    <cellStyle name="Salida 3 5 4 3" xfId="9768" xr:uid="{D44ECF3D-AD52-41F4-8489-0B9F2505FBEE}"/>
    <cellStyle name="Salida 3 5 4 3 2" xfId="24876" xr:uid="{455640E0-4D8E-418E-970D-84C11046F64B}"/>
    <cellStyle name="Salida 3 5 4 4" xfId="15993" xr:uid="{3AFDFA01-6748-4948-A468-85D8E18A7CA6}"/>
    <cellStyle name="Salida 3 5 4 4 2" xfId="31101" xr:uid="{DEAAB59E-4613-4491-A93C-653E744F0460}"/>
    <cellStyle name="Salida 3 5 4 5" xfId="18494" xr:uid="{62CBB99C-31DF-4AEF-97B2-D5443D551049}"/>
    <cellStyle name="Salida 3 5 5" xfId="3692" xr:uid="{B6841F20-7280-456A-B438-DF3F805E26B5}"/>
    <cellStyle name="Salida 3 5 5 2" xfId="6329" xr:uid="{3547DB08-0DC7-4143-B29F-8045AA16E5B6}"/>
    <cellStyle name="Salida 3 5 5 2 2" xfId="12640" xr:uid="{C3E7EF1A-E936-493A-BD32-7DC9AB279529}"/>
    <cellStyle name="Salida 3 5 5 2 2 2" xfId="27748" xr:uid="{275C97D9-61FB-4906-B10F-0826B53FCD3E}"/>
    <cellStyle name="Salida 3 5 5 2 3" xfId="7570" xr:uid="{C73A5A3B-03E8-4950-82C7-4AECE69AE5CC}"/>
    <cellStyle name="Salida 3 5 5 2 3 2" xfId="22678" xr:uid="{5AF30BF5-BB7C-497C-8B8D-B554CECED66D}"/>
    <cellStyle name="Salida 3 5 5 2 4" xfId="21437" xr:uid="{F2B52B0C-D048-487C-9700-367AB8A9606A}"/>
    <cellStyle name="Salida 3 5 5 3" xfId="10074" xr:uid="{DD5990D8-9ACF-435D-84CF-502F2D05B1C2}"/>
    <cellStyle name="Salida 3 5 5 3 2" xfId="25182" xr:uid="{9A7000A7-7C3C-42AB-BCF6-C174BA437103}"/>
    <cellStyle name="Salida 3 5 5 4" xfId="14250" xr:uid="{01CDAB1E-0BC0-4FAC-ACC7-7FFE4FED4A68}"/>
    <cellStyle name="Salida 3 5 5 4 2" xfId="29358" xr:uid="{02EA4511-0FA6-4D96-BB10-550A79BD2132}"/>
    <cellStyle name="Salida 3 5 5 5" xfId="18800" xr:uid="{3276AD4B-85DE-4FB9-9249-5A36E994FADE}"/>
    <cellStyle name="Salida 3 5 6" xfId="4067" xr:uid="{0DC32A1C-D2B8-4196-AFF0-4A2E53C54163}"/>
    <cellStyle name="Salida 3 5 6 2" xfId="6704" xr:uid="{2794B9FB-133A-4BB8-A41E-287BD6F3EED5}"/>
    <cellStyle name="Salida 3 5 6 2 2" xfId="13015" xr:uid="{DABBE444-847F-433B-831F-FA5603F306D3}"/>
    <cellStyle name="Salida 3 5 6 2 2 2" xfId="28123" xr:uid="{04FAF933-E7C5-4C7F-AAE6-721757785697}"/>
    <cellStyle name="Salida 3 5 6 2 3" xfId="16691" xr:uid="{15D0F193-8242-4A6A-B8AA-9AFFE6A2CC31}"/>
    <cellStyle name="Salida 3 5 6 2 3 2" xfId="31799" xr:uid="{40459BDE-431A-44B6-8BB2-2168CA557C8E}"/>
    <cellStyle name="Salida 3 5 6 2 4" xfId="21812" xr:uid="{FB323F8D-1CE1-4F10-96E6-FDDF01BB04CC}"/>
    <cellStyle name="Salida 3 5 6 3" xfId="10449" xr:uid="{873B16FE-3E39-417B-B944-3743098545BD}"/>
    <cellStyle name="Salida 3 5 6 3 2" xfId="25557" xr:uid="{98C59091-BC06-44C5-8416-2193576F88A9}"/>
    <cellStyle name="Salida 3 5 6 4" xfId="15596" xr:uid="{E127C020-5917-4EBC-BE21-25443FD9E01F}"/>
    <cellStyle name="Salida 3 5 6 4 2" xfId="30704" xr:uid="{EFD6BB19-BDEB-4153-B3B2-7B18ABA44DD1}"/>
    <cellStyle name="Salida 3 5 6 5" xfId="19175" xr:uid="{B4D85D63-669D-4102-8C78-0004F167DCCC}"/>
    <cellStyle name="Salida 3 5 7" xfId="4632" xr:uid="{AFE914EE-092C-489D-A8BE-7AAF7CA70423}"/>
    <cellStyle name="Salida 3 5 7 2" xfId="11014" xr:uid="{F27B85EB-1F11-4618-B593-88689789E661}"/>
    <cellStyle name="Salida 3 5 7 2 2" xfId="26122" xr:uid="{A2C2EC17-1779-4ABD-AD4F-BCC7E3A37E35}"/>
    <cellStyle name="Salida 3 5 7 3" xfId="15598" xr:uid="{3B1D140C-AFEA-4330-BEAE-8AA54F52575E}"/>
    <cellStyle name="Salida 3 5 7 3 2" xfId="30706" xr:uid="{4F8E4433-A047-4D07-B4D5-8F1030A1CCD2}"/>
    <cellStyle name="Salida 3 5 7 4" xfId="19740" xr:uid="{C4F3DF91-4A77-4BCF-862C-E3084DA9CAC8}"/>
    <cellStyle name="Salida 3 5 8" xfId="8493" xr:uid="{AA4FB0F1-5702-4D08-8BBC-F9F9552BFC4F}"/>
    <cellStyle name="Salida 3 5 8 2" xfId="23601" xr:uid="{52ECC114-8751-46EC-B547-1619413BD73B}"/>
    <cellStyle name="Salida 3 5 9" xfId="15831" xr:uid="{49834431-1E9E-48A3-BCA4-D7157F6DDEF0}"/>
    <cellStyle name="Salida 3 5 9 2" xfId="30939" xr:uid="{FB269F57-D772-401B-802E-C8E67C70E6CA}"/>
    <cellStyle name="Salida 4" xfId="1513" xr:uid="{00000000-0005-0000-0000-0000ED050000}"/>
    <cellStyle name="Salida 4 2" xfId="1939" xr:uid="{4431280D-69C5-4BD0-B561-5050DBDAA137}"/>
    <cellStyle name="Salida 4 2 10" xfId="8440" xr:uid="{ADDE3377-7C01-4D25-B7E8-218271D8417A}"/>
    <cellStyle name="Salida 4 2 10 2" xfId="23548" xr:uid="{26225EEB-7F99-42F4-972E-B6AC4C7E32BF}"/>
    <cellStyle name="Salida 4 2 11" xfId="7780" xr:uid="{D7927A06-930C-4B68-ACE2-DDBA00F2DE15}"/>
    <cellStyle name="Salida 4 2 11 2" xfId="22888" xr:uid="{E0408F03-8445-4F41-8EF9-960687C46056}"/>
    <cellStyle name="Salida 4 2 12" xfId="15415" xr:uid="{EB8FCADC-BEC7-46B4-87E5-6976B1B5A327}"/>
    <cellStyle name="Salida 4 2 12 2" xfId="30523" xr:uid="{D09711A4-BECE-420B-B6AA-7F071479C67D}"/>
    <cellStyle name="Salida 4 2 13" xfId="17164" xr:uid="{C5E437EB-8F4E-4FAD-B93F-E428E8EE9A5B}"/>
    <cellStyle name="Salida 4 2 2" xfId="2499" xr:uid="{3053BC31-E55D-4263-B459-ACF3497E5973}"/>
    <cellStyle name="Salida 4 2 2 2" xfId="5136" xr:uid="{6114FB84-B5C6-4651-BE92-2D9E77F62103}"/>
    <cellStyle name="Salida 4 2 2 2 2" xfId="11500" xr:uid="{75A895CC-A01A-4433-9B5C-09CDE999D9CA}"/>
    <cellStyle name="Salida 4 2 2 2 2 2" xfId="26608" xr:uid="{FECBDEC5-78F3-47DC-B95E-6D0B5451AC8E}"/>
    <cellStyle name="Salida 4 2 2 2 3" xfId="7744" xr:uid="{9E55D273-833E-46A9-87EB-D66AB948EF8A}"/>
    <cellStyle name="Salida 4 2 2 2 3 2" xfId="22852" xr:uid="{308F84CE-FA56-40B5-9FA9-8D66FE34E737}"/>
    <cellStyle name="Salida 4 2 2 2 4" xfId="20244" xr:uid="{932D3AF3-5A8C-4F2D-8A44-1AA1049D4D29}"/>
    <cellStyle name="Salida 4 2 2 3" xfId="8966" xr:uid="{A80574E1-CFED-48E3-B6BD-8BF643D430A3}"/>
    <cellStyle name="Salida 4 2 2 3 2" xfId="24074" xr:uid="{1EFE61C7-85C1-4699-A91A-3BD23A6C3F69}"/>
    <cellStyle name="Salida 4 2 3" xfId="2715" xr:uid="{98AB6111-CE0A-40D1-B7ED-82CF2BE43086}"/>
    <cellStyle name="Salida 4 2 3 2" xfId="5352" xr:uid="{8BE32955-7372-40AE-BFA5-A33F519EAB3D}"/>
    <cellStyle name="Salida 4 2 3 2 2" xfId="11701" xr:uid="{6FEC5F10-B254-49A6-A399-E920F10CAB1C}"/>
    <cellStyle name="Salida 4 2 3 2 2 2" xfId="26809" xr:uid="{CD523D3E-6B68-46AF-BA4C-AC56AE4E3CD1}"/>
    <cellStyle name="Salida 4 2 3 2 3" xfId="15570" xr:uid="{90521CD9-86A0-4D0C-A1EC-607B662DA226}"/>
    <cellStyle name="Salida 4 2 3 2 3 2" xfId="30678" xr:uid="{1057FB5D-7886-4DEC-9436-8FBE831FE467}"/>
    <cellStyle name="Salida 4 2 3 2 4" xfId="20460" xr:uid="{733BBB81-8E7F-47C9-85EA-3AF73A27595C}"/>
    <cellStyle name="Salida 4 2 3 3" xfId="8157" xr:uid="{39CA0F3B-C741-43E1-A454-0421B4345793}"/>
    <cellStyle name="Salida 4 2 3 3 2" xfId="23265" xr:uid="{E788463B-49DC-42AD-B33E-F303FF331C23}"/>
    <cellStyle name="Salida 4 2 3 4" xfId="17823" xr:uid="{D85E758A-A55D-47FB-8188-DC80D00BC616}"/>
    <cellStyle name="Salida 4 2 4" xfId="3018" xr:uid="{574E9A9E-F116-4A17-A245-E017C8ACBE25}"/>
    <cellStyle name="Salida 4 2 4 2" xfId="5655" xr:uid="{1AF87963-3102-4FA7-84D2-AEC58A36140C}"/>
    <cellStyle name="Salida 4 2 4 2 2" xfId="11966" xr:uid="{2F9161C9-A6AA-49BA-9425-A4F323F930DA}"/>
    <cellStyle name="Salida 4 2 4 2 2 2" xfId="27074" xr:uid="{5626DCCC-D44E-46A7-BFD7-FA289C5212FF}"/>
    <cellStyle name="Salida 4 2 4 2 3" xfId="7596" xr:uid="{CD34B7DC-02A0-44FB-AA02-507D8A968979}"/>
    <cellStyle name="Salida 4 2 4 2 3 2" xfId="22704" xr:uid="{E2C511F9-BD40-4CC3-8FFB-93F86544EB48}"/>
    <cellStyle name="Salida 4 2 4 2 4" xfId="20763" xr:uid="{D4995EB3-E106-4FCE-8ADB-8A77364A615A}"/>
    <cellStyle name="Salida 4 2 4 3" xfId="9400" xr:uid="{DD2F130E-6C93-48F2-9E86-8C1C57CB8622}"/>
    <cellStyle name="Salida 4 2 4 3 2" xfId="24508" xr:uid="{E9EF73B0-4F2E-47FF-B4E2-EE3D8F795427}"/>
    <cellStyle name="Salida 4 2 4 4" xfId="7117" xr:uid="{08EFFCAC-37FB-4646-993F-10605E57BEA2}"/>
    <cellStyle name="Salida 4 2 4 4 2" xfId="22225" xr:uid="{055C045D-1180-4905-A0FE-52590ED2DD33}"/>
    <cellStyle name="Salida 4 2 4 5" xfId="18126" xr:uid="{F0242744-D19E-4F97-8463-8E85B1A1BE56}"/>
    <cellStyle name="Salida 4 2 5" xfId="3344" xr:uid="{B4313202-8793-48BA-A618-E11A8F454455}"/>
    <cellStyle name="Salida 4 2 5 2" xfId="5981" xr:uid="{37868DC2-3EB9-46B0-B4D0-9E9DBDAA41CF}"/>
    <cellStyle name="Salida 4 2 5 2 2" xfId="12292" xr:uid="{C7871613-5A75-463F-B37D-536DEF3D7738}"/>
    <cellStyle name="Salida 4 2 5 2 2 2" xfId="27400" xr:uid="{4ECEA094-26A7-4924-B8CE-B36FF33A755A}"/>
    <cellStyle name="Salida 4 2 5 2 3" xfId="7353" xr:uid="{902783CF-C326-460E-9D09-C589D13B928F}"/>
    <cellStyle name="Salida 4 2 5 2 3 2" xfId="22461" xr:uid="{AB201CB2-22E0-4319-84A1-6D794E861F3C}"/>
    <cellStyle name="Salida 4 2 5 2 4" xfId="21089" xr:uid="{C75967F8-C3A4-49A6-8049-E5A51C0A4E6C}"/>
    <cellStyle name="Salida 4 2 5 3" xfId="9726" xr:uid="{7CF34A25-25A0-4B18-8BD4-7FF2A56C37F9}"/>
    <cellStyle name="Salida 4 2 5 3 2" xfId="24834" xr:uid="{B379DFC1-3925-4615-8B43-90335206A95B}"/>
    <cellStyle name="Salida 4 2 5 4" xfId="16193" xr:uid="{AC0146CE-3E31-4FFB-815C-6FFECC6A3CB5}"/>
    <cellStyle name="Salida 4 2 5 4 2" xfId="31301" xr:uid="{942F3AAC-E39D-4703-9AFB-EA8C21454AFB}"/>
    <cellStyle name="Salida 4 2 5 5" xfId="18452" xr:uid="{6D3E4D75-8C53-4DC5-8CBF-6516D2AB4DDA}"/>
    <cellStyle name="Salida 4 2 6" xfId="3650" xr:uid="{9DB852A8-CAEB-41F9-AE6F-68376A2AB24B}"/>
    <cellStyle name="Salida 4 2 6 2" xfId="6287" xr:uid="{02314B4C-0016-46ED-8C33-26E205404F6D}"/>
    <cellStyle name="Salida 4 2 6 2 2" xfId="12598" xr:uid="{C055B8F3-C014-4CF8-8989-8DA18E3320F8}"/>
    <cellStyle name="Salida 4 2 6 2 2 2" xfId="27706" xr:uid="{9CC7739E-CA48-4BFB-8213-6C849507F643}"/>
    <cellStyle name="Salida 4 2 6 2 3" xfId="13376" xr:uid="{C282AB18-A9D1-46F6-8301-019656D44B74}"/>
    <cellStyle name="Salida 4 2 6 2 3 2" xfId="28484" xr:uid="{DA977DEF-B080-41EE-8BC2-583277CE33AE}"/>
    <cellStyle name="Salida 4 2 6 2 4" xfId="21395" xr:uid="{AB790444-D43B-43AB-8261-687AE5D1EF67}"/>
    <cellStyle name="Salida 4 2 6 3" xfId="10032" xr:uid="{4FBE0205-017F-46AD-914D-A5B605B1E6AA}"/>
    <cellStyle name="Salida 4 2 6 3 2" xfId="25140" xr:uid="{295B46DB-D626-4916-918E-56918E175897}"/>
    <cellStyle name="Salida 4 2 6 4" xfId="13919" xr:uid="{BB2DE882-A246-4CA1-BFA1-EE1B7E9A229D}"/>
    <cellStyle name="Salida 4 2 6 4 2" xfId="29027" xr:uid="{0B27FE42-6F9A-4F44-BD4B-F80F9B20CD92}"/>
    <cellStyle name="Salida 4 2 6 5" xfId="18758" xr:uid="{2018AFCC-325A-444B-A176-A64C4AF56A98}"/>
    <cellStyle name="Salida 4 2 7" xfId="4011" xr:uid="{EF493C81-EFE3-42D1-8C7C-E65720C6CA81}"/>
    <cellStyle name="Salida 4 2 7 2" xfId="6648" xr:uid="{D6BC35D0-6CE1-4BB0-9A67-55D3CB7732E5}"/>
    <cellStyle name="Salida 4 2 7 2 2" xfId="12959" xr:uid="{62297BF5-1B35-468B-B351-1C295F7205BD}"/>
    <cellStyle name="Salida 4 2 7 2 2 2" xfId="28067" xr:uid="{0D08589F-3C37-42EF-8497-EC65070C37D7}"/>
    <cellStyle name="Salida 4 2 7 2 3" xfId="16649" xr:uid="{4C4133E5-4396-4655-9D91-FF1984BAC4E5}"/>
    <cellStyle name="Salida 4 2 7 2 3 2" xfId="31757" xr:uid="{E9E939AB-0AD2-4839-8AA4-B3AA6639A72A}"/>
    <cellStyle name="Salida 4 2 7 2 4" xfId="21756" xr:uid="{958ADE8A-83CA-4E6A-8EBF-E7F760B74506}"/>
    <cellStyle name="Salida 4 2 7 3" xfId="10393" xr:uid="{C4F4EB4D-0F1F-48DF-8659-C511D82F686F}"/>
    <cellStyle name="Salida 4 2 7 3 2" xfId="25501" xr:uid="{6EEAD29A-DF33-44BC-A19B-B483227EF90A}"/>
    <cellStyle name="Salida 4 2 7 4" xfId="14393" xr:uid="{DA444ACF-7A8D-4DCB-99C5-3A3587B1EC4C}"/>
    <cellStyle name="Salida 4 2 7 4 2" xfId="29501" xr:uid="{32F7D8F1-1D4E-4E4E-BB56-E9C921D76118}"/>
    <cellStyle name="Salida 4 2 7 5" xfId="19119" xr:uid="{1D3B7A1F-15A2-4ED0-A111-931DE9762F62}"/>
    <cellStyle name="Salida 4 2 8" xfId="4324" xr:uid="{A079E36F-61D0-4F01-8F5A-2C5A8AB9BCD8}"/>
    <cellStyle name="Salida 4 2 8 2" xfId="6961" xr:uid="{EEF5FD8C-6826-4314-AA81-34C6B4E4834B}"/>
    <cellStyle name="Salida 4 2 8 2 2" xfId="13272" xr:uid="{29150973-6C93-4C88-A742-0AFBF2344329}"/>
    <cellStyle name="Salida 4 2 8 2 2 2" xfId="28380" xr:uid="{7AADDE26-3D5D-49F7-A970-B188D280439D}"/>
    <cellStyle name="Salida 4 2 8 2 3" xfId="16936" xr:uid="{1710A5D8-5A7E-4D13-969E-32AAF574668B}"/>
    <cellStyle name="Salida 4 2 8 2 3 2" xfId="32044" xr:uid="{F13A1E70-48C6-4E55-A3C2-BBD5061690FE}"/>
    <cellStyle name="Salida 4 2 8 2 4" xfId="22069" xr:uid="{CF01AF17-1585-4320-AD3F-0D238C6DE88E}"/>
    <cellStyle name="Salida 4 2 8 3" xfId="10706" xr:uid="{7F430961-6F43-42FA-9561-C938981758D9}"/>
    <cellStyle name="Salida 4 2 8 3 2" xfId="25814" xr:uid="{B792A3B8-E1BC-4D66-B755-DD5A89598167}"/>
    <cellStyle name="Salida 4 2 8 4" xfId="7362" xr:uid="{1BD0010B-9115-47FC-9280-1305066B9FAF}"/>
    <cellStyle name="Salida 4 2 8 4 2" xfId="22470" xr:uid="{076BE909-1AD0-4D79-8380-E53FE27DD2AE}"/>
    <cellStyle name="Salida 4 2 8 5" xfId="19432" xr:uid="{670E66EF-94D5-411F-A261-3D54EADF034F}"/>
    <cellStyle name="Salida 4 2 9" xfId="4576" xr:uid="{ADDDD1BD-981B-46DC-9325-5BE926A76475}"/>
    <cellStyle name="Salida 4 2 9 2" xfId="10958" xr:uid="{25D501BC-37DC-4E96-8586-952396B18751}"/>
    <cellStyle name="Salida 4 2 9 2 2" xfId="26066" xr:uid="{6404467D-A825-4F60-8DEA-ECFD2FBC42F6}"/>
    <cellStyle name="Salida 4 2 9 3" xfId="7082" xr:uid="{30F04FAE-E3BA-400E-AC03-A4F75D707E19}"/>
    <cellStyle name="Salida 4 2 9 3 2" xfId="22190" xr:uid="{B8BDB7E5-688E-41E9-8360-BF62C441A2C5}"/>
    <cellStyle name="Salida 4 2 9 4" xfId="19684" xr:uid="{21C74ACF-9DD5-4026-8E3E-7ECF14072FF9}"/>
    <cellStyle name="Salida 4 3" xfId="1794" xr:uid="{E621F8F8-AC61-4CEA-AE1E-74A562966F0F}"/>
    <cellStyle name="Salida 4 3 10" xfId="8271" xr:uid="{B400C59F-C0D9-4E00-BE4D-BE1842966F71}"/>
    <cellStyle name="Salida 4 3 10 2" xfId="23379" xr:uid="{EA6D374B-A046-492F-9CC7-91FA93519E9C}"/>
    <cellStyle name="Salida 4 3 11" xfId="14325" xr:uid="{9DF84EB1-F13D-458D-8FAC-062DBEC2B3B9}"/>
    <cellStyle name="Salida 4 3 11 2" xfId="29433" xr:uid="{30C3B898-55F2-4340-854A-AB1BB452D8FA}"/>
    <cellStyle name="Salida 4 3 12" xfId="15165" xr:uid="{77848064-A9FC-4EBB-A416-15E5153E3768}"/>
    <cellStyle name="Salida 4 3 12 2" xfId="30273" xr:uid="{4F512B65-B7F2-4DDB-9C8B-BA5C62BE1CFB}"/>
    <cellStyle name="Salida 4 3 13" xfId="17019" xr:uid="{8DF867EF-6518-4F7C-B6D6-48167B986730}"/>
    <cellStyle name="Salida 4 3 2" xfId="2354" xr:uid="{3BE7FAFC-E436-4F39-9DBE-2A5A3A4D51F3}"/>
    <cellStyle name="Salida 4 3 2 2" xfId="4991" xr:uid="{C0824FAF-07CA-49D2-A0AD-611A7552DD31}"/>
    <cellStyle name="Salida 4 3 2 2 2" xfId="11355" xr:uid="{BB3682C7-1DC3-44C7-877B-594B87A7C955}"/>
    <cellStyle name="Salida 4 3 2 2 2 2" xfId="26463" xr:uid="{BF6ACC11-5F79-42CC-A978-84A341A04E17}"/>
    <cellStyle name="Salida 4 3 2 2 3" xfId="7407" xr:uid="{57E690B0-C94A-413D-8DFE-194C34A1FD6E}"/>
    <cellStyle name="Salida 4 3 2 2 3 2" xfId="22515" xr:uid="{A2804F27-553F-4469-B3F5-B78D713BCE92}"/>
    <cellStyle name="Salida 4 3 2 2 4" xfId="20099" xr:uid="{D214F64C-2B7A-458E-A585-842CCF40D7EF}"/>
    <cellStyle name="Salida 4 3 2 3" xfId="8821" xr:uid="{0FC36DF2-CF29-47DC-940C-6A170E9C7768}"/>
    <cellStyle name="Salida 4 3 2 3 2" xfId="23929" xr:uid="{0F58490C-5F18-47FC-9A01-DCD695764315}"/>
    <cellStyle name="Salida 4 3 3" xfId="2265" xr:uid="{861ABD45-3A72-4CD8-BB51-1BC6A7B41FAA}"/>
    <cellStyle name="Salida 4 3 3 2" xfId="4902" xr:uid="{F25476BA-26E7-4845-A048-A07D074AEBE6}"/>
    <cellStyle name="Salida 4 3 3 2 2" xfId="11266" xr:uid="{34226CF9-EC3D-4AB1-AE1C-D78FAFBF874E}"/>
    <cellStyle name="Salida 4 3 3 2 2 2" xfId="26374" xr:uid="{B411F2A7-42FB-4FCE-8953-6C527D64956E}"/>
    <cellStyle name="Salida 4 3 3 2 3" xfId="8141" xr:uid="{7F4E0810-4601-4266-AC32-C5A6EAE0F1E2}"/>
    <cellStyle name="Salida 4 3 3 2 3 2" xfId="23249" xr:uid="{08D48443-F573-4183-AD4E-06DF80C358DB}"/>
    <cellStyle name="Salida 4 3 3 2 4" xfId="20010" xr:uid="{D92B6103-3CCC-4761-B86A-B233C882269F}"/>
    <cellStyle name="Salida 4 3 3 3" xfId="14550" xr:uid="{1A90A3A6-C66F-4CF4-9A43-777B641A88CF}"/>
    <cellStyle name="Salida 4 3 3 3 2" xfId="29658" xr:uid="{4A16CF71-3D3E-40DF-89CE-DBC2A13AE35D}"/>
    <cellStyle name="Salida 4 3 3 4" xfId="17490" xr:uid="{63812F05-2BD3-4435-99F3-4B8847CABE2B}"/>
    <cellStyle name="Salida 4 3 4" xfId="2331" xr:uid="{E88B979B-6ED3-4262-9AD7-A57982B1FE12}"/>
    <cellStyle name="Salida 4 3 4 2" xfId="4968" xr:uid="{801EE8E9-08C3-4440-B9F1-E2746B8604EE}"/>
    <cellStyle name="Salida 4 3 4 2 2" xfId="11332" xr:uid="{66C108D1-8516-4716-90F2-2291AB420975}"/>
    <cellStyle name="Salida 4 3 4 2 2 2" xfId="26440" xr:uid="{397419AF-9189-40ED-9E03-2261B59550BA}"/>
    <cellStyle name="Salida 4 3 4 2 3" xfId="14150" xr:uid="{7B94F8B3-DF69-4FBB-BC97-A1CF1F6DBF4E}"/>
    <cellStyle name="Salida 4 3 4 2 3 2" xfId="29258" xr:uid="{CA9CC92C-1E4C-4ED4-9816-5D9B7E7BF260}"/>
    <cellStyle name="Salida 4 3 4 2 4" xfId="20076" xr:uid="{7F99C94C-C721-45A6-B217-B455F2FB23C6}"/>
    <cellStyle name="Salida 4 3 4 3" xfId="8798" xr:uid="{AB36E217-7AF2-490B-82E5-14205EC2F4D5}"/>
    <cellStyle name="Salida 4 3 4 3 2" xfId="23906" xr:uid="{62EDA182-FAA3-44F8-AD0C-608D9973909F}"/>
    <cellStyle name="Salida 4 3 4 4" xfId="13710" xr:uid="{BC442B13-7AC4-4431-8EE3-74CD30A3789F}"/>
    <cellStyle name="Salida 4 3 4 4 2" xfId="28818" xr:uid="{4C9DDC45-A6E5-4CCA-AA4D-9533D797D39F}"/>
    <cellStyle name="Salida 4 3 4 5" xfId="17556" xr:uid="{3363804A-749A-421A-894A-76FD138A678A}"/>
    <cellStyle name="Salida 4 3 5" xfId="2279" xr:uid="{2FA0E1A7-9B85-4230-BB88-92A8B400EA09}"/>
    <cellStyle name="Salida 4 3 5 2" xfId="4916" xr:uid="{4224D203-A5CA-4A83-AD72-A68691630040}"/>
    <cellStyle name="Salida 4 3 5 2 2" xfId="11280" xr:uid="{229B4791-88C3-4A98-9520-E00BC8737740}"/>
    <cellStyle name="Salida 4 3 5 2 2 2" xfId="26388" xr:uid="{3B2F68A3-D36C-4080-9818-D91C4AF36B2A}"/>
    <cellStyle name="Salida 4 3 5 2 3" xfId="7204" xr:uid="{08C296A8-5BF7-4613-9DD4-70435F023EA5}"/>
    <cellStyle name="Salida 4 3 5 2 3 2" xfId="22312" xr:uid="{29C943CC-1843-4A4B-A242-FDC297E1DE79}"/>
    <cellStyle name="Salida 4 3 5 2 4" xfId="20024" xr:uid="{BC397C7B-ACA3-4B7B-9ABB-53A24A471EA8}"/>
    <cellStyle name="Salida 4 3 5 3" xfId="8746" xr:uid="{1E1924E2-5023-43EA-A175-D09CEF9F6524}"/>
    <cellStyle name="Salida 4 3 5 3 2" xfId="23854" xr:uid="{42DB4C81-3FD6-42F5-858F-27AE1A420F59}"/>
    <cellStyle name="Salida 4 3 5 4" xfId="15956" xr:uid="{1F4B57DF-EC92-4B32-9D0B-9D52E9D0AE9D}"/>
    <cellStyle name="Salida 4 3 5 4 2" xfId="31064" xr:uid="{4918FE0F-4C1A-4E81-9932-48D5B5D81AAC}"/>
    <cellStyle name="Salida 4 3 5 5" xfId="17504" xr:uid="{1B08DC39-9390-4EA4-BAEE-3BC839476365}"/>
    <cellStyle name="Salida 4 3 6" xfId="2297" xr:uid="{B6658890-028F-4726-B3FF-05A1B46F067D}"/>
    <cellStyle name="Salida 4 3 6 2" xfId="4934" xr:uid="{2EBEFAAD-54BD-46C7-BC7B-FB504AF7E6D5}"/>
    <cellStyle name="Salida 4 3 6 2 2" xfId="11298" xr:uid="{6BA8B892-6934-4C54-8AAB-2E45EBC77138}"/>
    <cellStyle name="Salida 4 3 6 2 2 2" xfId="26406" xr:uid="{18419515-DBCF-4480-8E5C-8BBE68DF3C08}"/>
    <cellStyle name="Salida 4 3 6 2 3" xfId="15947" xr:uid="{1533D503-B41C-40C0-B1BB-436C14457AEE}"/>
    <cellStyle name="Salida 4 3 6 2 3 2" xfId="31055" xr:uid="{222CB48A-B0D3-4E75-80B9-E7DA0C827912}"/>
    <cellStyle name="Salida 4 3 6 2 4" xfId="20042" xr:uid="{CFDF26BC-79DE-4927-B1F9-1CB34E27E4CD}"/>
    <cellStyle name="Salida 4 3 6 3" xfId="8764" xr:uid="{F059E0F0-0783-403F-B945-34E32F1873F9}"/>
    <cellStyle name="Salida 4 3 6 3 2" xfId="23872" xr:uid="{4EEBD33D-606D-4BAA-BD7A-EF01CBC3A928}"/>
    <cellStyle name="Salida 4 3 6 4" xfId="14838" xr:uid="{FE7407FC-C213-45C2-8748-DF8A32E1E8CC}"/>
    <cellStyle name="Salida 4 3 6 4 2" xfId="29946" xr:uid="{48522E35-3B37-407C-A450-EA1032F8DC73}"/>
    <cellStyle name="Salida 4 3 6 5" xfId="17522" xr:uid="{B68D1916-A992-4196-A390-E12749A04FF8}"/>
    <cellStyle name="Salida 4 3 7" xfId="3866" xr:uid="{24D36547-AE72-45E2-8103-36CA698D3D04}"/>
    <cellStyle name="Salida 4 3 7 2" xfId="6503" xr:uid="{2DB6F847-8AFA-44B2-B070-0C143C693462}"/>
    <cellStyle name="Salida 4 3 7 2 2" xfId="12814" xr:uid="{11EFCC67-AA52-4A81-A044-79EFAE2EB6ED}"/>
    <cellStyle name="Salida 4 3 7 2 2 2" xfId="27922" xr:uid="{5987B3A3-7B40-49D6-B6ED-6739A5EB1A0B}"/>
    <cellStyle name="Salida 4 3 7 2 3" xfId="15417" xr:uid="{A8777CEE-0C84-453D-ABFF-BA9325562823}"/>
    <cellStyle name="Salida 4 3 7 2 3 2" xfId="30525" xr:uid="{B1BA66B8-90F5-416F-8017-D76623E10CF6}"/>
    <cellStyle name="Salida 4 3 7 2 4" xfId="21611" xr:uid="{569CE564-90FA-4A29-A127-2AADA84036D5}"/>
    <cellStyle name="Salida 4 3 7 3" xfId="10248" xr:uid="{00E0B46E-3D60-46CB-8066-158304DE1A75}"/>
    <cellStyle name="Salida 4 3 7 3 2" xfId="25356" xr:uid="{103EB697-287E-4C58-A82D-C9CA54E52D69}"/>
    <cellStyle name="Salida 4 3 7 4" xfId="13451" xr:uid="{1D2BB2ED-4C10-413D-BA1B-28DCB96F5421}"/>
    <cellStyle name="Salida 4 3 7 4 2" xfId="28559" xr:uid="{857B6EC0-6F8D-42FD-9E43-91ACAEB41740}"/>
    <cellStyle name="Salida 4 3 7 5" xfId="18974" xr:uid="{3D814E63-0DE0-4CDF-8D84-55539F4E5A87}"/>
    <cellStyle name="Salida 4 3 8" xfId="4248" xr:uid="{A995467F-376D-4768-AB7C-E2EE94E54423}"/>
    <cellStyle name="Salida 4 3 8 2" xfId="6885" xr:uid="{8ECFD5D6-2FA7-4399-89B6-0AE1D4E13548}"/>
    <cellStyle name="Salida 4 3 8 2 2" xfId="13196" xr:uid="{360CFE91-1A2C-4E11-9767-DF80D7301287}"/>
    <cellStyle name="Salida 4 3 8 2 2 2" xfId="28304" xr:uid="{6CA9BF12-EA61-4D98-8DE4-8958F49BC18D}"/>
    <cellStyle name="Salida 4 3 8 2 3" xfId="16860" xr:uid="{C00A7F79-63DB-455F-A87C-633D60134C53}"/>
    <cellStyle name="Salida 4 3 8 2 3 2" xfId="31968" xr:uid="{5EB9983B-5FD8-406C-B983-85D5B6908C59}"/>
    <cellStyle name="Salida 4 3 8 2 4" xfId="21993" xr:uid="{8AE6C74C-DEF9-4E5F-AE18-8AEB0C94BD58}"/>
    <cellStyle name="Salida 4 3 8 3" xfId="10630" xr:uid="{3CB71EEC-B760-4ABE-9A8E-4E560493C408}"/>
    <cellStyle name="Salida 4 3 8 3 2" xfId="25738" xr:uid="{31866EF7-01AA-4C43-9C05-CA67D65008A2}"/>
    <cellStyle name="Salida 4 3 8 4" xfId="14842" xr:uid="{6D02FDE1-0127-4F23-A691-EBCC5E45B8CA}"/>
    <cellStyle name="Salida 4 3 8 4 2" xfId="29950" xr:uid="{2E793B8E-06F1-4FA5-AB3C-A39794F5FB4D}"/>
    <cellStyle name="Salida 4 3 8 5" xfId="19356" xr:uid="{435243A0-5E02-4427-B308-730C5FB2FE58}"/>
    <cellStyle name="Salida 4 3 9" xfId="4431" xr:uid="{4D441DCC-03B6-46A9-9B2E-770C6F09FF17}"/>
    <cellStyle name="Salida 4 3 9 2" xfId="10813" xr:uid="{DE8DD4A9-0587-4555-B376-D2BE2BBBE9EB}"/>
    <cellStyle name="Salida 4 3 9 2 2" xfId="25921" xr:uid="{2230DAF0-34F1-47ED-A5C6-5CD8C5E2F7CC}"/>
    <cellStyle name="Salida 4 3 9 3" xfId="13669" xr:uid="{563D74F7-F139-48C2-9C8B-C9097BE0D407}"/>
    <cellStyle name="Salida 4 3 9 3 2" xfId="28777" xr:uid="{F3D372C8-5037-4FEA-9332-AB9D0C6E7DE7}"/>
    <cellStyle name="Salida 4 3 9 4" xfId="19539" xr:uid="{7C51C813-4165-4DD3-B208-773ADC9B8662}"/>
    <cellStyle name="Salida 4 4" xfId="2129" xr:uid="{2C181BFF-BB8C-49E6-A123-7322DAB9B47C}"/>
    <cellStyle name="Salida 4 4 10" xfId="15948" xr:uid="{2BDDFC1E-7999-4136-A8A5-075C3A72B4D4}"/>
    <cellStyle name="Salida 4 4 10 2" xfId="31056" xr:uid="{1A220680-9474-4658-8852-7468C970402D}"/>
    <cellStyle name="Salida 4 4 11" xfId="15321" xr:uid="{9E86B1B4-F904-453C-8912-AF8E629D8BC2}"/>
    <cellStyle name="Salida 4 4 11 2" xfId="30429" xr:uid="{5AA94C0D-C89A-4833-88D0-CC67696A9E4E}"/>
    <cellStyle name="Salida 4 4 12" xfId="17354" xr:uid="{02212151-80F5-4D4B-812F-FFAD9D940B8E}"/>
    <cellStyle name="Salida 4 4 2" xfId="2619" xr:uid="{B37D1726-2AF8-47AD-8D1B-C0E7267ED160}"/>
    <cellStyle name="Salida 4 4 2 2" xfId="5256" xr:uid="{E7D3BB8E-4EEE-4A49-B222-4B092ADE70F4}"/>
    <cellStyle name="Salida 4 4 2 2 2" xfId="11620" xr:uid="{9274AF9C-21CE-494C-8D27-8B573CBBDAF6}"/>
    <cellStyle name="Salida 4 4 2 2 2 2" xfId="26728" xr:uid="{E1F60A87-E673-4567-A91B-E96D2D79C78E}"/>
    <cellStyle name="Salida 4 4 2 2 3" xfId="15217" xr:uid="{5D18E23D-1B7B-451A-B24E-9DCFE1F64BF5}"/>
    <cellStyle name="Salida 4 4 2 2 3 2" xfId="30325" xr:uid="{10911DA8-1035-4A28-A4B6-F014DADE7D89}"/>
    <cellStyle name="Salida 4 4 2 2 4" xfId="20364" xr:uid="{6AC7AFDA-CC1F-47B0-AB43-F3A63B4B2BB5}"/>
    <cellStyle name="Salida 4 4 2 3" xfId="9086" xr:uid="{0F41CE6B-975D-4CDA-B3AB-0D8C797093DB}"/>
    <cellStyle name="Salida 4 4 2 3 2" xfId="24194" xr:uid="{341431FE-907A-4DC1-87D5-34C6172B9456}"/>
    <cellStyle name="Salida 4 4 2 4" xfId="16487" xr:uid="{EDCECCA1-F780-44BA-BD49-B78E548FD3F6}"/>
    <cellStyle name="Salida 4 4 2 4 2" xfId="31595" xr:uid="{41DFA657-0447-483C-9F2E-EC54E0E2FBFE}"/>
    <cellStyle name="Salida 4 4 2 5" xfId="16330" xr:uid="{FA42C6F1-0290-41F6-97F0-404DDB13CCCF}"/>
    <cellStyle name="Salida 4 4 2 5 2" xfId="31438" xr:uid="{58FEECFA-3E50-46B2-B5E5-CE9E025D2456}"/>
    <cellStyle name="Salida 4 4 2 6" xfId="17727" xr:uid="{E8772258-2749-4C94-90CB-75E3C7430A89}"/>
    <cellStyle name="Salida 4 4 3" xfId="2884" xr:uid="{DA7B2CCC-62EF-40CB-93BB-C6B4DE8C29AD}"/>
    <cellStyle name="Salida 4 4 3 2" xfId="5521" xr:uid="{6F406AB1-4ADC-4C1A-B330-FC77750282DB}"/>
    <cellStyle name="Salida 4 4 3 2 2" xfId="11832" xr:uid="{61200B65-ED99-490B-B4D2-4258F8D4D38F}"/>
    <cellStyle name="Salida 4 4 3 2 2 2" xfId="26940" xr:uid="{43E65774-E062-46FE-969C-D11AB751606F}"/>
    <cellStyle name="Salida 4 4 3 2 3" xfId="7061" xr:uid="{6D39E356-FB3B-472A-B0D7-E9599575563D}"/>
    <cellStyle name="Salida 4 4 3 2 3 2" xfId="22169" xr:uid="{C741E875-0651-46D2-A737-2580FC27EFD6}"/>
    <cellStyle name="Salida 4 4 3 2 4" xfId="20629" xr:uid="{881AEA7D-B861-443F-B399-912B928DF0BF}"/>
    <cellStyle name="Salida 4 4 3 3" xfId="13507" xr:uid="{80AE8353-EE87-45C9-ABB5-2B1B232BD22B}"/>
    <cellStyle name="Salida 4 4 3 3 2" xfId="28615" xr:uid="{50207862-5F11-472E-938F-6C79EFCFF71D}"/>
    <cellStyle name="Salida 4 4 3 4" xfId="17992" xr:uid="{12325369-C7E2-401D-BD02-9582A4058421}"/>
    <cellStyle name="Salida 4 4 4" xfId="3187" xr:uid="{ACE41684-F9FB-4708-8539-81DC26ACE509}"/>
    <cellStyle name="Salida 4 4 4 2" xfId="5824" xr:uid="{3445CBEE-9C23-424C-BC41-E29CC4A5245F}"/>
    <cellStyle name="Salida 4 4 4 2 2" xfId="12135" xr:uid="{D2416D01-B8C7-40BA-8881-623A3F0D5DE2}"/>
    <cellStyle name="Salida 4 4 4 2 2 2" xfId="27243" xr:uid="{700A6867-91BA-4444-8326-97B6EFE7DBFA}"/>
    <cellStyle name="Salida 4 4 4 2 3" xfId="14897" xr:uid="{2D462F25-DA36-47E4-ABDD-3E2B7DC5AC61}"/>
    <cellStyle name="Salida 4 4 4 2 3 2" xfId="30005" xr:uid="{A104A0B7-546E-46CF-AEB4-0B98D3300974}"/>
    <cellStyle name="Salida 4 4 4 2 4" xfId="20932" xr:uid="{10D2FD73-1A76-4442-8B55-203C61A7AD8D}"/>
    <cellStyle name="Salida 4 4 4 3" xfId="9569" xr:uid="{53DFCED4-850F-417D-9C84-D31A5A358B2F}"/>
    <cellStyle name="Salida 4 4 4 3 2" xfId="24677" xr:uid="{E25446B5-3AB0-43EA-8AFA-E657BC990E63}"/>
    <cellStyle name="Salida 4 4 4 4" xfId="14003" xr:uid="{8F6E0959-AD6B-4369-992E-2A0DCC378315}"/>
    <cellStyle name="Salida 4 4 4 4 2" xfId="29111" xr:uid="{2484EF38-05B5-4B76-948B-9FB31A373B2A}"/>
    <cellStyle name="Salida 4 4 4 5" xfId="18295" xr:uid="{287AFE72-1758-413B-A123-4E127F2E3ECA}"/>
    <cellStyle name="Salida 4 4 5" xfId="3513" xr:uid="{4957C500-9455-42EA-8F1A-80F1A52B1FE1}"/>
    <cellStyle name="Salida 4 4 5 2" xfId="6150" xr:uid="{8B2CD607-CE9C-4E11-A323-810BA7A68558}"/>
    <cellStyle name="Salida 4 4 5 2 2" xfId="12461" xr:uid="{1E77D1A1-8E1C-4659-865F-1390A07D4BFC}"/>
    <cellStyle name="Salida 4 4 5 2 2 2" xfId="27569" xr:uid="{85D46805-1C13-4135-AC9A-1CB34424B0E7}"/>
    <cellStyle name="Salida 4 4 5 2 3" xfId="13763" xr:uid="{514930EE-CD61-42FF-963A-6A72B9DA5A52}"/>
    <cellStyle name="Salida 4 4 5 2 3 2" xfId="28871" xr:uid="{C0E30458-9E19-4CE2-9457-0816168598C3}"/>
    <cellStyle name="Salida 4 4 5 2 4" xfId="21258" xr:uid="{2836B4D8-D77F-4DB2-9756-4AB172BD1CCC}"/>
    <cellStyle name="Salida 4 4 5 3" xfId="9895" xr:uid="{ACCEE986-37E8-407E-8398-64DBBBA994FD}"/>
    <cellStyle name="Salida 4 4 5 3 2" xfId="25003" xr:uid="{CEE5809A-DB2D-493E-A060-CA99644C71DE}"/>
    <cellStyle name="Salida 4 4 5 4" xfId="14690" xr:uid="{2F611499-857C-41B3-B357-BDE3D68F9F11}"/>
    <cellStyle name="Salida 4 4 5 4 2" xfId="29798" xr:uid="{83D3821D-EC5A-4C4A-AD21-274004F22A95}"/>
    <cellStyle name="Salida 4 4 5 5" xfId="18621" xr:uid="{CE4A2BE3-19CE-4258-9912-1BCD4BBA5518}"/>
    <cellStyle name="Salida 4 4 6" xfId="3819" xr:uid="{A3D2CEC9-ECFE-4CD3-8EEF-C013FE52F453}"/>
    <cellStyle name="Salida 4 4 6 2" xfId="6456" xr:uid="{6BFCACD3-FA11-4A3A-A5F4-D236302CF6DF}"/>
    <cellStyle name="Salida 4 4 6 2 2" xfId="12767" xr:uid="{EB21C423-4182-4AD9-B3F5-E576DD05A7D7}"/>
    <cellStyle name="Salida 4 4 6 2 2 2" xfId="27875" xr:uid="{41524B22-1E76-487A-87AD-A300AE2F8C17}"/>
    <cellStyle name="Salida 4 4 6 2 3" xfId="7086" xr:uid="{8E2480C5-CCF8-4ACA-8828-9D1039D07FA2}"/>
    <cellStyle name="Salida 4 4 6 2 3 2" xfId="22194" xr:uid="{CBC7B467-0C4D-4D19-B7F8-1E29EBE7B736}"/>
    <cellStyle name="Salida 4 4 6 2 4" xfId="21564" xr:uid="{BDAC521B-3AB5-4930-B332-1C45B4E6D498}"/>
    <cellStyle name="Salida 4 4 6 3" xfId="10201" xr:uid="{EA1C5CC0-3220-4FF6-984E-E288927BCD91}"/>
    <cellStyle name="Salida 4 4 6 3 2" xfId="25309" xr:uid="{AA3F56BA-D54F-40AF-BCB0-98C6B1433481}"/>
    <cellStyle name="Salida 4 4 6 4" xfId="14122" xr:uid="{5D41F9CA-F175-4484-9C72-C14B13872DC3}"/>
    <cellStyle name="Salida 4 4 6 4 2" xfId="29230" xr:uid="{AD30526A-5B0E-4020-B256-BA78F3269FE3}"/>
    <cellStyle name="Salida 4 4 6 5" xfId="18927" xr:uid="{73069624-3A0F-43B7-AACB-DBA0CA4B424B}"/>
    <cellStyle name="Salida 4 4 7" xfId="4201" xr:uid="{9F7444E8-327E-4DA1-9B3F-9FEC8ED8FECE}"/>
    <cellStyle name="Salida 4 4 7 2" xfId="6838" xr:uid="{F7A24F3B-1DD2-4FEF-88CB-C103BB7D03A5}"/>
    <cellStyle name="Salida 4 4 7 2 2" xfId="13149" xr:uid="{CAA553EB-B9DA-4E86-9DF6-E94B79CD86F2}"/>
    <cellStyle name="Salida 4 4 7 2 2 2" xfId="28257" xr:uid="{4D497CC6-FE42-4CA3-BDE5-C0D9C28D9458}"/>
    <cellStyle name="Salida 4 4 7 2 3" xfId="16818" xr:uid="{F8D72738-5162-4BA6-88F4-C868A7DBEDC5}"/>
    <cellStyle name="Salida 4 4 7 2 3 2" xfId="31926" xr:uid="{42B8499D-9FC5-433F-89F7-A8FBA4FF40F4}"/>
    <cellStyle name="Salida 4 4 7 2 4" xfId="21946" xr:uid="{5630E55E-5A2D-43F6-AF80-12537EEE6F54}"/>
    <cellStyle name="Salida 4 4 7 3" xfId="10583" xr:uid="{234BF740-55C5-43B0-AFDD-3A8BBC547591}"/>
    <cellStyle name="Salida 4 4 7 3 2" xfId="25691" xr:uid="{C0D0F5C8-D39D-413B-8DA9-CB381863EF6B}"/>
    <cellStyle name="Salida 4 4 7 4" xfId="8044" xr:uid="{578BB73B-EE3C-4BC3-ACC2-D28801390AA0}"/>
    <cellStyle name="Salida 4 4 7 4 2" xfId="23152" xr:uid="{CA9F6B9B-7AB7-4E91-ADF9-096EB629BD38}"/>
    <cellStyle name="Salida 4 4 7 5" xfId="19309" xr:uid="{2DACAB21-014B-4D22-8294-17951DF8B170}"/>
    <cellStyle name="Salida 4 4 8" xfId="4766" xr:uid="{189EE4E8-B3C1-4EAE-A1A0-399B0DB4FEC7}"/>
    <cellStyle name="Salida 4 4 8 2" xfId="11148" xr:uid="{69B0F0D5-D200-46B2-80C4-82E3D101DC79}"/>
    <cellStyle name="Salida 4 4 8 2 2" xfId="26256" xr:uid="{8ED40311-4E35-41A9-8054-5A9B100FC9E1}"/>
    <cellStyle name="Salida 4 4 8 3" xfId="13713" xr:uid="{5CA64906-0D13-4930-8E8D-82319B371520}"/>
    <cellStyle name="Salida 4 4 8 3 2" xfId="28821" xr:uid="{D05FCEF8-F576-40A5-A7DA-023119E2A606}"/>
    <cellStyle name="Salida 4 4 8 4" xfId="19874" xr:uid="{F75B0B2F-4344-4444-9796-3349671CAFF6}"/>
    <cellStyle name="Salida 4 4 9" xfId="8627" xr:uid="{A9781A87-BF14-4FCB-9E73-CBCA7558C06F}"/>
    <cellStyle name="Salida 4 4 9 2" xfId="23735" xr:uid="{3822B6DF-2256-400D-A416-068F2DDD18B9}"/>
    <cellStyle name="Salida 4 5" xfId="1994" xr:uid="{F88E01D0-BBE5-4A45-B3F8-94ACAC77D0FC}"/>
    <cellStyle name="Salida 4 5 10" xfId="7603" xr:uid="{F7C3616C-DE6B-49E3-9E4F-59269B3E2AEE}"/>
    <cellStyle name="Salida 4 5 10 2" xfId="22711" xr:uid="{1EC356F9-64A2-4DEC-B950-CE9CC9426B98}"/>
    <cellStyle name="Salida 4 5 11" xfId="17219" xr:uid="{82D27CB4-A93C-4929-993A-7050D70DE518}"/>
    <cellStyle name="Salida 4 5 2" xfId="2756" xr:uid="{67C94D6D-E00E-4C62-99AE-64AD19B79AD2}"/>
    <cellStyle name="Salida 4 5 2 2" xfId="5393" xr:uid="{111A0137-9CEE-41F0-977E-2BAD1B396E30}"/>
    <cellStyle name="Salida 4 5 2 2 2" xfId="11742" xr:uid="{7E78BFFB-8E71-4469-8DDA-46A3CCD46524}"/>
    <cellStyle name="Salida 4 5 2 2 2 2" xfId="26850" xr:uid="{59008F00-5925-4880-B162-1902DDBBA4BA}"/>
    <cellStyle name="Salida 4 5 2 2 3" xfId="15874" xr:uid="{C3BA0D88-0BC6-4348-8588-5F5B4C62D1BE}"/>
    <cellStyle name="Salida 4 5 2 2 3 2" xfId="30982" xr:uid="{786BAD86-311C-4D2C-8D6D-D34D9F2E4177}"/>
    <cellStyle name="Salida 4 5 2 2 4" xfId="20501" xr:uid="{9D965679-51F6-413D-BF15-AEEFD207A0A9}"/>
    <cellStyle name="Salida 4 5 2 3" xfId="15193" xr:uid="{BF51F62C-D0A6-482F-A40E-B6A12391E2A2}"/>
    <cellStyle name="Salida 4 5 2 3 2" xfId="30301" xr:uid="{7A618464-14C5-4F15-A2CD-AA61F5DB836A}"/>
    <cellStyle name="Salida 4 5 2 4" xfId="17864" xr:uid="{23881D3E-7176-4F2B-9DB9-5D7FB19C58ED}"/>
    <cellStyle name="Salida 4 5 3" xfId="3059" xr:uid="{415FD38E-E06A-4706-AD47-39FE84E391B6}"/>
    <cellStyle name="Salida 4 5 3 2" xfId="5696" xr:uid="{716C914B-EC8D-4184-BC05-FEFDE3E30BD3}"/>
    <cellStyle name="Salida 4 5 3 2 2" xfId="12007" xr:uid="{F02752F7-5779-484F-923B-EC60D20BEA6B}"/>
    <cellStyle name="Salida 4 5 3 2 2 2" xfId="27115" xr:uid="{6857590D-67F5-491A-8536-FC3F6A061593}"/>
    <cellStyle name="Salida 4 5 3 2 3" xfId="16335" xr:uid="{83025C84-2519-4042-A6CA-5770DD315E12}"/>
    <cellStyle name="Salida 4 5 3 2 3 2" xfId="31443" xr:uid="{502C1434-74A7-47AF-8710-4BC8A67E9C0B}"/>
    <cellStyle name="Salida 4 5 3 2 4" xfId="20804" xr:uid="{DEE4A9D3-D89D-43A7-A917-E9651A76A52D}"/>
    <cellStyle name="Salida 4 5 3 3" xfId="9441" xr:uid="{CCF7597B-B115-4C74-9B14-7F3FAB268BD4}"/>
    <cellStyle name="Salida 4 5 3 3 2" xfId="24549" xr:uid="{BD6784D3-B80B-47A8-A719-D3D14C1CD5D2}"/>
    <cellStyle name="Salida 4 5 3 4" xfId="14935" xr:uid="{D39256FC-E17F-4722-B6D3-7DDF94870339}"/>
    <cellStyle name="Salida 4 5 3 4 2" xfId="30043" xr:uid="{6B044E42-C1B2-4BD5-AB8E-430BBF37FFDC}"/>
    <cellStyle name="Salida 4 5 3 5" xfId="18167" xr:uid="{FCC7285E-8376-4360-AC12-8571F2AB7E27}"/>
    <cellStyle name="Salida 4 5 4" xfId="3385" xr:uid="{7A958B37-242B-4567-9E1C-A4581B9D9AF0}"/>
    <cellStyle name="Salida 4 5 4 2" xfId="6022" xr:uid="{C2678A37-1C9F-4866-97E6-2F772280377B}"/>
    <cellStyle name="Salida 4 5 4 2 2" xfId="12333" xr:uid="{A9F0C84C-167F-4797-814E-036DE6DD9BFA}"/>
    <cellStyle name="Salida 4 5 4 2 2 2" xfId="27441" xr:uid="{B147965C-FA99-4AA5-9AE3-FC83D2534960}"/>
    <cellStyle name="Salida 4 5 4 2 3" xfId="9142" xr:uid="{1D236398-5910-4841-968F-2FF7F697C1D3}"/>
    <cellStyle name="Salida 4 5 4 2 3 2" xfId="24250" xr:uid="{D13BB42D-412E-453C-B27F-7A71340F3388}"/>
    <cellStyle name="Salida 4 5 4 2 4" xfId="21130" xr:uid="{4CA94CB7-E72C-40DA-A85C-8D96AFDE00E5}"/>
    <cellStyle name="Salida 4 5 4 3" xfId="9767" xr:uid="{78222647-8421-47A1-892D-449F80333755}"/>
    <cellStyle name="Salida 4 5 4 3 2" xfId="24875" xr:uid="{D1784A5E-8FA0-4B72-99A5-8245DFA94B51}"/>
    <cellStyle name="Salida 4 5 4 4" xfId="7399" xr:uid="{0B3AA6C0-8D0D-4751-AF4B-6ED9AA290C72}"/>
    <cellStyle name="Salida 4 5 4 4 2" xfId="22507" xr:uid="{9DD7FBF2-62E2-471E-A75B-F91E6C835E4C}"/>
    <cellStyle name="Salida 4 5 4 5" xfId="18493" xr:uid="{32E44BCF-AFD2-48E3-A025-2971E28A0819}"/>
    <cellStyle name="Salida 4 5 5" xfId="3691" xr:uid="{8A7D5BB0-24C6-4CD2-AD01-9F76C77CC0FB}"/>
    <cellStyle name="Salida 4 5 5 2" xfId="6328" xr:uid="{4AC07E2D-2F67-411B-A7D1-133216C75980}"/>
    <cellStyle name="Salida 4 5 5 2 2" xfId="12639" xr:uid="{C2D3D693-83C1-4AE0-B710-47F6DCFC31D0}"/>
    <cellStyle name="Salida 4 5 5 2 2 2" xfId="27747" xr:uid="{C9D51B1E-D9BF-4468-95BF-51F18B305049}"/>
    <cellStyle name="Salida 4 5 5 2 3" xfId="11770" xr:uid="{780847DE-BF1B-49F8-9284-66E11C14848A}"/>
    <cellStyle name="Salida 4 5 5 2 3 2" xfId="26878" xr:uid="{AA7EC424-43E0-4B01-86A5-900F1B7F6F72}"/>
    <cellStyle name="Salida 4 5 5 2 4" xfId="21436" xr:uid="{660F0D6E-D924-4801-A088-DE1A8B970B0D}"/>
    <cellStyle name="Salida 4 5 5 3" xfId="10073" xr:uid="{0B66990B-A80E-4679-BD6B-DFD721079E1F}"/>
    <cellStyle name="Salida 4 5 5 3 2" xfId="25181" xr:uid="{E42793AA-0AC0-438E-9578-0344A6B65FFA}"/>
    <cellStyle name="Salida 4 5 5 4" xfId="15724" xr:uid="{28FA3268-52E9-4AAD-889A-F24A39950B41}"/>
    <cellStyle name="Salida 4 5 5 4 2" xfId="30832" xr:uid="{6A55234C-66AD-445D-91FA-AA2AE88FD3D3}"/>
    <cellStyle name="Salida 4 5 5 5" xfId="18799" xr:uid="{2DE30AE9-56F1-4433-A82A-0072D25F3326}"/>
    <cellStyle name="Salida 4 5 6" xfId="4066" xr:uid="{88B9408A-0824-4D0F-A69C-CE98AD1C59A9}"/>
    <cellStyle name="Salida 4 5 6 2" xfId="6703" xr:uid="{FB8E5E75-8E8F-4473-8A6E-7CA668250F61}"/>
    <cellStyle name="Salida 4 5 6 2 2" xfId="13014" xr:uid="{5A3681B1-0F9E-488B-A0A9-30C25CA2DFC9}"/>
    <cellStyle name="Salida 4 5 6 2 2 2" xfId="28122" xr:uid="{756D5BF2-5D49-49BB-A6DA-DC86E4D0DA9A}"/>
    <cellStyle name="Salida 4 5 6 2 3" xfId="16690" xr:uid="{7240F11B-97EE-4D66-8182-D541EB2D7E00}"/>
    <cellStyle name="Salida 4 5 6 2 3 2" xfId="31798" xr:uid="{3629BF64-C347-4FC0-9394-47A8F3BAA90A}"/>
    <cellStyle name="Salida 4 5 6 2 4" xfId="21811" xr:uid="{C0154DCD-0C77-4C0C-BAA3-558C8C5AEA94}"/>
    <cellStyle name="Salida 4 5 6 3" xfId="10448" xr:uid="{08E15329-54EF-4167-81A7-6ED94A1A654D}"/>
    <cellStyle name="Salida 4 5 6 3 2" xfId="25556" xr:uid="{CD263292-788C-4270-97E7-F62BD8618ED2}"/>
    <cellStyle name="Salida 4 5 6 4" xfId="15869" xr:uid="{813E6D05-1F07-4B7D-BFDB-647DA7C4C187}"/>
    <cellStyle name="Salida 4 5 6 4 2" xfId="30977" xr:uid="{563B8305-2519-4D08-85DC-AA1DA7B66724}"/>
    <cellStyle name="Salida 4 5 6 5" xfId="19174" xr:uid="{13318C73-875D-42C9-AA92-7347B070D52A}"/>
    <cellStyle name="Salida 4 5 7" xfId="4631" xr:uid="{EFDF772E-18DB-4D68-B0FF-212409BD4426}"/>
    <cellStyle name="Salida 4 5 7 2" xfId="11013" xr:uid="{C2763D94-4189-4DC6-B11F-896F7745B765}"/>
    <cellStyle name="Salida 4 5 7 2 2" xfId="26121" xr:uid="{3A0036B2-FEC5-4735-BEDB-E2DBED283E53}"/>
    <cellStyle name="Salida 4 5 7 3" xfId="7908" xr:uid="{942F5E81-1074-47D2-B533-04237C715581}"/>
    <cellStyle name="Salida 4 5 7 3 2" xfId="23016" xr:uid="{0E820740-DD61-4CA7-B3DE-0CA95516EC00}"/>
    <cellStyle name="Salida 4 5 7 4" xfId="19739" xr:uid="{774DB4BC-4AAE-4B75-A8B6-9DB4BA2A79EB}"/>
    <cellStyle name="Salida 4 5 8" xfId="8492" xr:uid="{740CFDC8-A2A7-4B8B-8AB7-A4A497EE0DDD}"/>
    <cellStyle name="Salida 4 5 8 2" xfId="23600" xr:uid="{1748DB85-6E89-426F-AF2A-128DA9F8F113}"/>
    <cellStyle name="Salida 4 5 9" xfId="16116" xr:uid="{21E68195-E824-4E9F-BA46-DCB358A75E73}"/>
    <cellStyle name="Salida 4 5 9 2" xfId="31224" xr:uid="{93F227FA-566F-42B3-A74C-A119F02323F4}"/>
    <cellStyle name="Salida 5" xfId="1514" xr:uid="{00000000-0005-0000-0000-0000EE050000}"/>
    <cellStyle name="Salida 5 2" xfId="1940" xr:uid="{2B229A60-BD1E-4E8F-B06A-559D659AD43D}"/>
    <cellStyle name="Salida 5 2 10" xfId="8441" xr:uid="{4A0E2B66-6B48-4A95-8E61-6D793A81B081}"/>
    <cellStyle name="Salida 5 2 10 2" xfId="23549" xr:uid="{36A8C896-D643-4860-88D8-22BF3159B2E4}"/>
    <cellStyle name="Salida 5 2 11" xfId="16157" xr:uid="{4CD42BFF-F91B-4770-B761-382AAB56B372}"/>
    <cellStyle name="Salida 5 2 11 2" xfId="31265" xr:uid="{00FDEBDD-C26D-4A8D-95FE-D6C3D4D99EB1}"/>
    <cellStyle name="Salida 5 2 12" xfId="15872" xr:uid="{325FCEA8-BED0-4C35-8ECF-DA9A45550F82}"/>
    <cellStyle name="Salida 5 2 12 2" xfId="30980" xr:uid="{E2A1B712-257F-4353-AAA3-63EEF43DFF29}"/>
    <cellStyle name="Salida 5 2 13" xfId="17165" xr:uid="{D4B34D7F-495C-4E08-9D69-6D58BC031645}"/>
    <cellStyle name="Salida 5 2 2" xfId="2500" xr:uid="{EDD34282-0132-4092-894C-18AA07130D27}"/>
    <cellStyle name="Salida 5 2 2 2" xfId="5137" xr:uid="{F9A2E2FC-3FCA-41FF-8FBB-F5766F584A3E}"/>
    <cellStyle name="Salida 5 2 2 2 2" xfId="11501" xr:uid="{DCDE0611-8DEE-4A29-972E-4CA4BB8E7829}"/>
    <cellStyle name="Salida 5 2 2 2 2 2" xfId="26609" xr:uid="{9419C29A-8EA2-4C04-9679-0883A45D39A5}"/>
    <cellStyle name="Salida 5 2 2 2 3" xfId="14514" xr:uid="{A2E07788-B92B-4255-87EC-8F24B61BA52D}"/>
    <cellStyle name="Salida 5 2 2 2 3 2" xfId="29622" xr:uid="{3CEF98B1-A63D-4F7F-BE38-237693380306}"/>
    <cellStyle name="Salida 5 2 2 2 4" xfId="20245" xr:uid="{2369ED60-9F69-40F2-909A-2113796F697F}"/>
    <cellStyle name="Salida 5 2 2 3" xfId="8967" xr:uid="{760C9159-F2FA-4764-883B-E5B91FA04646}"/>
    <cellStyle name="Salida 5 2 2 3 2" xfId="24075" xr:uid="{55C9006A-4657-4DD0-B714-8AC461786524}"/>
    <cellStyle name="Salida 5 2 3" xfId="2716" xr:uid="{DF664AF4-8E89-4115-AB7B-08C95422F2C8}"/>
    <cellStyle name="Salida 5 2 3 2" xfId="5353" xr:uid="{9BA28743-7BD3-465C-AC28-1AF84A73C701}"/>
    <cellStyle name="Salida 5 2 3 2 2" xfId="11702" xr:uid="{D98D7320-26C9-474E-93D9-B5414119CBB4}"/>
    <cellStyle name="Salida 5 2 3 2 2 2" xfId="26810" xr:uid="{C5E768B5-5254-4D23-9CAD-927AF40735E2}"/>
    <cellStyle name="Salida 5 2 3 2 3" xfId="13954" xr:uid="{B6D6CF10-4752-4A04-A54E-379C58148140}"/>
    <cellStyle name="Salida 5 2 3 2 3 2" xfId="29062" xr:uid="{07B945F5-0687-4D47-A8CC-12EFA158DDE3}"/>
    <cellStyle name="Salida 5 2 3 2 4" xfId="20461" xr:uid="{702114F4-C5E6-4B07-9DE3-349DE8A1D3F5}"/>
    <cellStyle name="Salida 5 2 3 3" xfId="14310" xr:uid="{4AC6713F-98F4-4086-9556-B1215D01FF8A}"/>
    <cellStyle name="Salida 5 2 3 3 2" xfId="29418" xr:uid="{34C4FF2A-33AF-4988-ACBE-7B87E61A0A50}"/>
    <cellStyle name="Salida 5 2 3 4" xfId="17824" xr:uid="{12A1065E-7F9A-4F9B-B151-6462727A3CBF}"/>
    <cellStyle name="Salida 5 2 4" xfId="3019" xr:uid="{C5D48C1B-832D-4FE0-9FEE-8FA78F221945}"/>
    <cellStyle name="Salida 5 2 4 2" xfId="5656" xr:uid="{A367258F-A3A0-4828-936A-86F68275855E}"/>
    <cellStyle name="Salida 5 2 4 2 2" xfId="11967" xr:uid="{32351BA8-54EB-448A-AA33-F2E5A525FF45}"/>
    <cellStyle name="Salida 5 2 4 2 2 2" xfId="27075" xr:uid="{93CEED59-C2FA-431A-A8BD-1AE61DE65E80}"/>
    <cellStyle name="Salida 5 2 4 2 3" xfId="7740" xr:uid="{D147A213-45E0-4E6F-A739-00B935EAEBC8}"/>
    <cellStyle name="Salida 5 2 4 2 3 2" xfId="22848" xr:uid="{7F399F8E-7A6D-413E-ABD6-28D3F73CCA90}"/>
    <cellStyle name="Salida 5 2 4 2 4" xfId="20764" xr:uid="{E5F8B76E-B139-42F2-B02A-6CA985ED73EC}"/>
    <cellStyle name="Salida 5 2 4 3" xfId="9401" xr:uid="{E212A97B-B565-44E4-821E-F3FDB46BB257}"/>
    <cellStyle name="Salida 5 2 4 3 2" xfId="24509" xr:uid="{68EED3B1-F11C-4ED7-AEF8-BF37B3EF8F0D}"/>
    <cellStyle name="Salida 5 2 4 4" xfId="14531" xr:uid="{20E3EDEA-7EF3-43A1-9509-862F5101BDEC}"/>
    <cellStyle name="Salida 5 2 4 4 2" xfId="29639" xr:uid="{F24D5716-3B6D-473D-A42A-E391987F7EB3}"/>
    <cellStyle name="Salida 5 2 4 5" xfId="18127" xr:uid="{23883702-0830-49C5-8688-E32FAC4DB0CF}"/>
    <cellStyle name="Salida 5 2 5" xfId="3345" xr:uid="{6047CBB0-2801-470B-A557-FC6DCB0184BC}"/>
    <cellStyle name="Salida 5 2 5 2" xfId="5982" xr:uid="{CF3E3BBF-985D-45D9-9B96-9B33A79FC14C}"/>
    <cellStyle name="Salida 5 2 5 2 2" xfId="12293" xr:uid="{1AA58E7A-5B52-4965-9D9F-FCC4E1F541B8}"/>
    <cellStyle name="Salida 5 2 5 2 2 2" xfId="27401" xr:uid="{BB535A66-5C11-4456-9B05-E82FFF133565}"/>
    <cellStyle name="Salida 5 2 5 2 3" xfId="7412" xr:uid="{48500D17-3F76-4945-B157-29B66A2025B4}"/>
    <cellStyle name="Salida 5 2 5 2 3 2" xfId="22520" xr:uid="{8B410D7C-D3E5-4178-AFB4-BD96B1D910C3}"/>
    <cellStyle name="Salida 5 2 5 2 4" xfId="21090" xr:uid="{B97B9F95-C833-4FB6-8BFF-E9F32C7D4C15}"/>
    <cellStyle name="Salida 5 2 5 3" xfId="9727" xr:uid="{10530D35-C45F-4919-8C49-4540D377E094}"/>
    <cellStyle name="Salida 5 2 5 3 2" xfId="24835" xr:uid="{CEB5F03A-2B34-40E8-9317-6501235F8157}"/>
    <cellStyle name="Salida 5 2 5 4" xfId="13826" xr:uid="{CCE79E36-178B-411C-894E-84057838040C}"/>
    <cellStyle name="Salida 5 2 5 4 2" xfId="28934" xr:uid="{8FAD734F-988D-46D2-9C4F-F3EF7888919C}"/>
    <cellStyle name="Salida 5 2 5 5" xfId="18453" xr:uid="{C398F649-4E0C-42A3-9BEE-FB4B602498CD}"/>
    <cellStyle name="Salida 5 2 6" xfId="3651" xr:uid="{5EB94642-B5AE-458D-A661-32AA362F72F9}"/>
    <cellStyle name="Salida 5 2 6 2" xfId="6288" xr:uid="{E296257A-7682-489E-A430-78308E72424E}"/>
    <cellStyle name="Salida 5 2 6 2 2" xfId="12599" xr:uid="{F175799E-1F84-4EE3-997C-1024DAC11212}"/>
    <cellStyle name="Salida 5 2 6 2 2 2" xfId="27707" xr:uid="{871A186D-FE6B-4040-847F-26F5416BE6BA}"/>
    <cellStyle name="Salida 5 2 6 2 3" xfId="7456" xr:uid="{EF729BC7-B362-4B38-8EA0-F8B882540EC5}"/>
    <cellStyle name="Salida 5 2 6 2 3 2" xfId="22564" xr:uid="{207C96F9-58D5-442B-A7C6-9C5FC1AB55A4}"/>
    <cellStyle name="Salida 5 2 6 2 4" xfId="21396" xr:uid="{9492FBF8-7B89-49F1-8CFB-E1146C1CC506}"/>
    <cellStyle name="Salida 5 2 6 3" xfId="10033" xr:uid="{83418EE9-8FB2-4901-AE6C-046EADAC6452}"/>
    <cellStyle name="Salida 5 2 6 3 2" xfId="25141" xr:uid="{9E14CEBB-633F-4E03-A512-DBB5E745B193}"/>
    <cellStyle name="Salida 5 2 6 4" xfId="13558" xr:uid="{3126909E-EEC7-4E1E-890C-C7DF8721D670}"/>
    <cellStyle name="Salida 5 2 6 4 2" xfId="28666" xr:uid="{8C02BF12-5693-4613-8FC0-F3049BE8C486}"/>
    <cellStyle name="Salida 5 2 6 5" xfId="18759" xr:uid="{CFD8E913-C182-4588-BB43-8C8F4AE4DE05}"/>
    <cellStyle name="Salida 5 2 7" xfId="4012" xr:uid="{85BAD73A-B7F5-43DC-9597-159CC2BF90CF}"/>
    <cellStyle name="Salida 5 2 7 2" xfId="6649" xr:uid="{98C0F594-B7C5-4B33-B1F1-5777EEEFAAB6}"/>
    <cellStyle name="Salida 5 2 7 2 2" xfId="12960" xr:uid="{0669BAEB-78B2-4872-9495-02EA23EED0C5}"/>
    <cellStyle name="Salida 5 2 7 2 2 2" xfId="28068" xr:uid="{0A3B886D-15CE-4AE8-91B2-AE5190517192}"/>
    <cellStyle name="Salida 5 2 7 2 3" xfId="16650" xr:uid="{4DA2DED1-36C1-4AD6-BB34-DDC4AA016AD3}"/>
    <cellStyle name="Salida 5 2 7 2 3 2" xfId="31758" xr:uid="{A26B374C-D4F3-455A-BACD-759C48B6A6DB}"/>
    <cellStyle name="Salida 5 2 7 2 4" xfId="21757" xr:uid="{383934E1-4E34-4F3B-85F0-5B22E3BE970C}"/>
    <cellStyle name="Salida 5 2 7 3" xfId="10394" xr:uid="{EF628131-616E-476E-A536-26E0ED1E8E9C}"/>
    <cellStyle name="Salida 5 2 7 3 2" xfId="25502" xr:uid="{361C225B-07E3-4941-8A7D-BD1911EAAEDF}"/>
    <cellStyle name="Salida 5 2 7 4" xfId="7729" xr:uid="{0A098E96-56B8-4BD1-83D9-446AC5E89686}"/>
    <cellStyle name="Salida 5 2 7 4 2" xfId="22837" xr:uid="{29986151-E369-4F7C-929F-EDC8FC92F6F8}"/>
    <cellStyle name="Salida 5 2 7 5" xfId="19120" xr:uid="{CD7889DD-A295-4D6A-B8F7-E3861D1712A8}"/>
    <cellStyle name="Salida 5 2 8" xfId="4325" xr:uid="{E1A25BAE-6C30-4D2D-8DF8-BE85A7A4B3BF}"/>
    <cellStyle name="Salida 5 2 8 2" xfId="6962" xr:uid="{5BF2B33A-6028-4213-95C9-D173E03DEF6D}"/>
    <cellStyle name="Salida 5 2 8 2 2" xfId="13273" xr:uid="{4722A2B7-1B80-40BD-AB27-9ABCE88B48D5}"/>
    <cellStyle name="Salida 5 2 8 2 2 2" xfId="28381" xr:uid="{4692D036-F751-43C6-B0C4-D9173969E70F}"/>
    <cellStyle name="Salida 5 2 8 2 3" xfId="16937" xr:uid="{01A437B5-0205-4D4B-839C-03C633844A06}"/>
    <cellStyle name="Salida 5 2 8 2 3 2" xfId="32045" xr:uid="{37C2E5D5-E1E0-443E-A8F4-1D02BC78B498}"/>
    <cellStyle name="Salida 5 2 8 2 4" xfId="22070" xr:uid="{EC29D97B-D34F-4AD3-A536-37FABAF6BEC8}"/>
    <cellStyle name="Salida 5 2 8 3" xfId="10707" xr:uid="{C4A5DFAA-FDFF-40F2-8875-D1E96512095A}"/>
    <cellStyle name="Salida 5 2 8 3 2" xfId="25815" xr:uid="{7C5DA548-569D-4640-B490-0415A6464817}"/>
    <cellStyle name="Salida 5 2 8 4" xfId="7761" xr:uid="{373A2298-BD98-4078-AD82-BC352676CCF9}"/>
    <cellStyle name="Salida 5 2 8 4 2" xfId="22869" xr:uid="{86E2BA91-0885-4502-929B-F7B19D29C924}"/>
    <cellStyle name="Salida 5 2 8 5" xfId="19433" xr:uid="{8D3CB713-D042-4507-AAC0-358E0F9D4BBC}"/>
    <cellStyle name="Salida 5 2 9" xfId="4577" xr:uid="{5E3AEC92-47A3-487E-94E2-F000790AA9F4}"/>
    <cellStyle name="Salida 5 2 9 2" xfId="10959" xr:uid="{C627143A-C00F-44AD-B107-DFA699E912EB}"/>
    <cellStyle name="Salida 5 2 9 2 2" xfId="26067" xr:uid="{2E700812-E5C7-4D48-B961-B350E962FAD1}"/>
    <cellStyle name="Salida 5 2 9 3" xfId="16096" xr:uid="{7891FDAD-C27F-4BD1-8780-FF6AF4F06A75}"/>
    <cellStyle name="Salida 5 2 9 3 2" xfId="31204" xr:uid="{34F747C3-5B26-47D1-89A1-F38790446394}"/>
    <cellStyle name="Salida 5 2 9 4" xfId="19685" xr:uid="{80D62EF4-2C2D-4CE3-BA82-07267A371365}"/>
    <cellStyle name="Salida 5 3" xfId="1793" xr:uid="{376B9344-0D87-442D-B470-1E25547C1FA9}"/>
    <cellStyle name="Salida 5 3 10" xfId="8270" xr:uid="{062EECCE-BC8C-4550-9878-433347769214}"/>
    <cellStyle name="Salida 5 3 10 2" xfId="23378" xr:uid="{24271EDC-790A-44D9-AA2D-D24E0A0691B3}"/>
    <cellStyle name="Salida 5 3 11" xfId="14066" xr:uid="{56146089-5EC0-49FA-93D4-BFB984C30EAB}"/>
    <cellStyle name="Salida 5 3 11 2" xfId="29174" xr:uid="{37C298C8-8652-4AF6-B589-34884500B38A}"/>
    <cellStyle name="Salida 5 3 12" xfId="15855" xr:uid="{96A0A683-409C-462D-A0BA-CE63E6A73716}"/>
    <cellStyle name="Salida 5 3 12 2" xfId="30963" xr:uid="{A07B6785-432D-4A4A-BDFA-93A2B02735DA}"/>
    <cellStyle name="Salida 5 3 13" xfId="17018" xr:uid="{2F42A6E7-1803-4892-9C9C-FF2011F65A3B}"/>
    <cellStyle name="Salida 5 3 2" xfId="2353" xr:uid="{C85A5C40-BD48-4DDD-B61A-0FE0DF3227D5}"/>
    <cellStyle name="Salida 5 3 2 2" xfId="4990" xr:uid="{1C2B5F90-9646-4AA1-BC6D-712A8E4E6132}"/>
    <cellStyle name="Salida 5 3 2 2 2" xfId="11354" xr:uid="{7C264573-2FA7-40F2-A62D-C18D7208CA9E}"/>
    <cellStyle name="Salida 5 3 2 2 2 2" xfId="26462" xr:uid="{E36D37D6-5224-4C32-8578-8D4BE6BF4AAB}"/>
    <cellStyle name="Salida 5 3 2 2 3" xfId="7193" xr:uid="{575084DF-9B4A-4A3B-9E35-182FAF9B7343}"/>
    <cellStyle name="Salida 5 3 2 2 3 2" xfId="22301" xr:uid="{61F5FF8B-F4AA-4084-89A7-44D5114078AE}"/>
    <cellStyle name="Salida 5 3 2 2 4" xfId="20098" xr:uid="{85F748E8-8BC9-4B43-AE7B-21D4CAD90D18}"/>
    <cellStyle name="Salida 5 3 2 3" xfId="8820" xr:uid="{FE6BEB5F-0AC9-47A2-8441-C3AE0B8FDDA7}"/>
    <cellStyle name="Salida 5 3 2 3 2" xfId="23928" xr:uid="{9CD9EFCE-228A-4DB4-82A3-506D231D649B}"/>
    <cellStyle name="Salida 5 3 3" xfId="2266" xr:uid="{9D72ED80-DEC2-46F1-8EA9-2B64D07A9C4E}"/>
    <cellStyle name="Salida 5 3 3 2" xfId="4903" xr:uid="{C5488B5A-2DFB-438D-9EDF-82B458900360}"/>
    <cellStyle name="Salida 5 3 3 2 2" xfId="11267" xr:uid="{512846FF-2352-4581-9B74-7F13563A2940}"/>
    <cellStyle name="Salida 5 3 3 2 2 2" xfId="26375" xr:uid="{DEBD6590-192D-4A70-B015-11D6147E7C31}"/>
    <cellStyle name="Salida 5 3 3 2 3" xfId="15974" xr:uid="{D7A9F4CC-8122-4C40-856C-1E07B115991B}"/>
    <cellStyle name="Salida 5 3 3 2 3 2" xfId="31082" xr:uid="{43981C0F-563D-4D6E-BB36-B11B6F6E3977}"/>
    <cellStyle name="Salida 5 3 3 2 4" xfId="20011" xr:uid="{A1D2EA6D-6577-4DD1-ADE8-D5D774B2306D}"/>
    <cellStyle name="Salida 5 3 3 3" xfId="15721" xr:uid="{0BD607CB-5FD7-4F63-8595-E3101FBF20D8}"/>
    <cellStyle name="Salida 5 3 3 3 2" xfId="30829" xr:uid="{23BFC35F-9A0B-4738-9FA2-6F66EDD33D14}"/>
    <cellStyle name="Salida 5 3 3 4" xfId="17491" xr:uid="{A7C421AE-900C-4BDF-8B58-1C98E872A1D2}"/>
    <cellStyle name="Salida 5 3 4" xfId="2330" xr:uid="{7BFF125E-2E75-405A-8560-F1315F4A3BDA}"/>
    <cellStyle name="Salida 5 3 4 2" xfId="4967" xr:uid="{267ED907-F598-4DD2-B3B3-875D9CA23DCD}"/>
    <cellStyle name="Salida 5 3 4 2 2" xfId="11331" xr:uid="{0A5E3D61-CE83-4044-8413-AC3832FAAABC}"/>
    <cellStyle name="Salida 5 3 4 2 2 2" xfId="26439" xr:uid="{C4AED5E9-92B7-4920-9443-5812406EBD8D}"/>
    <cellStyle name="Salida 5 3 4 2 3" xfId="13782" xr:uid="{46900E1A-54D7-4D05-9C8F-B9DA1D8BF753}"/>
    <cellStyle name="Salida 5 3 4 2 3 2" xfId="28890" xr:uid="{A3C3B63C-71F9-4AC5-B1FC-45A9B4B3AEFF}"/>
    <cellStyle name="Salida 5 3 4 2 4" xfId="20075" xr:uid="{BE285199-FCC6-4365-9385-D1B55CF76064}"/>
    <cellStyle name="Salida 5 3 4 3" xfId="8797" xr:uid="{0B1101CF-4350-4671-B200-C1580661F770}"/>
    <cellStyle name="Salida 5 3 4 3 2" xfId="23905" xr:uid="{E1EF4C50-9F60-44F1-B5A8-59B97CBE8190}"/>
    <cellStyle name="Salida 5 3 4 4" xfId="7444" xr:uid="{F8BEF3F1-1EAA-44DB-9CE4-162F5E0FC1D8}"/>
    <cellStyle name="Salida 5 3 4 4 2" xfId="22552" xr:uid="{7EDCF97C-5E92-4137-BAC1-7EABA5FDA816}"/>
    <cellStyle name="Salida 5 3 4 5" xfId="17555" xr:uid="{5DEF252B-D1B8-4481-8127-07E01E8D9B82}"/>
    <cellStyle name="Salida 5 3 5" xfId="2280" xr:uid="{D5CB5EF5-5EAB-40AE-B77A-DEB52A11BE2A}"/>
    <cellStyle name="Salida 5 3 5 2" xfId="4917" xr:uid="{721EAB8F-FE30-4863-835A-28372C2BAC64}"/>
    <cellStyle name="Salida 5 3 5 2 2" xfId="11281" xr:uid="{4B980BF3-BCB9-41CD-A081-652C03E22190}"/>
    <cellStyle name="Salida 5 3 5 2 2 2" xfId="26389" xr:uid="{69656393-E241-4908-9EE1-99D5FD425A97}"/>
    <cellStyle name="Salida 5 3 5 2 3" xfId="14183" xr:uid="{2C86672B-183F-46E9-8785-C2CB1AAA6EE8}"/>
    <cellStyle name="Salida 5 3 5 2 3 2" xfId="29291" xr:uid="{8F459CA6-29A0-4612-B6DD-D22C2E436AA3}"/>
    <cellStyle name="Salida 5 3 5 2 4" xfId="20025" xr:uid="{61749B25-1387-430D-82E3-A0033F886D1D}"/>
    <cellStyle name="Salida 5 3 5 3" xfId="8747" xr:uid="{736D60BD-90DB-4BD6-8205-D281B1ED3340}"/>
    <cellStyle name="Salida 5 3 5 3 2" xfId="23855" xr:uid="{83BED422-AEC6-4EA5-9097-2AC2138AF469}"/>
    <cellStyle name="Salida 5 3 5 4" xfId="16314" xr:uid="{F706DC7B-CFB1-4D77-8010-C17E12DF144F}"/>
    <cellStyle name="Salida 5 3 5 4 2" xfId="31422" xr:uid="{0F1D3143-9B50-4E43-B599-3914DC7DBAE2}"/>
    <cellStyle name="Salida 5 3 5 5" xfId="17505" xr:uid="{0258084E-0F87-432A-8EC2-BFE64C7DD80F}"/>
    <cellStyle name="Salida 5 3 6" xfId="2296" xr:uid="{7EB8EF24-4936-4276-B3BB-5393043B29EF}"/>
    <cellStyle name="Salida 5 3 6 2" xfId="4933" xr:uid="{AF9DACFC-AC97-49A6-9269-D5A19ABE711A}"/>
    <cellStyle name="Salida 5 3 6 2 2" xfId="11297" xr:uid="{3C771745-2F7C-4EB6-89A0-EDB75E1BB564}"/>
    <cellStyle name="Salida 5 3 6 2 2 2" xfId="26405" xr:uid="{F553B825-21B1-419B-BBE4-29E603AF656C}"/>
    <cellStyle name="Salida 5 3 6 2 3" xfId="15978" xr:uid="{4F5BED6E-66C6-4329-97E3-33A0C883DA09}"/>
    <cellStyle name="Salida 5 3 6 2 3 2" xfId="31086" xr:uid="{916FC9F6-DFFE-4A06-9E74-53277236CBF5}"/>
    <cellStyle name="Salida 5 3 6 2 4" xfId="20041" xr:uid="{92BE8CA4-6C54-4317-9BF3-2A8702451287}"/>
    <cellStyle name="Salida 5 3 6 3" xfId="8763" xr:uid="{5A3190E2-F434-4F67-A545-999460BE76AA}"/>
    <cellStyle name="Salida 5 3 6 3 2" xfId="23871" xr:uid="{4AB79777-BD59-41E3-8543-A50132AA6DC0}"/>
    <cellStyle name="Salida 5 3 6 4" xfId="15277" xr:uid="{C05276B4-1940-4993-90F1-9FC684F0C6A6}"/>
    <cellStyle name="Salida 5 3 6 4 2" xfId="30385" xr:uid="{30AD896B-9FCE-4508-92E4-35FDBC8E33F4}"/>
    <cellStyle name="Salida 5 3 6 5" xfId="17521" xr:uid="{10A96102-8DC9-4EE7-A65C-23D83A847C6B}"/>
    <cellStyle name="Salida 5 3 7" xfId="3865" xr:uid="{B6A4C008-3E42-4FB0-A846-39076ED01F05}"/>
    <cellStyle name="Salida 5 3 7 2" xfId="6502" xr:uid="{9BBC3394-9970-49BA-AD27-CEEB867E72C4}"/>
    <cellStyle name="Salida 5 3 7 2 2" xfId="12813" xr:uid="{C6EEA696-29A4-4A56-A04D-7C2E96013A16}"/>
    <cellStyle name="Salida 5 3 7 2 2 2" xfId="27921" xr:uid="{2818EC7A-81AF-4BA6-93DC-6EED62C0081D}"/>
    <cellStyle name="Salida 5 3 7 2 3" xfId="15941" xr:uid="{6B3D07FE-7C8E-4F23-B190-9716E84FDEFB}"/>
    <cellStyle name="Salida 5 3 7 2 3 2" xfId="31049" xr:uid="{4957C5DA-EFE7-4176-A98C-94B7EED158D3}"/>
    <cellStyle name="Salida 5 3 7 2 4" xfId="21610" xr:uid="{839A404B-E990-4883-AC17-904C00304F79}"/>
    <cellStyle name="Salida 5 3 7 3" xfId="10247" xr:uid="{A4E898D4-3CC2-4A53-B2C8-C3FD32A1F3CD}"/>
    <cellStyle name="Salida 5 3 7 3 2" xfId="25355" xr:uid="{56729D4C-C110-40EF-9C57-150153629DF6}"/>
    <cellStyle name="Salida 5 3 7 4" xfId="14676" xr:uid="{A89C1A23-4040-44DE-ADB8-6365296613D0}"/>
    <cellStyle name="Salida 5 3 7 4 2" xfId="29784" xr:uid="{D5737C6A-295B-4AA6-97C8-6B16D3110E52}"/>
    <cellStyle name="Salida 5 3 7 5" xfId="18973" xr:uid="{5365C0F6-686B-4DD0-B009-599E6FD1F600}"/>
    <cellStyle name="Salida 5 3 8" xfId="4247" xr:uid="{A8CCCBA5-7024-4572-8912-025259B1E1E0}"/>
    <cellStyle name="Salida 5 3 8 2" xfId="6884" xr:uid="{1F5E6A18-93D9-426D-8566-C022036BF775}"/>
    <cellStyle name="Salida 5 3 8 2 2" xfId="13195" xr:uid="{E9CFE453-92D1-4269-9759-8A46230C278B}"/>
    <cellStyle name="Salida 5 3 8 2 2 2" xfId="28303" xr:uid="{8A003B85-025C-4D6D-86F6-E0F65831DE28}"/>
    <cellStyle name="Salida 5 3 8 2 3" xfId="16859" xr:uid="{9FB18716-4357-4210-9D6E-C1D98E7B2592}"/>
    <cellStyle name="Salida 5 3 8 2 3 2" xfId="31967" xr:uid="{375A1B63-8212-459C-8104-E6F689A8C4BE}"/>
    <cellStyle name="Salida 5 3 8 2 4" xfId="21992" xr:uid="{79DD5970-DFD3-4F1F-9079-92612855C178}"/>
    <cellStyle name="Salida 5 3 8 3" xfId="10629" xr:uid="{8A332F84-673F-4980-8C7B-450CF52875A4}"/>
    <cellStyle name="Salida 5 3 8 3 2" xfId="25737" xr:uid="{26F35D31-6533-43D1-B7DB-2EF390D3FFC9}"/>
    <cellStyle name="Salida 5 3 8 4" xfId="7531" xr:uid="{F428127A-07A2-453E-B7C0-9FA7B451B491}"/>
    <cellStyle name="Salida 5 3 8 4 2" xfId="22639" xr:uid="{91C0FE9B-3A56-4C2B-B52C-7D0FD974A309}"/>
    <cellStyle name="Salida 5 3 8 5" xfId="19355" xr:uid="{C3F3B444-AC9C-45C1-B02F-E0B6496AE552}"/>
    <cellStyle name="Salida 5 3 9" xfId="4430" xr:uid="{093BE740-DC15-4734-BDE4-05A68B03FBEE}"/>
    <cellStyle name="Salida 5 3 9 2" xfId="10812" xr:uid="{43D02A18-161F-40B5-A661-FC4B4ADBF493}"/>
    <cellStyle name="Salida 5 3 9 2 2" xfId="25920" xr:uid="{8E44DE05-2EBE-4157-AD91-6714E3329922}"/>
    <cellStyle name="Salida 5 3 9 3" xfId="14460" xr:uid="{9B0D8F63-8F19-4CDF-8E9E-1172B2EFBDB4}"/>
    <cellStyle name="Salida 5 3 9 3 2" xfId="29568" xr:uid="{19AFFDD4-8219-4AA3-92E9-4A8DB5E7E28A}"/>
    <cellStyle name="Salida 5 3 9 4" xfId="19538" xr:uid="{B5F1255A-8D8F-4AFF-939D-D1FA61D9B896}"/>
    <cellStyle name="Salida 5 4" xfId="2130" xr:uid="{3EBFA2A2-733A-4183-BEE0-602168E76256}"/>
    <cellStyle name="Salida 5 4 10" xfId="7503" xr:uid="{43B80704-6FA1-4783-9437-8BCE11EC9225}"/>
    <cellStyle name="Salida 5 4 10 2" xfId="22611" xr:uid="{2117673A-04EE-451E-A5EF-657D51D75854}"/>
    <cellStyle name="Salida 5 4 11" xfId="15745" xr:uid="{B3A397BC-5F39-4AE0-AAF8-CD1664274C79}"/>
    <cellStyle name="Salida 5 4 11 2" xfId="30853" xr:uid="{51EDBA5F-F373-4F84-A69F-8712213410AF}"/>
    <cellStyle name="Salida 5 4 12" xfId="17355" xr:uid="{6D8932EC-02B5-4100-96D9-476D08F5D14C}"/>
    <cellStyle name="Salida 5 4 2" xfId="2620" xr:uid="{AEE49D7A-432A-4740-9298-46944EB555F5}"/>
    <cellStyle name="Salida 5 4 2 2" xfId="5257" xr:uid="{29540714-B931-4447-B787-6CD6AAF2BA69}"/>
    <cellStyle name="Salida 5 4 2 2 2" xfId="11621" xr:uid="{FBF58442-7725-413C-8305-5CE4EBDCD609}"/>
    <cellStyle name="Salida 5 4 2 2 2 2" xfId="26729" xr:uid="{3C71F513-0ABF-4A7F-907B-D26A088D145B}"/>
    <cellStyle name="Salida 5 4 2 2 3" xfId="13961" xr:uid="{FC13978E-F747-4FC0-9671-B5E8EDFE8C77}"/>
    <cellStyle name="Salida 5 4 2 2 3 2" xfId="29069" xr:uid="{B03C8F18-7F65-4D03-955F-96477BFA9B67}"/>
    <cellStyle name="Salida 5 4 2 2 4" xfId="20365" xr:uid="{757FF3A2-5F33-477E-8356-FC516C5CC02B}"/>
    <cellStyle name="Salida 5 4 2 3" xfId="9087" xr:uid="{F0E37487-080F-4B23-9B9C-F01F6706AB65}"/>
    <cellStyle name="Salida 5 4 2 3 2" xfId="24195" xr:uid="{5F37A27A-6D68-4528-A7DA-5A0EB33493F5}"/>
    <cellStyle name="Salida 5 4 2 4" xfId="13889" xr:uid="{ADE4093D-E18E-4EE0-A43A-43C16ECE7427}"/>
    <cellStyle name="Salida 5 4 2 4 2" xfId="28997" xr:uid="{B74B29B9-A400-4A40-A0A2-579EB30EA2FD}"/>
    <cellStyle name="Salida 5 4 2 5" xfId="13519" xr:uid="{642607D2-2982-458D-8CF4-2C1BB3971138}"/>
    <cellStyle name="Salida 5 4 2 5 2" xfId="28627" xr:uid="{0EC69A99-97F6-4864-8D51-4AF6DA9EE5E1}"/>
    <cellStyle name="Salida 5 4 2 6" xfId="17728" xr:uid="{653EFBF6-4675-4D86-8229-5417DE2D0BEF}"/>
    <cellStyle name="Salida 5 4 3" xfId="2885" xr:uid="{BABDE768-C500-459E-AB67-0F3A386C8678}"/>
    <cellStyle name="Salida 5 4 3 2" xfId="5522" xr:uid="{48F8DE92-F4A6-46A2-BF80-8724807724C6}"/>
    <cellStyle name="Salida 5 4 3 2 2" xfId="11833" xr:uid="{7C4FF19C-38DE-43C8-8FC0-E4C3837ABF23}"/>
    <cellStyle name="Salida 5 4 3 2 2 2" xfId="26941" xr:uid="{EDBFA1A7-82E6-4ED1-B833-D123D0E6B5BE}"/>
    <cellStyle name="Salida 5 4 3 2 3" xfId="15126" xr:uid="{214F382C-A44A-4EC1-BF29-62166C020E4B}"/>
    <cellStyle name="Salida 5 4 3 2 3 2" xfId="30234" xr:uid="{E4D4613C-D272-4A15-8ED2-0647B9BEC8F8}"/>
    <cellStyle name="Salida 5 4 3 2 4" xfId="20630" xr:uid="{D64F8C44-AF8B-47B4-A79A-7EE2C4B82945}"/>
    <cellStyle name="Salida 5 4 3 3" xfId="14008" xr:uid="{7B6ED8C2-D72F-4347-A702-0CE1EB77C101}"/>
    <cellStyle name="Salida 5 4 3 3 2" xfId="29116" xr:uid="{264A66E5-68FF-4812-9291-70449CA2B2EE}"/>
    <cellStyle name="Salida 5 4 3 4" xfId="17993" xr:uid="{B817B772-2039-46FC-8FA3-BFE8C0B2D01C}"/>
    <cellStyle name="Salida 5 4 4" xfId="3188" xr:uid="{90532E21-CA0D-424D-9C81-279E7D8BCCF3}"/>
    <cellStyle name="Salida 5 4 4 2" xfId="5825" xr:uid="{DFF6EDCF-7579-452E-B89E-275FC7F80EAB}"/>
    <cellStyle name="Salida 5 4 4 2 2" xfId="12136" xr:uid="{2E6484CF-6A99-4D5E-81C1-6BFF063FBC58}"/>
    <cellStyle name="Salida 5 4 4 2 2 2" xfId="27244" xr:uid="{D1F548A1-837F-4BB7-8A02-51AF2D4193CB}"/>
    <cellStyle name="Salida 5 4 4 2 3" xfId="11674" xr:uid="{54426E84-FEC8-44DA-9540-4BF14445C798}"/>
    <cellStyle name="Salida 5 4 4 2 3 2" xfId="26782" xr:uid="{95E05E2D-BC4D-4BA1-ACA1-579D73588F5B}"/>
    <cellStyle name="Salida 5 4 4 2 4" xfId="20933" xr:uid="{B56DA8B1-8D76-4A19-B2ED-4AD3DE9611F9}"/>
    <cellStyle name="Salida 5 4 4 3" xfId="9570" xr:uid="{640D0BC8-67A0-4659-B0F1-4E7021B60444}"/>
    <cellStyle name="Salida 5 4 4 3 2" xfId="24678" xr:uid="{A7CBC647-12D9-4604-857A-6F9CD5DDC4BF}"/>
    <cellStyle name="Salida 5 4 4 4" xfId="11223" xr:uid="{040D44C1-AA9C-4257-BD52-2D63D36F2BDC}"/>
    <cellStyle name="Salida 5 4 4 4 2" xfId="26331" xr:uid="{0BA8278D-4218-459A-A6AA-B29659B2DF96}"/>
    <cellStyle name="Salida 5 4 4 5" xfId="18296" xr:uid="{40D77944-79F9-4E38-BB3A-7E6FED1EAE08}"/>
    <cellStyle name="Salida 5 4 5" xfId="3514" xr:uid="{A52A2886-D16C-4892-9A38-E0BFB700CC3B}"/>
    <cellStyle name="Salida 5 4 5 2" xfId="6151" xr:uid="{F521D0A4-2E1D-43C9-9226-2DE139802669}"/>
    <cellStyle name="Salida 5 4 5 2 2" xfId="12462" xr:uid="{DF7EC45B-ADE5-44FB-841F-5A3347C79AB8}"/>
    <cellStyle name="Salida 5 4 5 2 2 2" xfId="27570" xr:uid="{2945F8E7-BD9C-4B95-ACC6-CA110BDE79C8}"/>
    <cellStyle name="Salida 5 4 5 2 3" xfId="16101" xr:uid="{C59EDE13-3362-4142-8A4F-808C556A3F6F}"/>
    <cellStyle name="Salida 5 4 5 2 3 2" xfId="31209" xr:uid="{D4D303AE-4F15-4DF7-BD10-F7B731CB41A5}"/>
    <cellStyle name="Salida 5 4 5 2 4" xfId="21259" xr:uid="{ECB85444-07FB-4783-AEEC-0591556AD101}"/>
    <cellStyle name="Salida 5 4 5 3" xfId="9896" xr:uid="{E320CE86-956A-414B-9208-A7A2181FB8D7}"/>
    <cellStyle name="Salida 5 4 5 3 2" xfId="25004" xr:uid="{DA2A8113-3B89-4339-BD8A-30643FC24E65}"/>
    <cellStyle name="Salida 5 4 5 4" xfId="14847" xr:uid="{DEEEFA18-23D1-49A9-953C-D5DFB8D186A4}"/>
    <cellStyle name="Salida 5 4 5 4 2" xfId="29955" xr:uid="{13C770E6-E5BB-4E86-8E2B-34B1CE85A33C}"/>
    <cellStyle name="Salida 5 4 5 5" xfId="18622" xr:uid="{F4485F9E-3A73-4CA9-A08F-EA02EB87C0F2}"/>
    <cellStyle name="Salida 5 4 6" xfId="3820" xr:uid="{462664B1-447C-451D-9452-78C48C899F34}"/>
    <cellStyle name="Salida 5 4 6 2" xfId="6457" xr:uid="{D9CE7FAB-9B27-4912-B9EF-B40FFDBBB413}"/>
    <cellStyle name="Salida 5 4 6 2 2" xfId="12768" xr:uid="{883E58B2-4203-4572-8716-9399B4ED58BB}"/>
    <cellStyle name="Salida 5 4 6 2 2 2" xfId="27876" xr:uid="{6F47D288-56FF-41D8-88DE-725EC27D52FC}"/>
    <cellStyle name="Salida 5 4 6 2 3" xfId="14521" xr:uid="{C67F2903-8FB1-46B4-8391-1FC78E34325D}"/>
    <cellStyle name="Salida 5 4 6 2 3 2" xfId="29629" xr:uid="{1BD56F06-318C-4EA0-9FBB-BAD218BE21C0}"/>
    <cellStyle name="Salida 5 4 6 2 4" xfId="21565" xr:uid="{22669ABB-B1B5-4DF6-9857-092F4EAD3FB6}"/>
    <cellStyle name="Salida 5 4 6 3" xfId="10202" xr:uid="{C736AF15-BA5B-4F5E-B1B4-53F3294D816C}"/>
    <cellStyle name="Salida 5 4 6 3 2" xfId="25310" xr:uid="{F39F26DB-8087-42B2-AC3C-DE84126672D8}"/>
    <cellStyle name="Salida 5 4 6 4" xfId="7594" xr:uid="{8945DB88-94FA-47C7-A174-8BC02C2BE7D4}"/>
    <cellStyle name="Salida 5 4 6 4 2" xfId="22702" xr:uid="{79A9C572-ED75-419A-9D10-6CBC50519869}"/>
    <cellStyle name="Salida 5 4 6 5" xfId="18928" xr:uid="{A5C498D6-21C4-4272-BD3B-CD71D0C3C585}"/>
    <cellStyle name="Salida 5 4 7" xfId="4202" xr:uid="{A86E0E44-A37D-48F5-990F-9368AF066F20}"/>
    <cellStyle name="Salida 5 4 7 2" xfId="6839" xr:uid="{D933EBD3-36F8-4458-935A-D16172738AA8}"/>
    <cellStyle name="Salida 5 4 7 2 2" xfId="13150" xr:uid="{48886CEF-50AB-4DB9-B355-56C212FA7A8D}"/>
    <cellStyle name="Salida 5 4 7 2 2 2" xfId="28258" xr:uid="{15835C8D-4FDC-4CF3-B4A2-231BB8EE667D}"/>
    <cellStyle name="Salida 5 4 7 2 3" xfId="16819" xr:uid="{3B43B853-B638-4402-95DD-58D1879A5F30}"/>
    <cellStyle name="Salida 5 4 7 2 3 2" xfId="31927" xr:uid="{B3992044-A945-47C2-BB93-45DD0654A4A5}"/>
    <cellStyle name="Salida 5 4 7 2 4" xfId="21947" xr:uid="{FE52ACDE-83AD-4701-964F-0520E4E5043D}"/>
    <cellStyle name="Salida 5 4 7 3" xfId="10584" xr:uid="{C823714C-E224-46E8-ABBC-A0930E956C85}"/>
    <cellStyle name="Salida 5 4 7 3 2" xfId="25692" xr:uid="{D06BF45D-9AB5-4B3E-B670-3C99DA733E30}"/>
    <cellStyle name="Salida 5 4 7 4" xfId="16287" xr:uid="{8F91B7D6-717A-46B1-8638-497BCA487F8D}"/>
    <cellStyle name="Salida 5 4 7 4 2" xfId="31395" xr:uid="{40BDD33F-3BDD-4BF8-9A2D-E3B98F1F806A}"/>
    <cellStyle name="Salida 5 4 7 5" xfId="19310" xr:uid="{F13779F9-C1C0-43CB-9189-2465986D82A5}"/>
    <cellStyle name="Salida 5 4 8" xfId="4767" xr:uid="{2507316A-AFBD-44A1-9741-E53334B8F3C8}"/>
    <cellStyle name="Salida 5 4 8 2" xfId="11149" xr:uid="{42918980-BAA6-43E0-97E2-333C888B3AC5}"/>
    <cellStyle name="Salida 5 4 8 2 2" xfId="26257" xr:uid="{FF4D82C6-6F2A-4B52-8CA4-BA62C20EE736}"/>
    <cellStyle name="Salida 5 4 8 3" xfId="15092" xr:uid="{66A07444-0025-4ED7-96B9-64BFAE656929}"/>
    <cellStyle name="Salida 5 4 8 3 2" xfId="30200" xr:uid="{8BF7957D-A6EE-46EF-8211-050166B4361C}"/>
    <cellStyle name="Salida 5 4 8 4" xfId="19875" xr:uid="{5B848FC1-0E53-414E-81F2-22B60AB5785D}"/>
    <cellStyle name="Salida 5 4 9" xfId="8628" xr:uid="{84FF79BA-97D7-4086-9D6E-483F0CEF92DA}"/>
    <cellStyle name="Salida 5 4 9 2" xfId="23736" xr:uid="{C5F067D3-9FBB-48AA-AA4E-A4F65D97E7D6}"/>
    <cellStyle name="Salida 5 5" xfId="1993" xr:uid="{CBEC737E-DD4E-49D6-9CF5-917858BE24D8}"/>
    <cellStyle name="Salida 5 5 10" xfId="8114" xr:uid="{754A6611-949C-4E61-B270-D24237F0E608}"/>
    <cellStyle name="Salida 5 5 10 2" xfId="23222" xr:uid="{FB147C04-7766-4F52-9AC7-EB7B6C2BAE8C}"/>
    <cellStyle name="Salida 5 5 11" xfId="17218" xr:uid="{EAAA895F-0302-45BE-BC9E-589CA166B6DB}"/>
    <cellStyle name="Salida 5 5 2" xfId="2755" xr:uid="{D998399E-AE82-44E5-894D-825D9D6CBC71}"/>
    <cellStyle name="Salida 5 5 2 2" xfId="5392" xr:uid="{1CE8151D-AF7E-40BE-A678-7A2E77BE5A33}"/>
    <cellStyle name="Salida 5 5 2 2 2" xfId="11741" xr:uid="{97A2B1D2-F9FF-40FB-85EC-41D67FF59AD6}"/>
    <cellStyle name="Salida 5 5 2 2 2 2" xfId="26849" xr:uid="{6654FE83-AE16-4AD4-BD1F-4829345E33D3}"/>
    <cellStyle name="Salida 5 5 2 2 3" xfId="8167" xr:uid="{BA9A515B-7F7F-4C81-852C-9E72B083BF15}"/>
    <cellStyle name="Salida 5 5 2 2 3 2" xfId="23275" xr:uid="{A99FDD46-8863-4B93-9365-45B1E6515404}"/>
    <cellStyle name="Salida 5 5 2 2 4" xfId="20500" xr:uid="{50C9E7DB-51D4-40F0-9DDF-2D205247EF39}"/>
    <cellStyle name="Salida 5 5 2 3" xfId="7197" xr:uid="{3D499F5B-4EF9-4D28-ADC0-1810DBA56A22}"/>
    <cellStyle name="Salida 5 5 2 3 2" xfId="22305" xr:uid="{79ADA272-01C1-4107-AFD0-5D740DBBF1E0}"/>
    <cellStyle name="Salida 5 5 2 4" xfId="17863" xr:uid="{40BCB227-E009-4D2D-8C50-5BF789B416FD}"/>
    <cellStyle name="Salida 5 5 3" xfId="3058" xr:uid="{6E82BC5F-E7FB-4EEE-BCDE-9E8AC4CEADC7}"/>
    <cellStyle name="Salida 5 5 3 2" xfId="5695" xr:uid="{5905C389-A758-4093-A8AA-74B28EFE68A4}"/>
    <cellStyle name="Salida 5 5 3 2 2" xfId="12006" xr:uid="{8C0B00FB-B84E-42CE-8246-AB09B0054082}"/>
    <cellStyle name="Salida 5 5 3 2 2 2" xfId="27114" xr:uid="{63EDC487-B0C3-4C32-B58E-8F94AA244E01}"/>
    <cellStyle name="Salida 5 5 3 2 3" xfId="8155" xr:uid="{98B1869A-C895-4891-B128-CD7B254A3F79}"/>
    <cellStyle name="Salida 5 5 3 2 3 2" xfId="23263" xr:uid="{82CDBC9A-4420-4F10-8ADC-ECE0C1895B56}"/>
    <cellStyle name="Salida 5 5 3 2 4" xfId="20803" xr:uid="{EEA64248-44B4-4E36-9E50-291D5F972827}"/>
    <cellStyle name="Salida 5 5 3 3" xfId="9440" xr:uid="{F3A93034-06B7-4EC3-99E2-E72C3A7B8FAA}"/>
    <cellStyle name="Salida 5 5 3 3 2" xfId="24548" xr:uid="{9D4464EC-ABA7-4237-B609-82C7BDCBF939}"/>
    <cellStyle name="Salida 5 5 3 4" xfId="15701" xr:uid="{FB4AA104-0D2F-425D-9AE5-79D8A4C5D571}"/>
    <cellStyle name="Salida 5 5 3 4 2" xfId="30809" xr:uid="{9E4816E2-452E-4F6B-8BE6-3352FF3911C2}"/>
    <cellStyle name="Salida 5 5 3 5" xfId="18166" xr:uid="{C88B5A69-2E74-4FB8-8C6F-6A8D25A58A54}"/>
    <cellStyle name="Salida 5 5 4" xfId="3384" xr:uid="{45A6421B-24C7-46AD-966F-2C9135AD3E7C}"/>
    <cellStyle name="Salida 5 5 4 2" xfId="6021" xr:uid="{CFB9A8B8-FBFB-4BDA-89D5-ACBDFB7ED484}"/>
    <cellStyle name="Salida 5 5 4 2 2" xfId="12332" xr:uid="{46A89A2E-66CD-4456-AC6C-643A5E3268C8}"/>
    <cellStyle name="Salida 5 5 4 2 2 2" xfId="27440" xr:uid="{D8377C65-87F8-424C-A993-E6D51D9A7DF7}"/>
    <cellStyle name="Salida 5 5 4 2 3" xfId="16566" xr:uid="{023F8FC0-D2D0-4337-A4B8-A93FE8251EE2}"/>
    <cellStyle name="Salida 5 5 4 2 3 2" xfId="31674" xr:uid="{E22D1DA4-39A9-4AC4-905F-6650B0CDC1DE}"/>
    <cellStyle name="Salida 5 5 4 2 4" xfId="21129" xr:uid="{C2ADCC5A-BBFB-4D3A-82D5-9A97942C09F9}"/>
    <cellStyle name="Salida 5 5 4 3" xfId="9766" xr:uid="{F90BC826-AD46-4388-AC8A-09CEF06A3F53}"/>
    <cellStyle name="Salida 5 5 4 3 2" xfId="24874" xr:uid="{F62E045C-77F7-4974-821F-9943B4C7CF19}"/>
    <cellStyle name="Salida 5 5 4 4" xfId="15388" xr:uid="{AE1D80B1-4A0A-4FB3-93B9-A5BFC2E5F949}"/>
    <cellStyle name="Salida 5 5 4 4 2" xfId="30496" xr:uid="{31FF4183-2766-43D1-94DB-117742422BB7}"/>
    <cellStyle name="Salida 5 5 4 5" xfId="18492" xr:uid="{043E12C5-7648-4D33-9E11-7CF697130D6A}"/>
    <cellStyle name="Salida 5 5 5" xfId="3690" xr:uid="{EB72CBC3-BCD2-47F5-9F7C-C114F1DBFF94}"/>
    <cellStyle name="Salida 5 5 5 2" xfId="6327" xr:uid="{0160F521-8BA6-477C-AB4F-AF4F5F349A35}"/>
    <cellStyle name="Salida 5 5 5 2 2" xfId="12638" xr:uid="{3680DB14-F778-4E71-A185-1850EF70F6DA}"/>
    <cellStyle name="Salida 5 5 5 2 2 2" xfId="27746" xr:uid="{8C077B1F-BE79-491A-B792-BFE415AA28BF}"/>
    <cellStyle name="Salida 5 5 5 2 3" xfId="15389" xr:uid="{1A325832-5736-48B3-99AC-21F3627D237F}"/>
    <cellStyle name="Salida 5 5 5 2 3 2" xfId="30497" xr:uid="{A0E26206-9649-4052-A3B2-7514E382D661}"/>
    <cellStyle name="Salida 5 5 5 2 4" xfId="21435" xr:uid="{D3D6CA5F-0975-4435-8042-459822A485D4}"/>
    <cellStyle name="Salida 5 5 5 3" xfId="10072" xr:uid="{65286B76-270F-4A41-BC67-D28EEF246F3F}"/>
    <cellStyle name="Salida 5 5 5 3 2" xfId="25180" xr:uid="{1C3CFA93-E5A8-40F9-810D-80EAE0DC4D42}"/>
    <cellStyle name="Salida 5 5 5 4" xfId="7754" xr:uid="{0C10EB00-C02C-4AC9-A935-67A887E6F31F}"/>
    <cellStyle name="Salida 5 5 5 4 2" xfId="22862" xr:uid="{090D8F52-57FD-42F3-AD12-4182C39F78F9}"/>
    <cellStyle name="Salida 5 5 5 5" xfId="18798" xr:uid="{A34663B5-562A-4A43-B86D-1D3EDBF1FF25}"/>
    <cellStyle name="Salida 5 5 6" xfId="4065" xr:uid="{9960309D-3C0F-4050-9387-0FFE9330A2D8}"/>
    <cellStyle name="Salida 5 5 6 2" xfId="6702" xr:uid="{98B02908-B14C-40E0-BEBF-C168C27C4BED}"/>
    <cellStyle name="Salida 5 5 6 2 2" xfId="13013" xr:uid="{1C06DBF6-2253-4137-B233-3607418E132F}"/>
    <cellStyle name="Salida 5 5 6 2 2 2" xfId="28121" xr:uid="{CE956904-8482-4D99-91E8-281155869010}"/>
    <cellStyle name="Salida 5 5 6 2 3" xfId="16689" xr:uid="{8B9DE980-17A1-4670-9DE0-1500110732C7}"/>
    <cellStyle name="Salida 5 5 6 2 3 2" xfId="31797" xr:uid="{425CD4BF-D3AF-4AA9-B0DE-31E2806D5394}"/>
    <cellStyle name="Salida 5 5 6 2 4" xfId="21810" xr:uid="{F0E1DE15-7E34-4D5F-AECF-28FA4E1AB0E5}"/>
    <cellStyle name="Salida 5 5 6 3" xfId="10447" xr:uid="{87BF8170-FAB2-4F6F-889C-7DC7CDB16AB2}"/>
    <cellStyle name="Salida 5 5 6 3 2" xfId="25555" xr:uid="{642F1B91-1633-422D-AB2E-E8AE9B0D06C9}"/>
    <cellStyle name="Salida 5 5 6 4" xfId="9265" xr:uid="{EDD6C554-843E-407B-ADE0-76EF3910E547}"/>
    <cellStyle name="Salida 5 5 6 4 2" xfId="24373" xr:uid="{15DDBF94-56C9-4A6C-8BA0-AB3F43DF9B4E}"/>
    <cellStyle name="Salida 5 5 6 5" xfId="19173" xr:uid="{47BA5DDF-B647-4F08-B95A-061F91AD6729}"/>
    <cellStyle name="Salida 5 5 7" xfId="4630" xr:uid="{A8477CF7-7CDC-40B5-879E-E4DA256FDAC5}"/>
    <cellStyle name="Salida 5 5 7 2" xfId="11012" xr:uid="{C9F07D0D-3962-4594-B19B-C864EE6F0120}"/>
    <cellStyle name="Salida 5 5 7 2 2" xfId="26120" xr:uid="{476918E3-AE2E-4D7E-A039-4CE4110091AD}"/>
    <cellStyle name="Salida 5 5 7 3" xfId="13441" xr:uid="{6BBE2BC6-37F2-4C45-8C32-5B5FF8D3C3FB}"/>
    <cellStyle name="Salida 5 5 7 3 2" xfId="28549" xr:uid="{4AE4069D-B0C5-4FA5-910F-636391950687}"/>
    <cellStyle name="Salida 5 5 7 4" xfId="19738" xr:uid="{6FE23528-20CB-4A0A-8928-373D26CB3B0C}"/>
    <cellStyle name="Salida 5 5 8" xfId="8491" xr:uid="{E7888A59-FB95-4B3A-A143-C8192F436ACB}"/>
    <cellStyle name="Salida 5 5 8 2" xfId="23599" xr:uid="{DA437191-011D-4D5E-AAC0-E5533A3FFA7D}"/>
    <cellStyle name="Salida 5 5 9" xfId="14149" xr:uid="{CED3DE66-A381-46B0-83B7-F2698E6A8243}"/>
    <cellStyle name="Salida 5 5 9 2" xfId="29257" xr:uid="{37DFFC8E-9E05-4EB2-A997-301490FEFB47}"/>
    <cellStyle name="Salida 6" xfId="1515" xr:uid="{00000000-0005-0000-0000-0000EF050000}"/>
    <cellStyle name="Salida 6 2" xfId="1941" xr:uid="{F6C134A5-ADF7-46A3-A835-9B1D212BE824}"/>
    <cellStyle name="Salida 6 2 10" xfId="8442" xr:uid="{4A45AC05-7424-4267-964E-57DB0A4BB637}"/>
    <cellStyle name="Salida 6 2 10 2" xfId="23550" xr:uid="{BF2A2A8A-5E65-49E8-834D-545DBE274CB9}"/>
    <cellStyle name="Salida 6 2 11" xfId="14272" xr:uid="{D0744DA9-BC53-491A-9812-4937519ED3C9}"/>
    <cellStyle name="Salida 6 2 11 2" xfId="29380" xr:uid="{CD4F2491-9223-4285-B72B-BAF2DF3C2389}"/>
    <cellStyle name="Salida 6 2 12" xfId="15005" xr:uid="{34B9F336-AB88-4E3B-97C2-7756DC424F36}"/>
    <cellStyle name="Salida 6 2 12 2" xfId="30113" xr:uid="{9FFFDE1B-D70D-49D2-B8EE-817F02BC2B36}"/>
    <cellStyle name="Salida 6 2 13" xfId="17166" xr:uid="{4710D116-A773-42EE-8F7E-46C06EFDAA48}"/>
    <cellStyle name="Salida 6 2 2" xfId="2501" xr:uid="{D477D3CA-1419-473D-ADFF-B7E73AB8C525}"/>
    <cellStyle name="Salida 6 2 2 2" xfId="5138" xr:uid="{12F811D3-7FC5-42C7-8711-95203B475E2C}"/>
    <cellStyle name="Salida 6 2 2 2 2" xfId="11502" xr:uid="{40DC5BA4-660B-4A33-BA36-92E9812D59F7}"/>
    <cellStyle name="Salida 6 2 2 2 2 2" xfId="26610" xr:uid="{BF64FD4F-F943-401D-A6CD-A590EC595C4B}"/>
    <cellStyle name="Salida 6 2 2 2 3" xfId="15498" xr:uid="{BFCD5FD8-24C8-4700-98DF-5D6D0149B3DF}"/>
    <cellStyle name="Salida 6 2 2 2 3 2" xfId="30606" xr:uid="{7F8D3943-1A9B-4230-85E7-3B17A967AB51}"/>
    <cellStyle name="Salida 6 2 2 2 4" xfId="20246" xr:uid="{B416A5AE-044A-48B1-971D-3D0AC2CAE08B}"/>
    <cellStyle name="Salida 6 2 2 3" xfId="8968" xr:uid="{11D340FA-5EDE-4311-AA9C-4CE51DD443D2}"/>
    <cellStyle name="Salida 6 2 2 3 2" xfId="24076" xr:uid="{A5C7DFC3-6326-41E9-9642-FC0D773DCC62}"/>
    <cellStyle name="Salida 6 2 3" xfId="2717" xr:uid="{D456111A-D80A-48CB-BD48-BD7CA1877202}"/>
    <cellStyle name="Salida 6 2 3 2" xfId="5354" xr:uid="{C1C18F38-CE5A-4A4B-B549-DD30249458AA}"/>
    <cellStyle name="Salida 6 2 3 2 2" xfId="11703" xr:uid="{81BEDE1E-727A-4D00-B0A8-D25E29A3A7B4}"/>
    <cellStyle name="Salida 6 2 3 2 2 2" xfId="26811" xr:uid="{501B3D29-4A8C-4AB9-8B38-15340C24B909}"/>
    <cellStyle name="Salida 6 2 3 2 3" xfId="15027" xr:uid="{BF960D02-156D-409C-925C-083B517D4617}"/>
    <cellStyle name="Salida 6 2 3 2 3 2" xfId="30135" xr:uid="{2638B43F-5E9A-4903-85DB-55440833D562}"/>
    <cellStyle name="Salida 6 2 3 2 4" xfId="20462" xr:uid="{CD8052F0-13A8-4C2E-9DC6-63F47808C20D}"/>
    <cellStyle name="Salida 6 2 3 3" xfId="14934" xr:uid="{2ADD299C-9482-4496-9ADE-B19385FDEE22}"/>
    <cellStyle name="Salida 6 2 3 3 2" xfId="30042" xr:uid="{3B3D2340-461F-4FD4-B71B-655F8E82F5E0}"/>
    <cellStyle name="Salida 6 2 3 4" xfId="17825" xr:uid="{A431F84F-B57B-4319-BDC1-8DCAAF02AC47}"/>
    <cellStyle name="Salida 6 2 4" xfId="3020" xr:uid="{4DBB731A-11BA-4820-B420-5B638FB0CFC0}"/>
    <cellStyle name="Salida 6 2 4 2" xfId="5657" xr:uid="{84965847-99F3-4492-BAD8-07610429291E}"/>
    <cellStyle name="Salida 6 2 4 2 2" xfId="11968" xr:uid="{3DFF62CF-B42D-4753-853D-EF6E89D88378}"/>
    <cellStyle name="Salida 6 2 4 2 2 2" xfId="27076" xr:uid="{924FC7ED-04B7-43B1-81C6-9A60AF1FF2BA}"/>
    <cellStyle name="Salida 6 2 4 2 3" xfId="13864" xr:uid="{A40A6344-2F93-4E14-AE78-66FF85939625}"/>
    <cellStyle name="Salida 6 2 4 2 3 2" xfId="28972" xr:uid="{65F1AE1C-8220-44C3-B836-4A645713FDE9}"/>
    <cellStyle name="Salida 6 2 4 2 4" xfId="20765" xr:uid="{2BCB242A-34D6-4A2D-8B75-7AC0E764135C}"/>
    <cellStyle name="Salida 6 2 4 3" xfId="9402" xr:uid="{3F6B1965-3F6D-4EFF-8440-2C03CBB9F412}"/>
    <cellStyle name="Salida 6 2 4 3 2" xfId="24510" xr:uid="{A0086B40-F54F-4D95-A648-90E00A2614FE}"/>
    <cellStyle name="Salida 6 2 4 4" xfId="13525" xr:uid="{E803D0C5-CAB4-48DE-92E2-6009A5CBD01F}"/>
    <cellStyle name="Salida 6 2 4 4 2" xfId="28633" xr:uid="{E226FAB5-4C29-422D-8CE1-37791EAF4F4C}"/>
    <cellStyle name="Salida 6 2 4 5" xfId="18128" xr:uid="{D45F7FCC-D0DA-487B-864C-5B21184C70D5}"/>
    <cellStyle name="Salida 6 2 5" xfId="3346" xr:uid="{05BB4BFB-956F-4203-A703-0AFFD1AEADA8}"/>
    <cellStyle name="Salida 6 2 5 2" xfId="5983" xr:uid="{C622397B-2C60-4DDB-8A85-1069651538CB}"/>
    <cellStyle name="Salida 6 2 5 2 2" xfId="12294" xr:uid="{AADDB5BC-C35E-4E9A-850D-DA8726701BC5}"/>
    <cellStyle name="Salida 6 2 5 2 2 2" xfId="27402" xr:uid="{5251E806-6534-4AE0-931E-316731950815}"/>
    <cellStyle name="Salida 6 2 5 2 3" xfId="13504" xr:uid="{724A76ED-1E01-4965-ABB1-2D820255A654}"/>
    <cellStyle name="Salida 6 2 5 2 3 2" xfId="28612" xr:uid="{BB0ED91F-2787-49D1-B48F-E2A3447C5A50}"/>
    <cellStyle name="Salida 6 2 5 2 4" xfId="21091" xr:uid="{78B114BE-C182-4356-BD2A-6D264098396F}"/>
    <cellStyle name="Salida 6 2 5 3" xfId="9728" xr:uid="{6D5ED181-D188-4297-96A7-26184A750D78}"/>
    <cellStyle name="Salida 6 2 5 3 2" xfId="24836" xr:uid="{7FE19664-DC69-45D9-9251-23F7A73CFEF2}"/>
    <cellStyle name="Salida 6 2 5 4" xfId="14319" xr:uid="{5B4E240F-8498-413B-BD97-95DD468CC8D1}"/>
    <cellStyle name="Salida 6 2 5 4 2" xfId="29427" xr:uid="{EB37E107-29BD-48BB-BDD8-6E3B2D6552B9}"/>
    <cellStyle name="Salida 6 2 5 5" xfId="18454" xr:uid="{85E3EE2A-610C-4550-86FD-909E8C3EEB32}"/>
    <cellStyle name="Salida 6 2 6" xfId="3652" xr:uid="{F1C0E2E6-DCD1-415B-93DE-B2D44761DB89}"/>
    <cellStyle name="Salida 6 2 6 2" xfId="6289" xr:uid="{34679710-F8A4-4A84-9381-74BA498E8F53}"/>
    <cellStyle name="Salida 6 2 6 2 2" xfId="12600" xr:uid="{B06A4A99-E198-449C-B088-96954A59510E}"/>
    <cellStyle name="Salida 6 2 6 2 2 2" xfId="27708" xr:uid="{A0650EC9-A538-4430-AC1A-0C4F658565D9}"/>
    <cellStyle name="Salida 6 2 6 2 3" xfId="15915" xr:uid="{88F49E11-8AEF-40CB-8C1A-905F91C4726C}"/>
    <cellStyle name="Salida 6 2 6 2 3 2" xfId="31023" xr:uid="{0B3704DD-98C3-4391-BE18-3AC6A96B9D23}"/>
    <cellStyle name="Salida 6 2 6 2 4" xfId="21397" xr:uid="{5D53A48B-E0A3-4298-9E27-F9474318CD29}"/>
    <cellStyle name="Salida 6 2 6 3" xfId="10034" xr:uid="{1BC4D3FD-D701-4856-9963-A0ADE9E63721}"/>
    <cellStyle name="Salida 6 2 6 3 2" xfId="25142" xr:uid="{AF5FCFA9-143B-40EA-B769-A73A0F9F472C}"/>
    <cellStyle name="Salida 6 2 6 4" xfId="13536" xr:uid="{1E12D80D-5F38-4B78-9835-B6F190C2C42A}"/>
    <cellStyle name="Salida 6 2 6 4 2" xfId="28644" xr:uid="{09AED37C-FF0C-4F84-AEB8-A03ABAF6998C}"/>
    <cellStyle name="Salida 6 2 6 5" xfId="18760" xr:uid="{072B26FE-0810-4983-BEB4-FB8C2AA3B261}"/>
    <cellStyle name="Salida 6 2 7" xfId="4013" xr:uid="{79AC192A-128A-4E66-BBD2-CA65347C8D1F}"/>
    <cellStyle name="Salida 6 2 7 2" xfId="6650" xr:uid="{3F9ECCF9-0B22-4B26-8F5C-A9A70DDCB947}"/>
    <cellStyle name="Salida 6 2 7 2 2" xfId="12961" xr:uid="{F592F9B1-272F-460A-A16C-E3169C90F688}"/>
    <cellStyle name="Salida 6 2 7 2 2 2" xfId="28069" xr:uid="{0EF50C4D-B25B-4B71-ACCE-6481D565EFB5}"/>
    <cellStyle name="Salida 6 2 7 2 3" xfId="16651" xr:uid="{C6DC1440-FF9D-4FE2-A011-2B9DC9371C4F}"/>
    <cellStyle name="Salida 6 2 7 2 3 2" xfId="31759" xr:uid="{EF331D51-9B27-4FCE-AA2D-E70D4B213FB1}"/>
    <cellStyle name="Salida 6 2 7 2 4" xfId="21758" xr:uid="{2FCFC46A-14C4-4D1F-94FD-621003E738B7}"/>
    <cellStyle name="Salida 6 2 7 3" xfId="10395" xr:uid="{180C6700-CD32-4759-93B4-43DE85156DD6}"/>
    <cellStyle name="Salida 6 2 7 3 2" xfId="25503" xr:uid="{F5A0AFF4-ED58-4326-8EA9-0C10DEA8467B}"/>
    <cellStyle name="Salida 6 2 7 4" xfId="14745" xr:uid="{A81A5DE5-73A7-4B1B-925B-6295646C54E7}"/>
    <cellStyle name="Salida 6 2 7 4 2" xfId="29853" xr:uid="{8943C7C1-4469-44EF-8FF1-5A57F788D5CD}"/>
    <cellStyle name="Salida 6 2 7 5" xfId="19121" xr:uid="{598B8D6F-FD19-4DDC-82E2-10E667F250BB}"/>
    <cellStyle name="Salida 6 2 8" xfId="4326" xr:uid="{36E7ED44-80F3-459A-AAD4-9654B8BFDF81}"/>
    <cellStyle name="Salida 6 2 8 2" xfId="6963" xr:uid="{9D2CABE9-900D-4001-A419-21F71C3EE098}"/>
    <cellStyle name="Salida 6 2 8 2 2" xfId="13274" xr:uid="{E83AC42D-B595-45C3-AFC3-A5EF038740D8}"/>
    <cellStyle name="Salida 6 2 8 2 2 2" xfId="28382" xr:uid="{044705C6-B67F-404C-9F22-255F80201919}"/>
    <cellStyle name="Salida 6 2 8 2 3" xfId="16938" xr:uid="{73009CE6-ADEF-48D6-B760-3DF012F1B8C9}"/>
    <cellStyle name="Salida 6 2 8 2 3 2" xfId="32046" xr:uid="{5C954A54-6486-4D1B-A77F-381038F231D6}"/>
    <cellStyle name="Salida 6 2 8 2 4" xfId="22071" xr:uid="{27AF3E93-6D29-4018-B472-8A3CA8AA0995}"/>
    <cellStyle name="Salida 6 2 8 3" xfId="10708" xr:uid="{F25E694B-7921-4457-BB5B-3757814A981F}"/>
    <cellStyle name="Salida 6 2 8 3 2" xfId="25816" xr:uid="{C610A333-1C32-4DAC-A108-44BE18EA2F5D}"/>
    <cellStyle name="Salida 6 2 8 4" xfId="15172" xr:uid="{FCB3862E-EBFD-4BB6-850F-F9E1A29FA526}"/>
    <cellStyle name="Salida 6 2 8 4 2" xfId="30280" xr:uid="{265D8228-AA49-40CE-A131-135D0442FE67}"/>
    <cellStyle name="Salida 6 2 8 5" xfId="19434" xr:uid="{00C88128-6F22-4DF6-B034-63457E6BA68A}"/>
    <cellStyle name="Salida 6 2 9" xfId="4578" xr:uid="{6952D24C-DC22-4C0E-A063-EF8CDDAB0F15}"/>
    <cellStyle name="Salida 6 2 9 2" xfId="10960" xr:uid="{F50ED39F-3415-4CE0-8DB8-9D556D280AB8}"/>
    <cellStyle name="Salida 6 2 9 2 2" xfId="26068" xr:uid="{E130A230-D72C-4C0F-A55C-03C60F2E73ED}"/>
    <cellStyle name="Salida 6 2 9 3" xfId="14544" xr:uid="{E190FFC7-4FF6-48B8-8568-B3FD44449C0A}"/>
    <cellStyle name="Salida 6 2 9 3 2" xfId="29652" xr:uid="{FB204AF0-A347-4A33-AC43-8095DC858782}"/>
    <cellStyle name="Salida 6 2 9 4" xfId="19686" xr:uid="{3DC5C2B1-2559-4781-A6E7-38374428FF98}"/>
    <cellStyle name="Salida 6 3" xfId="1792" xr:uid="{5C36C143-F220-4C0C-BC92-5C5DC6CB1D9D}"/>
    <cellStyle name="Salida 6 3 10" xfId="8269" xr:uid="{F12B925B-DA7C-4158-BAD8-D81D25AEB0D7}"/>
    <cellStyle name="Salida 6 3 10 2" xfId="23377" xr:uid="{697DE418-E644-45BA-A094-8F8F6F83F390}"/>
    <cellStyle name="Salida 6 3 11" xfId="7741" xr:uid="{0C4C2B82-0795-4718-95BA-B9A23F6998EC}"/>
    <cellStyle name="Salida 6 3 11 2" xfId="22849" xr:uid="{B358363B-B2C2-4B77-A588-642FDE7026B3}"/>
    <cellStyle name="Salida 6 3 12" xfId="7703" xr:uid="{873000F3-197F-416E-B20C-1744642779F1}"/>
    <cellStyle name="Salida 6 3 12 2" xfId="22811" xr:uid="{B16AB2DA-19BA-4B3A-B68A-1C96FDF78380}"/>
    <cellStyle name="Salida 6 3 13" xfId="17017" xr:uid="{B6D6AD5C-9933-44CA-BC9C-D6E9A9379932}"/>
    <cellStyle name="Salida 6 3 2" xfId="2352" xr:uid="{26C9BE51-28E6-45CC-B9B3-D761BC61CB13}"/>
    <cellStyle name="Salida 6 3 2 2" xfId="4989" xr:uid="{067CC621-B984-4C3D-B88A-1A69471B8F53}"/>
    <cellStyle name="Salida 6 3 2 2 2" xfId="11353" xr:uid="{4973AD45-3B57-4A74-9287-2AAE0D7BF5D6}"/>
    <cellStyle name="Salida 6 3 2 2 2 2" xfId="26461" xr:uid="{056C2792-A906-4750-8778-90E8B5C75A76}"/>
    <cellStyle name="Salida 6 3 2 2 3" xfId="9279" xr:uid="{4834BF36-C2E3-4D0D-87D5-258B45851332}"/>
    <cellStyle name="Salida 6 3 2 2 3 2" xfId="24387" xr:uid="{6983A6A9-1EAE-45BA-AC32-F2D10244F33F}"/>
    <cellStyle name="Salida 6 3 2 2 4" xfId="20097" xr:uid="{C8490F4B-D69F-4FDA-85B7-2099AD029FB6}"/>
    <cellStyle name="Salida 6 3 2 3" xfId="8819" xr:uid="{156365DF-66D2-49CA-B9FF-AB3B0D05AB68}"/>
    <cellStyle name="Salida 6 3 2 3 2" xfId="23927" xr:uid="{6D40771E-61EB-493C-AD30-9991846098F7}"/>
    <cellStyle name="Salida 6 3 3" xfId="2267" xr:uid="{992F501A-46F8-4342-B0DE-5D292FE6547A}"/>
    <cellStyle name="Salida 6 3 3 2" xfId="4904" xr:uid="{3900836A-0B38-4418-BC74-7CDB23CFD3A1}"/>
    <cellStyle name="Salida 6 3 3 2 2" xfId="11268" xr:uid="{C90CAD3F-6165-4915-89B5-CCB6BB85B1F5}"/>
    <cellStyle name="Salida 6 3 3 2 2 2" xfId="26376" xr:uid="{556AEC8F-603E-4B4D-ABB1-544337B0498C}"/>
    <cellStyle name="Salida 6 3 3 2 3" xfId="11215" xr:uid="{D1C207F6-1ED6-41CC-916D-DAAC954282A6}"/>
    <cellStyle name="Salida 6 3 3 2 3 2" xfId="26323" xr:uid="{C1C35D34-E659-4FD2-A2F3-901BD68FAA29}"/>
    <cellStyle name="Salida 6 3 3 2 4" xfId="20012" xr:uid="{DDE5BD7B-DF3F-42A0-8FA4-35536D0201F7}"/>
    <cellStyle name="Salida 6 3 3 3" xfId="13854" xr:uid="{FC89454C-937A-4FEF-8CCB-25B3C4EF3BFD}"/>
    <cellStyle name="Salida 6 3 3 3 2" xfId="28962" xr:uid="{E6B4C521-E553-424F-A4DA-126DA3FB8BB0}"/>
    <cellStyle name="Salida 6 3 3 4" xfId="17492" xr:uid="{F488146F-C3A2-4884-8030-77085EE47C23}"/>
    <cellStyle name="Salida 6 3 4" xfId="2329" xr:uid="{C04959D5-9CE3-4F55-9817-99BE2B6A9074}"/>
    <cellStyle name="Salida 6 3 4 2" xfId="4966" xr:uid="{9071B7AB-C7A7-4376-A5E2-4C13C5D4F1D7}"/>
    <cellStyle name="Salida 6 3 4 2 2" xfId="11330" xr:uid="{0522C6AA-142D-4111-BFB5-7FD36F0B7914}"/>
    <cellStyle name="Salida 6 3 4 2 2 2" xfId="26438" xr:uid="{26C8BA0F-3ED9-45DF-AA41-2BDFCB1243F4}"/>
    <cellStyle name="Salida 6 3 4 2 3" xfId="8086" xr:uid="{A55A46DA-BE1B-4ADB-BE0E-474263F8774B}"/>
    <cellStyle name="Salida 6 3 4 2 3 2" xfId="23194" xr:uid="{92A26DED-CF25-4025-86D5-3E0AC6C218E6}"/>
    <cellStyle name="Salida 6 3 4 2 4" xfId="20074" xr:uid="{D8AC33B6-112B-4DF7-8FCA-89FDBEFE1643}"/>
    <cellStyle name="Salida 6 3 4 3" xfId="8796" xr:uid="{7A408515-D9EB-457D-9818-8FC4BD1E8522}"/>
    <cellStyle name="Salida 6 3 4 3 2" xfId="23904" xr:uid="{78254F3E-0AB4-41FF-A6EE-9F7FA65B749D}"/>
    <cellStyle name="Salida 6 3 4 4" xfId="13415" xr:uid="{25B66A35-8D5D-4040-85EB-38EB34D8F05F}"/>
    <cellStyle name="Salida 6 3 4 4 2" xfId="28523" xr:uid="{D86F6049-8FD0-456C-93FB-B1F22D051D42}"/>
    <cellStyle name="Salida 6 3 4 5" xfId="17554" xr:uid="{BF919563-7BEC-45F4-ACAE-081FCE7C6CB9}"/>
    <cellStyle name="Salida 6 3 5" xfId="2281" xr:uid="{5696A366-2C30-4253-8CAA-156A22C9D018}"/>
    <cellStyle name="Salida 6 3 5 2" xfId="4918" xr:uid="{75800F9A-F234-4F22-A2E7-10C239B9E6A3}"/>
    <cellStyle name="Salida 6 3 5 2 2" xfId="11282" xr:uid="{32D27731-A10E-47FE-9231-02185E584F79}"/>
    <cellStyle name="Salida 6 3 5 2 2 2" xfId="26390" xr:uid="{59ACA332-1C66-4D21-887A-A675A229914B}"/>
    <cellStyle name="Salida 6 3 5 2 3" xfId="7733" xr:uid="{480BF526-F98C-4C3C-9105-22EF3C7F8167}"/>
    <cellStyle name="Salida 6 3 5 2 3 2" xfId="22841" xr:uid="{8941D749-6C31-4EB3-9294-EED4BD4A37EF}"/>
    <cellStyle name="Salida 6 3 5 2 4" xfId="20026" xr:uid="{DE021516-7C3C-4AEC-A4E5-22885674A33F}"/>
    <cellStyle name="Salida 6 3 5 3" xfId="8748" xr:uid="{049CF1E5-A157-4592-9EC0-CC6B6B5727ED}"/>
    <cellStyle name="Salida 6 3 5 3 2" xfId="23856" xr:uid="{71D2AF4B-DC95-4A29-A5E3-044D514AD98B}"/>
    <cellStyle name="Salida 6 3 5 4" xfId="7905" xr:uid="{F22AA179-B4BB-43F0-B43F-EE3A4EE87CE5}"/>
    <cellStyle name="Salida 6 3 5 4 2" xfId="23013" xr:uid="{DA13C367-681A-4ECE-8214-D9DEC45210B2}"/>
    <cellStyle name="Salida 6 3 5 5" xfId="17506" xr:uid="{7F5E8CB5-082B-4820-B359-D74D04F7C9E5}"/>
    <cellStyle name="Salida 6 3 6" xfId="2295" xr:uid="{8D38B43B-3209-403F-9AFA-DADE4E245CB8}"/>
    <cellStyle name="Salida 6 3 6 2" xfId="4932" xr:uid="{3A28D03E-38F7-466F-86C3-54E16DA0E5A8}"/>
    <cellStyle name="Salida 6 3 6 2 2" xfId="11296" xr:uid="{9581E724-B486-4C7F-AF64-3E574065B017}"/>
    <cellStyle name="Salida 6 3 6 2 2 2" xfId="26404" xr:uid="{E640D54C-CD39-4D1A-AEEF-F04E01311A7C}"/>
    <cellStyle name="Salida 6 3 6 2 3" xfId="8032" xr:uid="{CB6A28C2-0F30-4169-B8A1-1D7A80FD10B7}"/>
    <cellStyle name="Salida 6 3 6 2 3 2" xfId="23140" xr:uid="{94C70EE9-6E29-4701-83EE-0A162E80E1F9}"/>
    <cellStyle name="Salida 6 3 6 2 4" xfId="20040" xr:uid="{A5592933-31A0-45D3-A531-8A071CAC99F3}"/>
    <cellStyle name="Salida 6 3 6 3" xfId="8762" xr:uid="{325219C6-F547-49E1-98CB-6BA21E48D97B}"/>
    <cellStyle name="Salida 6 3 6 3 2" xfId="23870" xr:uid="{656692C9-DC77-4BD1-BD98-5B6FB6E1124D}"/>
    <cellStyle name="Salida 6 3 6 4" xfId="13577" xr:uid="{BE785EFC-0741-4FB3-9A10-27436018ACFD}"/>
    <cellStyle name="Salida 6 3 6 4 2" xfId="28685" xr:uid="{254E7B19-7BEE-4CBC-9E4E-720C1CEABF7F}"/>
    <cellStyle name="Salida 6 3 6 5" xfId="17520" xr:uid="{0B5EC445-EE62-4D51-AB55-EB69BF484434}"/>
    <cellStyle name="Salida 6 3 7" xfId="3864" xr:uid="{41C58E5A-370F-430B-8A10-E6CFC1B6754B}"/>
    <cellStyle name="Salida 6 3 7 2" xfId="6501" xr:uid="{9864122C-EA81-4A51-84D3-7BC6A60CDF98}"/>
    <cellStyle name="Salida 6 3 7 2 2" xfId="12812" xr:uid="{A3F04953-6CFB-4405-9DB6-84FA832E9B33}"/>
    <cellStyle name="Salida 6 3 7 2 2 2" xfId="27920" xr:uid="{37EABAC5-0DF3-4684-933A-18E6D9718960}"/>
    <cellStyle name="Salida 6 3 7 2 3" xfId="13734" xr:uid="{D79D228D-8EB4-494C-8376-E748BEF5E103}"/>
    <cellStyle name="Salida 6 3 7 2 3 2" xfId="28842" xr:uid="{9A4511D0-416F-4F9B-BFDF-D98D8F61E2AD}"/>
    <cellStyle name="Salida 6 3 7 2 4" xfId="21609" xr:uid="{7FE1D038-938E-40F1-B129-1C6442FA53A2}"/>
    <cellStyle name="Salida 6 3 7 3" xfId="10246" xr:uid="{AE10A888-84D0-400C-9215-072577987DFA}"/>
    <cellStyle name="Salida 6 3 7 3 2" xfId="25354" xr:uid="{473DEA74-A1FE-44EA-9234-BA84D24AFF7F}"/>
    <cellStyle name="Salida 6 3 7 4" xfId="8292" xr:uid="{1C41718D-7278-4B30-BBC3-0F8325C07D09}"/>
    <cellStyle name="Salida 6 3 7 4 2" xfId="23400" xr:uid="{A896E128-A523-407F-8774-B18F4B929300}"/>
    <cellStyle name="Salida 6 3 7 5" xfId="18972" xr:uid="{A89D55C5-7D31-4EB8-9031-3493687315B4}"/>
    <cellStyle name="Salida 6 3 8" xfId="4246" xr:uid="{5F6952B9-5339-4EA9-B179-30D16C99C588}"/>
    <cellStyle name="Salida 6 3 8 2" xfId="6883" xr:uid="{9A8F7B1B-0DCF-4BDC-AA5E-0A68F8AA4014}"/>
    <cellStyle name="Salida 6 3 8 2 2" xfId="13194" xr:uid="{BA6103AD-DD7F-4AE1-97D7-7B8A4D702BF9}"/>
    <cellStyle name="Salida 6 3 8 2 2 2" xfId="28302" xr:uid="{A8D65EA7-CBC3-4B07-9A1A-33289276DAE0}"/>
    <cellStyle name="Salida 6 3 8 2 3" xfId="16858" xr:uid="{84C40BBF-2AB9-42FF-A834-2D000A4FD7EB}"/>
    <cellStyle name="Salida 6 3 8 2 3 2" xfId="31966" xr:uid="{52F2D752-D89B-473B-A958-7E4DF73089EE}"/>
    <cellStyle name="Salida 6 3 8 2 4" xfId="21991" xr:uid="{8AFB9C47-E6DC-4974-87E3-D8A38653A8D5}"/>
    <cellStyle name="Salida 6 3 8 3" xfId="10628" xr:uid="{829BABE1-FD94-47BE-B9F3-591A4B685A50}"/>
    <cellStyle name="Salida 6 3 8 3 2" xfId="25736" xr:uid="{5247E2A3-8CFD-4DAB-A720-482C5C4ADEA0}"/>
    <cellStyle name="Salida 6 3 8 4" xfId="13634" xr:uid="{17CEC33F-944A-45AF-AECC-B8C939DA4860}"/>
    <cellStyle name="Salida 6 3 8 4 2" xfId="28742" xr:uid="{4CE7AD17-58B6-45B7-9AF1-A6ED05E9361A}"/>
    <cellStyle name="Salida 6 3 8 5" xfId="19354" xr:uid="{C03433E9-E4D2-4EF5-BD49-3701208676A8}"/>
    <cellStyle name="Salida 6 3 9" xfId="4429" xr:uid="{77D9E509-6D54-40CE-A90A-D5F77247D9A1}"/>
    <cellStyle name="Salida 6 3 9 2" xfId="10811" xr:uid="{A87599E0-C278-4DBB-86FB-578A2874859A}"/>
    <cellStyle name="Salida 6 3 9 2 2" xfId="25919" xr:uid="{6CD545D1-3E5C-4048-9ED3-71B891F37300}"/>
    <cellStyle name="Salida 6 3 9 3" xfId="13969" xr:uid="{7BFAE661-7DD9-4DA0-B714-DD7D75D7387B}"/>
    <cellStyle name="Salida 6 3 9 3 2" xfId="29077" xr:uid="{31612568-E342-4F7C-9A49-F2CAD519F3CA}"/>
    <cellStyle name="Salida 6 3 9 4" xfId="19537" xr:uid="{29675DC7-D747-4C3B-A847-734BBAF78399}"/>
    <cellStyle name="Salida 6 4" xfId="2132" xr:uid="{8BC96DAA-C87B-4115-8956-DD919A5103A0}"/>
    <cellStyle name="Salida 6 4 10" xfId="7823" xr:uid="{FB6F3B5B-B714-44B8-8956-E9C7022FECF2}"/>
    <cellStyle name="Salida 6 4 10 2" xfId="22931" xr:uid="{B199FDFB-546B-4D9A-ACF7-BDE64FCB33C7}"/>
    <cellStyle name="Salida 6 4 11" xfId="8211" xr:uid="{A29DBA64-5709-4D40-9984-FBB2322ECBC8}"/>
    <cellStyle name="Salida 6 4 11 2" xfId="23319" xr:uid="{18F5B3C1-C9AD-4B6E-86C0-C465C0D02CEF}"/>
    <cellStyle name="Salida 6 4 12" xfId="17357" xr:uid="{206BCE66-CBF4-4D38-8F6F-DB6FB76E7F2B}"/>
    <cellStyle name="Salida 6 4 2" xfId="2622" xr:uid="{95BBA3D8-BA1A-426A-BCD1-EC764862C198}"/>
    <cellStyle name="Salida 6 4 2 2" xfId="5259" xr:uid="{7F068CEF-5368-4B5B-9612-35FFAF18AE96}"/>
    <cellStyle name="Salida 6 4 2 2 2" xfId="11623" xr:uid="{17C31AC3-A7E6-49FD-B20B-2B20ECA18B93}"/>
    <cellStyle name="Salida 6 4 2 2 2 2" xfId="26731" xr:uid="{E46CC1A1-7DB2-4F24-B9E8-AD18CF3B68FA}"/>
    <cellStyle name="Salida 6 4 2 2 3" xfId="14921" xr:uid="{C4832778-BF68-456A-9E4F-DDD76969E62F}"/>
    <cellStyle name="Salida 6 4 2 2 3 2" xfId="30029" xr:uid="{B56B8080-2639-4E94-BEFD-D02544D66BCE}"/>
    <cellStyle name="Salida 6 4 2 2 4" xfId="20367" xr:uid="{05FB4188-D71C-4C0C-9031-545A0E3DBECF}"/>
    <cellStyle name="Salida 6 4 2 3" xfId="9089" xr:uid="{4C64AE48-4EB2-4E4B-9769-E5471F43D7DC}"/>
    <cellStyle name="Salida 6 4 2 3 2" xfId="24197" xr:uid="{9BAD9258-B362-4BB6-BE42-87733AE39CA5}"/>
    <cellStyle name="Salida 6 4 2 4" xfId="13700" xr:uid="{B87AAB02-C799-4F94-908E-D936DCF047D4}"/>
    <cellStyle name="Salida 6 4 2 4 2" xfId="28808" xr:uid="{14576201-B198-4A27-A8FD-25449594EDAD}"/>
    <cellStyle name="Salida 6 4 2 5" xfId="7956" xr:uid="{91F9D689-2A92-4C1E-8A16-AE8BAA0D6AA9}"/>
    <cellStyle name="Salida 6 4 2 5 2" xfId="23064" xr:uid="{E42FB75B-CFE9-4B9D-9C41-279ABEF72594}"/>
    <cellStyle name="Salida 6 4 2 6" xfId="17730" xr:uid="{14E19426-12D3-408C-BE92-05AE8341F6C5}"/>
    <cellStyle name="Salida 6 4 3" xfId="2887" xr:uid="{42A52ECE-3C0A-430A-AE41-9E66D9FC2C3C}"/>
    <cellStyle name="Salida 6 4 3 2" xfId="5524" xr:uid="{A1CE76B3-8175-4669-9F5E-8BAB63E6C069}"/>
    <cellStyle name="Salida 6 4 3 2 2" xfId="11835" xr:uid="{C733CAD1-CE52-4EDC-9F54-1FD789FBFD81}"/>
    <cellStyle name="Salida 6 4 3 2 2 2" xfId="26943" xr:uid="{B394208A-B14F-4FBD-95A6-FD6F76F70574}"/>
    <cellStyle name="Salida 6 4 3 2 3" xfId="7475" xr:uid="{D65A24DD-55A3-4E05-B897-D63B0BFD8768}"/>
    <cellStyle name="Salida 6 4 3 2 3 2" xfId="22583" xr:uid="{EC56E373-59B7-40C2-BB5C-1377DD9219CE}"/>
    <cellStyle name="Salida 6 4 3 2 4" xfId="20632" xr:uid="{32B1B202-51DE-477E-B716-2BA5408E26E1}"/>
    <cellStyle name="Salida 6 4 3 3" xfId="14453" xr:uid="{E07B13B3-A648-4BEC-94FD-98B187BBA0C4}"/>
    <cellStyle name="Salida 6 4 3 3 2" xfId="29561" xr:uid="{EECB5C4B-2093-4DB2-8F9A-0BB421FE8902}"/>
    <cellStyle name="Salida 6 4 3 4" xfId="17995" xr:uid="{FA18C957-E403-4608-B6FD-884DEA779205}"/>
    <cellStyle name="Salida 6 4 4" xfId="3190" xr:uid="{A363FC87-CC78-4EC3-B270-613CEFFDEB2A}"/>
    <cellStyle name="Salida 6 4 4 2" xfId="5827" xr:uid="{BC77972C-498D-4C43-A533-085397B31548}"/>
    <cellStyle name="Salida 6 4 4 2 2" xfId="12138" xr:uid="{31D306D4-9A97-4DC7-A77F-57C184208C37}"/>
    <cellStyle name="Salida 6 4 4 2 2 2" xfId="27246" xr:uid="{8AE661F2-5362-4EFB-8BCE-46B396818D90}"/>
    <cellStyle name="Salida 6 4 4 2 3" xfId="14189" xr:uid="{FA91244C-8A02-4254-A79E-080BEB73CDF0}"/>
    <cellStyle name="Salida 6 4 4 2 3 2" xfId="29297" xr:uid="{6735624F-DA27-493C-B90E-6A17044BED6E}"/>
    <cellStyle name="Salida 6 4 4 2 4" xfId="20935" xr:uid="{26E23FBE-445D-4BB0-9C28-762D250CCA6A}"/>
    <cellStyle name="Salida 6 4 4 3" xfId="9572" xr:uid="{0D367E3A-1838-4C87-8D5D-B0CBAA1F26FA}"/>
    <cellStyle name="Salida 6 4 4 3 2" xfId="24680" xr:uid="{02C16926-B378-49AA-B391-62C52D50AC6E}"/>
    <cellStyle name="Salida 6 4 4 4" xfId="16431" xr:uid="{8ADF8A0D-1344-452D-8236-94B6A58E2D34}"/>
    <cellStyle name="Salida 6 4 4 4 2" xfId="31539" xr:uid="{BD367A6D-4351-4A2C-A9BC-27E36750B10D}"/>
    <cellStyle name="Salida 6 4 4 5" xfId="18298" xr:uid="{0914EF89-2CAA-4650-BD08-EDD71374E425}"/>
    <cellStyle name="Salida 6 4 5" xfId="3516" xr:uid="{C25428B5-3F56-4C6A-8BB2-952232C5559B}"/>
    <cellStyle name="Salida 6 4 5 2" xfId="6153" xr:uid="{4CF28948-2F40-4335-B19F-DB15FA92EFED}"/>
    <cellStyle name="Salida 6 4 5 2 2" xfId="12464" xr:uid="{C64FB817-0C5A-4D38-9423-7528AEA3A74D}"/>
    <cellStyle name="Salida 6 4 5 2 2 2" xfId="27572" xr:uid="{8AE438CF-60D9-4920-BF71-E710B1806380}"/>
    <cellStyle name="Salida 6 4 5 2 3" xfId="7395" xr:uid="{F8BB3F7A-1280-45CC-8712-D8093DFFCA30}"/>
    <cellStyle name="Salida 6 4 5 2 3 2" xfId="22503" xr:uid="{B5E856C9-0223-4CF4-ADD0-CE7356AEF009}"/>
    <cellStyle name="Salida 6 4 5 2 4" xfId="21261" xr:uid="{9326AB3F-1AB2-4E5E-9B10-C9BD382D57CA}"/>
    <cellStyle name="Salida 6 4 5 3" xfId="9898" xr:uid="{1E371F2B-16F9-4E7D-9605-3C9B48EA00C5}"/>
    <cellStyle name="Salida 6 4 5 3 2" xfId="25006" xr:uid="{AA50DD3B-079A-4E9F-80BE-A6C8762E488B}"/>
    <cellStyle name="Salida 6 4 5 4" xfId="16497" xr:uid="{290C9946-A230-439E-81CB-3064D8DC4F2C}"/>
    <cellStyle name="Salida 6 4 5 4 2" xfId="31605" xr:uid="{6D58EA19-5217-46CC-9B58-FC27FFF65707}"/>
    <cellStyle name="Salida 6 4 5 5" xfId="18624" xr:uid="{10344BB8-A7CA-4AEA-B3C2-C03D7CE637D5}"/>
    <cellStyle name="Salida 6 4 6" xfId="3822" xr:uid="{E7DA2398-8E0F-4760-B0A6-065ECA230196}"/>
    <cellStyle name="Salida 6 4 6 2" xfId="6459" xr:uid="{227E78E6-2051-4605-A78F-C6012E2A75EF}"/>
    <cellStyle name="Salida 6 4 6 2 2" xfId="12770" xr:uid="{6A1FC0F3-92B0-4327-B326-674B9A2D83AC}"/>
    <cellStyle name="Salida 6 4 6 2 2 2" xfId="27878" xr:uid="{6AB237DB-F01E-438E-B584-67F5A1774CB2}"/>
    <cellStyle name="Salida 6 4 6 2 3" xfId="15345" xr:uid="{7A8D7460-CAF9-458B-A22E-D2B6BDA3B78E}"/>
    <cellStyle name="Salida 6 4 6 2 3 2" xfId="30453" xr:uid="{BDD465CB-72DE-4FCB-BF50-0D5E8322144A}"/>
    <cellStyle name="Salida 6 4 6 2 4" xfId="21567" xr:uid="{5DA3EA0D-DA17-4B91-874B-5743414E6ABB}"/>
    <cellStyle name="Salida 6 4 6 3" xfId="10204" xr:uid="{0681A3BA-6E51-46CD-B0AB-896129FEB2DF}"/>
    <cellStyle name="Salida 6 4 6 3 2" xfId="25312" xr:uid="{CEAC5685-26F2-4845-9D38-C09C9DAE7D78}"/>
    <cellStyle name="Salida 6 4 6 4" xfId="14154" xr:uid="{D1412B0C-7909-4D39-A775-F25C47CEB38C}"/>
    <cellStyle name="Salida 6 4 6 4 2" xfId="29262" xr:uid="{4B046F24-B07D-4358-AAF8-10CF3331A6B6}"/>
    <cellStyle name="Salida 6 4 6 5" xfId="18930" xr:uid="{53665144-8332-4241-8C74-8F62544D4FE4}"/>
    <cellStyle name="Salida 6 4 7" xfId="4204" xr:uid="{840F2FBD-C1F6-4E12-96F8-7D9BC5580D69}"/>
    <cellStyle name="Salida 6 4 7 2" xfId="6841" xr:uid="{9FA9D07D-FAC4-4AF9-AE97-C1D5C140D77C}"/>
    <cellStyle name="Salida 6 4 7 2 2" xfId="13152" xr:uid="{963276A6-4819-4773-8FBD-8271B2608854}"/>
    <cellStyle name="Salida 6 4 7 2 2 2" xfId="28260" xr:uid="{B9CB76C7-3B26-4236-BBC4-C113AF82D295}"/>
    <cellStyle name="Salida 6 4 7 2 3" xfId="16821" xr:uid="{556D2521-50CD-4852-86B3-E491598E679A}"/>
    <cellStyle name="Salida 6 4 7 2 3 2" xfId="31929" xr:uid="{5AB0A9CF-B1B0-419C-B30A-8C58E5988A73}"/>
    <cellStyle name="Salida 6 4 7 2 4" xfId="21949" xr:uid="{F0A6E839-37B7-436E-B9BB-3A3E913ED07E}"/>
    <cellStyle name="Salida 6 4 7 3" xfId="10586" xr:uid="{7D28F1D7-C842-43F7-8CB1-C52EC04D4AFB}"/>
    <cellStyle name="Salida 6 4 7 3 2" xfId="25694" xr:uid="{FA102541-7DC5-416F-8C59-999F47E0BA56}"/>
    <cellStyle name="Salida 6 4 7 4" xfId="14716" xr:uid="{C5E4FB59-0DF8-4638-A94F-3C18E9364114}"/>
    <cellStyle name="Salida 6 4 7 4 2" xfId="29824" xr:uid="{C7AB01DD-3286-49A2-9A39-903DC44D8A24}"/>
    <cellStyle name="Salida 6 4 7 5" xfId="19312" xr:uid="{5B417069-AEA6-431B-BAD2-A02F5C8AF8FB}"/>
    <cellStyle name="Salida 6 4 8" xfId="4769" xr:uid="{4E1BBC7A-836E-48B3-A483-DD07DA27361F}"/>
    <cellStyle name="Salida 6 4 8 2" xfId="11151" xr:uid="{81E18E72-9DC7-478D-BEA1-9B296BC1A735}"/>
    <cellStyle name="Salida 6 4 8 2 2" xfId="26259" xr:uid="{E255B7E2-9DCD-41BD-A4D0-A1AD20D3CA22}"/>
    <cellStyle name="Salida 6 4 8 3" xfId="8252" xr:uid="{98B241D1-37EC-4104-9EB4-38802946EEF0}"/>
    <cellStyle name="Salida 6 4 8 3 2" xfId="23360" xr:uid="{5AB1EFD9-9A73-4A15-BABC-6C34CCCE6981}"/>
    <cellStyle name="Salida 6 4 8 4" xfId="19877" xr:uid="{293D0FA4-9684-42A6-95A4-E4DB3E7FC104}"/>
    <cellStyle name="Salida 6 4 9" xfId="8630" xr:uid="{FC57E4DB-F6C5-434D-9057-3148D37C8B2B}"/>
    <cellStyle name="Salida 6 4 9 2" xfId="23738" xr:uid="{A83BEE85-73C8-47C0-9DF4-BF44925F19AE}"/>
    <cellStyle name="Salida 6 5" xfId="1992" xr:uid="{AA09F84D-C499-40F9-8930-FA716D925C4A}"/>
    <cellStyle name="Salida 6 5 10" xfId="16308" xr:uid="{A1523B6F-2CEB-4BDF-8F5E-8169105AFE37}"/>
    <cellStyle name="Salida 6 5 10 2" xfId="31416" xr:uid="{E8BA2BD0-C540-48AC-AD86-7D58A090EE8A}"/>
    <cellStyle name="Salida 6 5 11" xfId="17217" xr:uid="{20D7265B-EC08-4A2A-8D09-7A5F4E4416B1}"/>
    <cellStyle name="Salida 6 5 2" xfId="2754" xr:uid="{66FA97EA-2DBA-4E66-97F3-00E64E0C3854}"/>
    <cellStyle name="Salida 6 5 2 2" xfId="5391" xr:uid="{E73BC93F-586F-4B46-8890-BF049CCE3D43}"/>
    <cellStyle name="Salida 6 5 2 2 2" xfId="11740" xr:uid="{AC860F6C-1A80-43ED-807D-FFF30ED52B93}"/>
    <cellStyle name="Salida 6 5 2 2 2 2" xfId="26848" xr:uid="{156CFB26-B6FD-4C10-9215-667241F127A3}"/>
    <cellStyle name="Salida 6 5 2 2 3" xfId="7104" xr:uid="{F6F4A5DF-2091-45BE-AE5E-00B1A695C03F}"/>
    <cellStyle name="Salida 6 5 2 2 3 2" xfId="22212" xr:uid="{83963EE1-8934-46A7-A37B-E298C430D47D}"/>
    <cellStyle name="Salida 6 5 2 2 4" xfId="20499" xr:uid="{A46F1477-BAF4-4CA7-811B-3E709C2292DC}"/>
    <cellStyle name="Salida 6 5 2 3" xfId="7689" xr:uid="{AF886946-F786-4751-BE65-AE812EC5EF66}"/>
    <cellStyle name="Salida 6 5 2 3 2" xfId="22797" xr:uid="{5A76A882-75A8-422C-8AC3-518032A6EDC1}"/>
    <cellStyle name="Salida 6 5 2 4" xfId="17862" xr:uid="{6C5B04B9-DB4A-4A8E-8EB8-81DDA107E456}"/>
    <cellStyle name="Salida 6 5 3" xfId="3057" xr:uid="{AFA40B4D-5FA4-4B3D-B766-293D5C2DC241}"/>
    <cellStyle name="Salida 6 5 3 2" xfId="5694" xr:uid="{EC124431-5B23-4FEA-9765-33464511EC08}"/>
    <cellStyle name="Salida 6 5 3 2 2" xfId="12005" xr:uid="{89D788AB-55F8-4283-A03E-81EEE2851C9E}"/>
    <cellStyle name="Salida 6 5 3 2 2 2" xfId="27113" xr:uid="{EADFBDB5-BC59-4AAE-9A78-C5395360DECE}"/>
    <cellStyle name="Salida 6 5 3 2 3" xfId="13740" xr:uid="{24B6066A-66F5-47BD-A776-B6AC9190D61D}"/>
    <cellStyle name="Salida 6 5 3 2 3 2" xfId="28848" xr:uid="{646585F7-26B7-4A4B-882D-71A26F85D78A}"/>
    <cellStyle name="Salida 6 5 3 2 4" xfId="20802" xr:uid="{A2B016F2-2EF4-4FE2-BF05-65D2D8C5E67C}"/>
    <cellStyle name="Salida 6 5 3 3" xfId="9439" xr:uid="{B94902EA-9AB8-42FE-AA9E-9449C8B4A611}"/>
    <cellStyle name="Salida 6 5 3 3 2" xfId="24547" xr:uid="{1294DE44-2D0C-4380-949F-F7DDCAABA7ED}"/>
    <cellStyle name="Salida 6 5 3 4" xfId="15844" xr:uid="{8A4670A9-5F12-4F50-9333-4A98A0510835}"/>
    <cellStyle name="Salida 6 5 3 4 2" xfId="30952" xr:uid="{999E7B58-8A3B-4D28-804C-817BC2AFB72D}"/>
    <cellStyle name="Salida 6 5 3 5" xfId="18165" xr:uid="{31B5975D-4021-4BDF-AD2D-04BE6326F661}"/>
    <cellStyle name="Salida 6 5 4" xfId="3383" xr:uid="{B5DC11DB-0DDA-4710-8970-7D1D8BE32712}"/>
    <cellStyle name="Salida 6 5 4 2" xfId="6020" xr:uid="{B990C658-EFFD-44AE-B5A4-5A0BE3DD9648}"/>
    <cellStyle name="Salida 6 5 4 2 2" xfId="12331" xr:uid="{A7738248-2711-458C-8B66-1B59581BDF96}"/>
    <cellStyle name="Salida 6 5 4 2 2 2" xfId="27439" xr:uid="{79832716-5BBE-4790-A3A6-32B4128F2317}"/>
    <cellStyle name="Salida 6 5 4 2 3" xfId="15272" xr:uid="{8DBD726C-1CDF-4601-BEA1-4C52DFA150D5}"/>
    <cellStyle name="Salida 6 5 4 2 3 2" xfId="30380" xr:uid="{ABA98364-B053-47B4-A931-6619211C5AC6}"/>
    <cellStyle name="Salida 6 5 4 2 4" xfId="21128" xr:uid="{CDAC3811-BAE0-4FEB-9475-9E4305F7B388}"/>
    <cellStyle name="Salida 6 5 4 3" xfId="9765" xr:uid="{5F1A6077-828B-4AED-A374-224EE5E94107}"/>
    <cellStyle name="Salida 6 5 4 3 2" xfId="24873" xr:uid="{C8C37044-1A3F-4299-A70D-C91BF57D0854}"/>
    <cellStyle name="Salida 6 5 4 4" xfId="14821" xr:uid="{426F0F61-9D9B-469D-94D4-ADF783B3ACC9}"/>
    <cellStyle name="Salida 6 5 4 4 2" xfId="29929" xr:uid="{DA709913-F498-41AE-89F0-133AE80F9482}"/>
    <cellStyle name="Salida 6 5 4 5" xfId="18491" xr:uid="{1DBE9B4C-7EDB-412C-ADB7-9FB9B730F9AB}"/>
    <cellStyle name="Salida 6 5 5" xfId="3689" xr:uid="{8D36B8DD-26E1-4F8D-A709-8C55FC4B5AA2}"/>
    <cellStyle name="Salida 6 5 5 2" xfId="6326" xr:uid="{F2F61522-1232-4099-829D-3EE37B618B70}"/>
    <cellStyle name="Salida 6 5 5 2 2" xfId="12637" xr:uid="{BF7F07D8-91B6-44E9-904A-41E769B7BE6D}"/>
    <cellStyle name="Salida 6 5 5 2 2 2" xfId="27745" xr:uid="{5C4ECBA1-CC81-49F6-8EAC-4A2DB755F8B2}"/>
    <cellStyle name="Salida 6 5 5 2 3" xfId="13476" xr:uid="{0BB757D1-5719-4A56-B278-24DC58D1C79E}"/>
    <cellStyle name="Salida 6 5 5 2 3 2" xfId="28584" xr:uid="{6320720C-1AFD-4C9F-B752-4DD80A60B3D9}"/>
    <cellStyle name="Salida 6 5 5 2 4" xfId="21434" xr:uid="{DBF594EF-8D55-454C-A0A7-50D12AD08B98}"/>
    <cellStyle name="Salida 6 5 5 3" xfId="10071" xr:uid="{4CEC0598-CBBD-470E-94BC-585A55B10EEA}"/>
    <cellStyle name="Salida 6 5 5 3 2" xfId="25179" xr:uid="{7ADF4425-64C3-4AF2-A6B2-7B5E19CB9F21}"/>
    <cellStyle name="Salida 6 5 5 4" xfId="14603" xr:uid="{C473575A-79BA-4CBB-9299-48626DEFA5C1}"/>
    <cellStyle name="Salida 6 5 5 4 2" xfId="29711" xr:uid="{A169ED77-F6D8-46D0-9EA7-08206C36A7CE}"/>
    <cellStyle name="Salida 6 5 5 5" xfId="18797" xr:uid="{D4B55715-B8C5-4A71-A1A3-BDC2BA572B63}"/>
    <cellStyle name="Salida 6 5 6" xfId="4064" xr:uid="{06C3FEE3-70F2-44C6-8D05-6F012A71E654}"/>
    <cellStyle name="Salida 6 5 6 2" xfId="6701" xr:uid="{94C8B5F1-88BC-4B16-A5E0-BD71B7075080}"/>
    <cellStyle name="Salida 6 5 6 2 2" xfId="13012" xr:uid="{F5F4C274-DFDC-4868-BFF8-B9E28350A9D7}"/>
    <cellStyle name="Salida 6 5 6 2 2 2" xfId="28120" xr:uid="{49E743A3-6F14-43E7-ADE2-B3DE359039D1}"/>
    <cellStyle name="Salida 6 5 6 2 3" xfId="16688" xr:uid="{59197252-980E-424D-A0FD-35C8DAB3F098}"/>
    <cellStyle name="Salida 6 5 6 2 3 2" xfId="31796" xr:uid="{33CAD3DE-E3DD-4434-9A77-64891AC7DC8F}"/>
    <cellStyle name="Salida 6 5 6 2 4" xfId="21809" xr:uid="{82F36ED0-226B-42F1-B8D8-EFD0EF581AB6}"/>
    <cellStyle name="Salida 6 5 6 3" xfId="10446" xr:uid="{3455C31D-FDB6-4E86-B0E2-7394D671F9A5}"/>
    <cellStyle name="Salida 6 5 6 3 2" xfId="25554" xr:uid="{A09523C2-0C40-4E3A-AFFA-758FA3E97312}"/>
    <cellStyle name="Salida 6 5 6 4" xfId="16284" xr:uid="{8B975C0B-A10C-46D8-A11C-6AFE77B687A5}"/>
    <cellStyle name="Salida 6 5 6 4 2" xfId="31392" xr:uid="{C2E1F4FC-0F43-4DCE-961D-FCA10816F167}"/>
    <cellStyle name="Salida 6 5 6 5" xfId="19172" xr:uid="{E3EFA13C-8C2B-489C-A4F4-1A4392EA4B4A}"/>
    <cellStyle name="Salida 6 5 7" xfId="4629" xr:uid="{187B6FE2-97F7-4CA0-AC8F-B484136B52AB}"/>
    <cellStyle name="Salida 6 5 7 2" xfId="11011" xr:uid="{8D711B41-1957-44D4-AAEA-0326D3DB6CC7}"/>
    <cellStyle name="Salida 6 5 7 2 2" xfId="26119" xr:uid="{388B7BE7-681A-4D7B-8373-97E5C2F17707}"/>
    <cellStyle name="Salida 6 5 7 3" xfId="7096" xr:uid="{53DE1BCB-ABE7-4A9B-9906-9C8F80F873F7}"/>
    <cellStyle name="Salida 6 5 7 3 2" xfId="22204" xr:uid="{8A25A36B-18D0-47B5-8140-468EE4A09354}"/>
    <cellStyle name="Salida 6 5 7 4" xfId="19737" xr:uid="{74608A90-11F9-44B0-B175-BF9855FD0383}"/>
    <cellStyle name="Salida 6 5 8" xfId="8490" xr:uid="{666150F1-D7AA-467B-BA7F-5C30DD66A412}"/>
    <cellStyle name="Salida 6 5 8 2" xfId="23598" xr:uid="{475736CD-EDAE-413E-BE63-791162FE5013}"/>
    <cellStyle name="Salida 6 5 9" xfId="16302" xr:uid="{5F92FF34-8F6D-42CA-B13D-99816BD87936}"/>
    <cellStyle name="Salida 6 5 9 2" xfId="31410" xr:uid="{0F1127AC-7611-4116-9918-62FCAC987EC5}"/>
    <cellStyle name="Salida 7" xfId="1516" xr:uid="{00000000-0005-0000-0000-0000F0050000}"/>
    <cellStyle name="Salida 7 2" xfId="1942" xr:uid="{82A9852C-D9E7-4A02-A110-5376AB0F394A}"/>
    <cellStyle name="Salida 7 2 10" xfId="8443" xr:uid="{C1ACB530-F204-41D9-BE72-8603FEF69EBB}"/>
    <cellStyle name="Salida 7 2 10 2" xfId="23551" xr:uid="{C4C574E4-9419-494D-92FD-ADEDDA38EE1F}"/>
    <cellStyle name="Salida 7 2 11" xfId="16291" xr:uid="{7640B01E-9EF2-4E7B-B171-9D3BA9ED7978}"/>
    <cellStyle name="Salida 7 2 11 2" xfId="31399" xr:uid="{9911EA98-A7C5-47DA-A4DD-D4A53276A287}"/>
    <cellStyle name="Salida 7 2 12" xfId="15499" xr:uid="{A550B85C-6B7F-4FA5-8731-24AB2A132E3C}"/>
    <cellStyle name="Salida 7 2 12 2" xfId="30607" xr:uid="{4DD69AF1-C6B1-4073-81F2-AAE3B09EB2F0}"/>
    <cellStyle name="Salida 7 2 13" xfId="17167" xr:uid="{C93EFA6A-0C0F-4BF5-B564-DBEF4AA97E62}"/>
    <cellStyle name="Salida 7 2 2" xfId="2502" xr:uid="{6220F949-D9DC-48BC-984E-DA701A07AE88}"/>
    <cellStyle name="Salida 7 2 2 2" xfId="5139" xr:uid="{C7E63ADE-CF80-45F3-8AF9-202C612FBD93}"/>
    <cellStyle name="Salida 7 2 2 2 2" xfId="11503" xr:uid="{7E94D83C-FECE-4364-BD2A-08E2C6AB35AB}"/>
    <cellStyle name="Salida 7 2 2 2 2 2" xfId="26611" xr:uid="{2C1CF80C-398A-448F-875B-3E912EC1A417}"/>
    <cellStyle name="Salida 7 2 2 2 3" xfId="14036" xr:uid="{3E39CCCB-0A53-45A1-AA66-F6B422876AD9}"/>
    <cellStyle name="Salida 7 2 2 2 3 2" xfId="29144" xr:uid="{2CC64618-04B4-4E54-A8E1-19B1389F48B6}"/>
    <cellStyle name="Salida 7 2 2 2 4" xfId="20247" xr:uid="{F440E7CC-2C6D-4C32-8EB7-15648F7B29A0}"/>
    <cellStyle name="Salida 7 2 2 3" xfId="8969" xr:uid="{E3392E99-E414-44B3-8382-90218F52468B}"/>
    <cellStyle name="Salida 7 2 2 3 2" xfId="24077" xr:uid="{4F948C24-0133-4F8F-9EB7-B4DBC292CAC7}"/>
    <cellStyle name="Salida 7 2 3" xfId="2718" xr:uid="{33902365-8B1C-44FC-BEC8-973823562F81}"/>
    <cellStyle name="Salida 7 2 3 2" xfId="5355" xr:uid="{FA31F3F5-EC3B-47DC-A870-7C781C9AD001}"/>
    <cellStyle name="Salida 7 2 3 2 2" xfId="11704" xr:uid="{CBB5C5F1-2313-4706-9E2C-ED14BDDCD497}"/>
    <cellStyle name="Salida 7 2 3 2 2 2" xfId="26812" xr:uid="{F79A5136-8520-47C8-BD3C-D6849A2863D7}"/>
    <cellStyle name="Salida 7 2 3 2 3" xfId="7442" xr:uid="{D6F7E72C-FD65-4D71-8AF8-5E0E652D30BA}"/>
    <cellStyle name="Salida 7 2 3 2 3 2" xfId="22550" xr:uid="{60B9EC43-5C22-4A7D-9DEC-B4356612FCE8}"/>
    <cellStyle name="Salida 7 2 3 2 4" xfId="20463" xr:uid="{9BE84EE6-6F8B-47DB-8981-E0F057B0DA7E}"/>
    <cellStyle name="Salida 7 2 3 3" xfId="14449" xr:uid="{46025A9A-DADA-42F1-B92A-D76C22126B79}"/>
    <cellStyle name="Salida 7 2 3 3 2" xfId="29557" xr:uid="{DE6B4BC8-020A-421B-9F6A-FC82F4B4F3B6}"/>
    <cellStyle name="Salida 7 2 3 4" xfId="17826" xr:uid="{FF21DB65-81B3-4B7C-B284-494749A9067E}"/>
    <cellStyle name="Salida 7 2 4" xfId="3021" xr:uid="{22AF2EFA-CC69-4AB0-AC6C-4F97E64C34DA}"/>
    <cellStyle name="Salida 7 2 4 2" xfId="5658" xr:uid="{5D951992-95BE-46AC-8609-9F2FA747BC28}"/>
    <cellStyle name="Salida 7 2 4 2 2" xfId="11969" xr:uid="{6D7931F0-9E40-4265-B7B0-72F422E21E9D}"/>
    <cellStyle name="Salida 7 2 4 2 2 2" xfId="27077" xr:uid="{62F98A5A-D935-4AFB-BC63-D32876EF27AE}"/>
    <cellStyle name="Salida 7 2 4 2 3" xfId="7928" xr:uid="{B5D414FF-E774-4CEE-9F8E-1CE9E74AE484}"/>
    <cellStyle name="Salida 7 2 4 2 3 2" xfId="23036" xr:uid="{0D16BFAA-EEE0-4580-B985-DB6E687DB295}"/>
    <cellStyle name="Salida 7 2 4 2 4" xfId="20766" xr:uid="{4F8F1B3A-70E1-4870-9388-AA2F1209F678}"/>
    <cellStyle name="Salida 7 2 4 3" xfId="9403" xr:uid="{5326BAA3-5136-49F9-B373-8F7990A270A8}"/>
    <cellStyle name="Salida 7 2 4 3 2" xfId="24511" xr:uid="{C24F1FBC-1DC2-4836-835B-5203F9CFD4B4}"/>
    <cellStyle name="Salida 7 2 4 4" xfId="8078" xr:uid="{8442C61C-EC05-4984-B4DD-EEE3678B9E5D}"/>
    <cellStyle name="Salida 7 2 4 4 2" xfId="23186" xr:uid="{2E7A2992-E1B7-475C-ACF3-D30524F80454}"/>
    <cellStyle name="Salida 7 2 4 5" xfId="18129" xr:uid="{1394847A-C61F-4A41-A48B-4EAFFD9A5025}"/>
    <cellStyle name="Salida 7 2 5" xfId="3347" xr:uid="{A1435F34-0F32-4A18-8177-EBE9783558DD}"/>
    <cellStyle name="Salida 7 2 5 2" xfId="5984" xr:uid="{69A081AA-3BB0-416B-AC73-D5BC19FB66AB}"/>
    <cellStyle name="Salida 7 2 5 2 2" xfId="12295" xr:uid="{64916479-03AD-4117-A869-6E886DF98E58}"/>
    <cellStyle name="Salida 7 2 5 2 2 2" xfId="27403" xr:uid="{B6BB0C43-36F5-4347-8EC0-34E2A29CAC50}"/>
    <cellStyle name="Salida 7 2 5 2 3" xfId="7927" xr:uid="{68B5E289-1032-4C52-B977-FE41857C9AA4}"/>
    <cellStyle name="Salida 7 2 5 2 3 2" xfId="23035" xr:uid="{D1AAFBE3-B9C9-4284-9E53-60F0BF3A0EBA}"/>
    <cellStyle name="Salida 7 2 5 2 4" xfId="21092" xr:uid="{EE370BD9-C6BB-475D-9B04-CFE3C8243C45}"/>
    <cellStyle name="Salida 7 2 5 3" xfId="9729" xr:uid="{2746EFFB-D296-4CF6-9C81-F58EBEE83A20}"/>
    <cellStyle name="Salida 7 2 5 3 2" xfId="24837" xr:uid="{D465A37D-9ECF-4CBB-880E-0C1F94F7B9C2}"/>
    <cellStyle name="Salida 7 2 5 4" xfId="15727" xr:uid="{717F0E39-6031-4C9E-94AB-0D88C9E7AF40}"/>
    <cellStyle name="Salida 7 2 5 4 2" xfId="30835" xr:uid="{894E1736-522C-41F5-9FBC-0DFD041FC27E}"/>
    <cellStyle name="Salida 7 2 5 5" xfId="18455" xr:uid="{8233C8D1-DC3A-4186-B3F4-569943F33E45}"/>
    <cellStyle name="Salida 7 2 6" xfId="3653" xr:uid="{72D33A0B-DAF1-4C4E-AA1D-99FECB635568}"/>
    <cellStyle name="Salida 7 2 6 2" xfId="6290" xr:uid="{4000AC2D-4DF9-4482-9E08-4896EABB1AB8}"/>
    <cellStyle name="Salida 7 2 6 2 2" xfId="12601" xr:uid="{688EE858-1E76-4FDB-8A74-51635D342327}"/>
    <cellStyle name="Salida 7 2 6 2 2 2" xfId="27709" xr:uid="{7D518DFC-7BF2-487A-B76E-5B6DF4AE3693}"/>
    <cellStyle name="Salida 7 2 6 2 3" xfId="7663" xr:uid="{EC921F7D-A33E-47DA-BD19-278F4575EC02}"/>
    <cellStyle name="Salida 7 2 6 2 3 2" xfId="22771" xr:uid="{F5B21064-FF08-4578-8452-21091A55952D}"/>
    <cellStyle name="Salida 7 2 6 2 4" xfId="21398" xr:uid="{65FB6FC1-6D97-4125-8C73-BB564D88881F}"/>
    <cellStyle name="Salida 7 2 6 3" xfId="10035" xr:uid="{7162D6FD-F991-428E-9519-7F5517EE5F54}"/>
    <cellStyle name="Salida 7 2 6 3 2" xfId="25143" xr:uid="{D728FB7D-A87B-4C07-A5EB-F714821A81A4}"/>
    <cellStyle name="Salida 7 2 6 4" xfId="14437" xr:uid="{A3302654-8D41-4B4C-AF02-C180EB34DA10}"/>
    <cellStyle name="Salida 7 2 6 4 2" xfId="29545" xr:uid="{9252B1EB-D2E8-498D-B859-7F05B4FA0698}"/>
    <cellStyle name="Salida 7 2 6 5" xfId="18761" xr:uid="{165981E6-7D60-4E91-AC31-62263A19D4D7}"/>
    <cellStyle name="Salida 7 2 7" xfId="4014" xr:uid="{D7DEBF16-0D92-4A94-BE67-C2AF7366320B}"/>
    <cellStyle name="Salida 7 2 7 2" xfId="6651" xr:uid="{C8267073-0261-4CB2-9A20-F4A738717A0C}"/>
    <cellStyle name="Salida 7 2 7 2 2" xfId="12962" xr:uid="{F5C631C1-14D5-4C83-8364-6C0698A53C4A}"/>
    <cellStyle name="Salida 7 2 7 2 2 2" xfId="28070" xr:uid="{2872CE47-DFFB-450E-B5BC-02F1437E690C}"/>
    <cellStyle name="Salida 7 2 7 2 3" xfId="16652" xr:uid="{E9C6BCE1-B0CF-4FB6-A9E2-FD41AC373674}"/>
    <cellStyle name="Salida 7 2 7 2 3 2" xfId="31760" xr:uid="{C86C6DED-652C-40E2-A499-9C854A10C377}"/>
    <cellStyle name="Salida 7 2 7 2 4" xfId="21759" xr:uid="{D0AB6DAE-B00B-46DF-837F-B705FDE4C467}"/>
    <cellStyle name="Salida 7 2 7 3" xfId="10396" xr:uid="{73E60D59-8A2C-4539-A740-1AACC7EE8AB0}"/>
    <cellStyle name="Salida 7 2 7 3 2" xfId="25504" xr:uid="{7D21A4CB-96DD-48E0-BD03-AF409E43C782}"/>
    <cellStyle name="Salida 7 2 7 4" xfId="15505" xr:uid="{521A0A5E-AB09-47A9-A052-F9E131F0BEEF}"/>
    <cellStyle name="Salida 7 2 7 4 2" xfId="30613" xr:uid="{7A500551-3FF7-41E2-A1F5-832E9D545A94}"/>
    <cellStyle name="Salida 7 2 7 5" xfId="19122" xr:uid="{334A6DAF-4888-4449-A587-1DCD39F5C10B}"/>
    <cellStyle name="Salida 7 2 8" xfId="4327" xr:uid="{E316A489-F72E-4652-9F02-0EBB4D3B8C8A}"/>
    <cellStyle name="Salida 7 2 8 2" xfId="6964" xr:uid="{87CDD7EC-9C61-4B96-887F-197AFB11EAB4}"/>
    <cellStyle name="Salida 7 2 8 2 2" xfId="13275" xr:uid="{795FA73E-4496-4D65-9832-7F555790DB73}"/>
    <cellStyle name="Salida 7 2 8 2 2 2" xfId="28383" xr:uid="{D43634D0-A3DC-48F7-A206-66D47269FE5C}"/>
    <cellStyle name="Salida 7 2 8 2 3" xfId="16939" xr:uid="{0EE16755-3169-403E-BAAD-6F4532F548A1}"/>
    <cellStyle name="Salida 7 2 8 2 3 2" xfId="32047" xr:uid="{CE151F60-2BD3-40FF-8158-3B3501359345}"/>
    <cellStyle name="Salida 7 2 8 2 4" xfId="22072" xr:uid="{62B908E6-617D-4ABC-B319-14BE3503464E}"/>
    <cellStyle name="Salida 7 2 8 3" xfId="10709" xr:uid="{818A118B-90EC-42F8-BDA9-6E74C8BAD87D}"/>
    <cellStyle name="Salida 7 2 8 3 2" xfId="25817" xr:uid="{A2BAB52E-FF55-4005-BBC9-4EC44AE8D652}"/>
    <cellStyle name="Salida 7 2 8 4" xfId="16460" xr:uid="{675C7CB1-43F0-4F43-8491-19D2DE8FF1AD}"/>
    <cellStyle name="Salida 7 2 8 4 2" xfId="31568" xr:uid="{C6F1AB1F-B2F2-4EED-AE67-DF11504FB76E}"/>
    <cellStyle name="Salida 7 2 8 5" xfId="19435" xr:uid="{63ACADFB-EC5A-4E64-B930-7A06891393F0}"/>
    <cellStyle name="Salida 7 2 9" xfId="4579" xr:uid="{BB7DFA94-CA84-495C-B68D-E09B9DD26B54}"/>
    <cellStyle name="Salida 7 2 9 2" xfId="10961" xr:uid="{CCC5A8DE-8714-4A13-9F33-5985CF7A88DB}"/>
    <cellStyle name="Salida 7 2 9 2 2" xfId="26069" xr:uid="{99BB2D1B-9B57-416F-AAC8-4520960FD060}"/>
    <cellStyle name="Salida 7 2 9 3" xfId="13706" xr:uid="{AE3D9C2A-8E2E-4735-AC83-DF1D2CD6276B}"/>
    <cellStyle name="Salida 7 2 9 3 2" xfId="28814" xr:uid="{69121417-3883-46E1-8A5F-177AE453F08D}"/>
    <cellStyle name="Salida 7 2 9 4" xfId="19687" xr:uid="{737091F3-3942-4A57-9303-30E7B95FE74D}"/>
    <cellStyle name="Salida 7 3" xfId="1791" xr:uid="{CDF1E22F-58A0-4267-826F-213EF3BEA7F5}"/>
    <cellStyle name="Salida 7 3 10" xfId="8268" xr:uid="{91D898CE-3B4E-409D-BC95-D339C32A39FF}"/>
    <cellStyle name="Salida 7 3 10 2" xfId="23376" xr:uid="{CBDA266D-10F2-48E3-9322-8DB725E5E3ED}"/>
    <cellStyle name="Salida 7 3 11" xfId="16547" xr:uid="{6FE42B28-3D00-4E2E-B234-1DE3F11C8934}"/>
    <cellStyle name="Salida 7 3 11 2" xfId="31655" xr:uid="{A5D6AAD0-405B-4829-A5D8-26069C45F6FA}"/>
    <cellStyle name="Salida 7 3 12" xfId="14288" xr:uid="{EA328A6B-F830-4BAA-B16D-0CD0383E6B6C}"/>
    <cellStyle name="Salida 7 3 12 2" xfId="29396" xr:uid="{BD066786-F9A8-453B-A4D6-54AE97E0E6E3}"/>
    <cellStyle name="Salida 7 3 13" xfId="17016" xr:uid="{CC1528F1-3C4D-42CA-B20A-3A3282A78960}"/>
    <cellStyle name="Salida 7 3 2" xfId="2351" xr:uid="{1FDE2075-BF9A-4DFC-AF26-D3B2DE7FC7D9}"/>
    <cellStyle name="Salida 7 3 2 2" xfId="4988" xr:uid="{0094E6E1-8A9C-4E2E-A4D6-76F0F3BFDE84}"/>
    <cellStyle name="Salida 7 3 2 2 2" xfId="11352" xr:uid="{F68532AC-7E0D-4B94-8123-600DEFE2E0BD}"/>
    <cellStyle name="Salida 7 3 2 2 2 2" xfId="26460" xr:uid="{9221BB3D-FBFD-4A48-8D76-647596412E8C}"/>
    <cellStyle name="Salida 7 3 2 2 3" xfId="13716" xr:uid="{20C87CB9-7AAC-4255-BF44-FD8D8329F5EC}"/>
    <cellStyle name="Salida 7 3 2 2 3 2" xfId="28824" xr:uid="{9002C54F-D41F-4EBD-ABF5-33D4D0278365}"/>
    <cellStyle name="Salida 7 3 2 2 4" xfId="20096" xr:uid="{2924E1D2-B107-457D-B886-D49673DBBDC6}"/>
    <cellStyle name="Salida 7 3 2 3" xfId="8818" xr:uid="{7C380D75-9C31-4F05-9688-EC539A378D8C}"/>
    <cellStyle name="Salida 7 3 2 3 2" xfId="23926" xr:uid="{3FE11FF2-58C2-4364-A9C9-EE51A937B401}"/>
    <cellStyle name="Salida 7 3 3" xfId="2268" xr:uid="{23B0C1FC-7695-4FA5-83F9-9CE23B86F168}"/>
    <cellStyle name="Salida 7 3 3 2" xfId="4905" xr:uid="{5C04EC0A-E075-4A3F-9CA7-8CDE861EC1F5}"/>
    <cellStyle name="Salida 7 3 3 2 2" xfId="11269" xr:uid="{E074BFBD-963C-4BDF-A441-EA4C952E30EC}"/>
    <cellStyle name="Salida 7 3 3 2 2 2" xfId="26377" xr:uid="{EBE2B513-B46D-4F0B-AE60-D458AC7270C7}"/>
    <cellStyle name="Salida 7 3 3 2 3" xfId="8210" xr:uid="{7F94D663-690C-4B57-806B-5A3AE22EBE81}"/>
    <cellStyle name="Salida 7 3 3 2 3 2" xfId="23318" xr:uid="{B60CD7A5-D9BB-4CB8-B7BC-863216718481}"/>
    <cellStyle name="Salida 7 3 3 2 4" xfId="20013" xr:uid="{0E349EB7-5D57-42B4-8B30-3742E62B1678}"/>
    <cellStyle name="Salida 7 3 3 3" xfId="13771" xr:uid="{F51141AB-5C13-4E8C-9779-2966B9769458}"/>
    <cellStyle name="Salida 7 3 3 3 2" xfId="28879" xr:uid="{FFC273F0-ECD0-42E9-BE79-D0825150F443}"/>
    <cellStyle name="Salida 7 3 3 4" xfId="17493" xr:uid="{68205EAA-8F7F-48F1-879D-5A623300082D}"/>
    <cellStyle name="Salida 7 3 4" xfId="2328" xr:uid="{D699BF46-769E-44B8-9AA6-4DD6992FB41D}"/>
    <cellStyle name="Salida 7 3 4 2" xfId="4965" xr:uid="{2214F1C0-38A6-44B4-B6F5-2071166B0AA6}"/>
    <cellStyle name="Salida 7 3 4 2 2" xfId="11329" xr:uid="{23BC013B-DC3B-4323-BB82-C20209BB44E6}"/>
    <cellStyle name="Salida 7 3 4 2 2 2" xfId="26437" xr:uid="{A47BDEFE-CECF-47C1-BFBC-0A8C21265457}"/>
    <cellStyle name="Salida 7 3 4 2 3" xfId="16483" xr:uid="{426C2650-50B1-4062-965F-58BFA823F99F}"/>
    <cellStyle name="Salida 7 3 4 2 3 2" xfId="31591" xr:uid="{FC7B9AEE-C154-4F37-AB82-AA44A4783E78}"/>
    <cellStyle name="Salida 7 3 4 2 4" xfId="20073" xr:uid="{A2FAF474-732A-4869-BB83-CBC3A935B960}"/>
    <cellStyle name="Salida 7 3 4 3" xfId="8795" xr:uid="{586A6E08-96A7-4980-B23B-6D724970CE84}"/>
    <cellStyle name="Salida 7 3 4 3 2" xfId="23903" xr:uid="{885DAE18-1D7D-4F18-8C3E-002DEDE172F0}"/>
    <cellStyle name="Salida 7 3 4 4" xfId="11799" xr:uid="{F978AADF-59C4-454A-A7FE-F6BADB6965F8}"/>
    <cellStyle name="Salida 7 3 4 4 2" xfId="26907" xr:uid="{CC71330B-88C6-4AE5-AB46-4888C2EE31D6}"/>
    <cellStyle name="Salida 7 3 4 5" xfId="17553" xr:uid="{2756B5B6-6516-4C83-868E-949BAC5A6356}"/>
    <cellStyle name="Salida 7 3 5" xfId="2282" xr:uid="{B7280497-631A-443B-AE9C-01B336C0C112}"/>
    <cellStyle name="Salida 7 3 5 2" xfId="4919" xr:uid="{98EF7976-D67A-48A4-A912-57892168F67A}"/>
    <cellStyle name="Salida 7 3 5 2 2" xfId="11283" xr:uid="{40975047-5FB5-4A9A-AE5B-1F5EAE0872A3}"/>
    <cellStyle name="Salida 7 3 5 2 2 2" xfId="26391" xr:uid="{FB46D5F8-9B23-4848-9492-D26D5D99C46B}"/>
    <cellStyle name="Salida 7 3 5 2 3" xfId="14646" xr:uid="{E75CB897-5BC1-4868-8F03-758027ABB489}"/>
    <cellStyle name="Salida 7 3 5 2 3 2" xfId="29754" xr:uid="{2CD6D2B5-0CA5-4F86-B4FE-ABD7D2FDDF85}"/>
    <cellStyle name="Salida 7 3 5 2 4" xfId="20027" xr:uid="{EA8F7BFB-D830-4C78-B39F-0EF7752C5745}"/>
    <cellStyle name="Salida 7 3 5 3" xfId="8749" xr:uid="{3E6BF44D-C7FF-4D2C-A7B1-078C0A994386}"/>
    <cellStyle name="Salida 7 3 5 3 2" xfId="23857" xr:uid="{092E7254-1D7B-415C-B7AB-23C8E38EB708}"/>
    <cellStyle name="Salida 7 3 5 4" xfId="16515" xr:uid="{1FA2EC35-0681-4B48-B897-DA7C323130AA}"/>
    <cellStyle name="Salida 7 3 5 4 2" xfId="31623" xr:uid="{F7AD2326-F5FA-44F8-B40A-37010172327F}"/>
    <cellStyle name="Salida 7 3 5 5" xfId="17507" xr:uid="{D115C350-2CEB-4F3B-BDB4-DDA685AB3570}"/>
    <cellStyle name="Salida 7 3 6" xfId="2294" xr:uid="{3E3CDACD-D822-4321-BC34-3509D8341286}"/>
    <cellStyle name="Salida 7 3 6 2" xfId="4931" xr:uid="{E5BCA4AA-3EE6-4FC6-84CA-12816ABEFAB6}"/>
    <cellStyle name="Salida 7 3 6 2 2" xfId="11295" xr:uid="{FE64045A-DADC-4BA4-B620-5D915E310ADD}"/>
    <cellStyle name="Salida 7 3 6 2 2 2" xfId="26403" xr:uid="{E99977AD-F21E-4B09-B0F4-498A4B809815}"/>
    <cellStyle name="Salida 7 3 6 2 3" xfId="8712" xr:uid="{79104225-CD7B-4080-AD60-65592F0FC371}"/>
    <cellStyle name="Salida 7 3 6 2 3 2" xfId="23820" xr:uid="{36B81CEE-F69D-4946-9E8C-A1924044B784}"/>
    <cellStyle name="Salida 7 3 6 2 4" xfId="20039" xr:uid="{B6677F48-7877-43B7-ADD5-E439455577C6}"/>
    <cellStyle name="Salida 7 3 6 3" xfId="8761" xr:uid="{C51AA53D-B508-420B-A73D-B2538DA17132}"/>
    <cellStyle name="Salida 7 3 6 3 2" xfId="23869" xr:uid="{BBA754F3-1FDB-43E2-98DE-1B56FE5A9CB4}"/>
    <cellStyle name="Salida 7 3 6 4" xfId="7513" xr:uid="{B3F0D111-A608-4F76-80CE-74117D64A020}"/>
    <cellStyle name="Salida 7 3 6 4 2" xfId="22621" xr:uid="{F1357A17-EA8F-40AD-A898-826037D62437}"/>
    <cellStyle name="Salida 7 3 6 5" xfId="17519" xr:uid="{B2E83D62-F55D-49D1-AD6C-8E33D30B1A79}"/>
    <cellStyle name="Salida 7 3 7" xfId="3863" xr:uid="{DEE6701E-5135-4815-8D49-BEF1ED447DF0}"/>
    <cellStyle name="Salida 7 3 7 2" xfId="6500" xr:uid="{6B6614CF-B583-4911-B487-E93B48C88AD4}"/>
    <cellStyle name="Salida 7 3 7 2 2" xfId="12811" xr:uid="{386054A2-C578-439B-9F51-BD7DC2369CD1}"/>
    <cellStyle name="Salida 7 3 7 2 2 2" xfId="27919" xr:uid="{570759DF-EE19-457C-8312-43D4692AC354}"/>
    <cellStyle name="Salida 7 3 7 2 3" xfId="16250" xr:uid="{2FF23BF3-8DB5-4844-8628-7E1A0381CF88}"/>
    <cellStyle name="Salida 7 3 7 2 3 2" xfId="31358" xr:uid="{8FD4A155-AEC2-4EA8-9FE5-7E5A95ADCAB0}"/>
    <cellStyle name="Salida 7 3 7 2 4" xfId="21608" xr:uid="{42784CB7-0AB1-4046-A245-FFC36B89425F}"/>
    <cellStyle name="Salida 7 3 7 3" xfId="10245" xr:uid="{31877AA7-B224-43C1-95D7-B1AC00E03747}"/>
    <cellStyle name="Salida 7 3 7 3 2" xfId="25353" xr:uid="{C31CB213-AD48-4963-B6F0-D2FE74557465}"/>
    <cellStyle name="Salida 7 3 7 4" xfId="7605" xr:uid="{87D6561C-1C2C-4551-8ED3-FBEACFD8CFCB}"/>
    <cellStyle name="Salida 7 3 7 4 2" xfId="22713" xr:uid="{F96F8BA8-8B80-4659-9602-75C8BF613120}"/>
    <cellStyle name="Salida 7 3 7 5" xfId="18971" xr:uid="{A5E08F13-8A7A-4CE7-8EC6-0F9E5A54FB90}"/>
    <cellStyle name="Salida 7 3 8" xfId="4245" xr:uid="{1611003C-75E0-45BC-A7CE-B6FD43FBDD5D}"/>
    <cellStyle name="Salida 7 3 8 2" xfId="6882" xr:uid="{9B42B89F-E5FC-4876-96BE-890B45114647}"/>
    <cellStyle name="Salida 7 3 8 2 2" xfId="13193" xr:uid="{CC937266-6CAA-4328-8FF9-E747CE942319}"/>
    <cellStyle name="Salida 7 3 8 2 2 2" xfId="28301" xr:uid="{2A280EDE-2BD9-45DF-B0AD-2DE4C9579FF6}"/>
    <cellStyle name="Salida 7 3 8 2 3" xfId="16857" xr:uid="{F995787B-5B8B-4998-8C90-86CC0A7CF80A}"/>
    <cellStyle name="Salida 7 3 8 2 3 2" xfId="31965" xr:uid="{1621CC5F-E731-4266-9733-AA9CCF86FF0A}"/>
    <cellStyle name="Salida 7 3 8 2 4" xfId="21990" xr:uid="{AB103004-2A91-4AEA-9038-59F1E1ABCB29}"/>
    <cellStyle name="Salida 7 3 8 3" xfId="10627" xr:uid="{061BA0D7-B98A-4787-AF55-ED1C7993A023}"/>
    <cellStyle name="Salida 7 3 8 3 2" xfId="25735" xr:uid="{B60C4A71-4D28-44DA-AC66-04BF7914AB31}"/>
    <cellStyle name="Salida 7 3 8 4" xfId="16276" xr:uid="{778B9CB3-43B4-437E-B332-50A7F3BB3E44}"/>
    <cellStyle name="Salida 7 3 8 4 2" xfId="31384" xr:uid="{26C2DC05-4D2A-4762-BDDE-8526F34FFD59}"/>
    <cellStyle name="Salida 7 3 8 5" xfId="19353" xr:uid="{2DD68693-BE27-4FB5-83D4-F4C637C3DE0E}"/>
    <cellStyle name="Salida 7 3 9" xfId="4428" xr:uid="{26C61B40-F292-48DA-A206-F402B97EFF6F}"/>
    <cellStyle name="Salida 7 3 9 2" xfId="10810" xr:uid="{7243F7E0-F282-45EF-A934-DA8DFE377D8E}"/>
    <cellStyle name="Salida 7 3 9 2 2" xfId="25918" xr:uid="{6B948BB8-08F5-42B3-A094-30655B5DF7A9}"/>
    <cellStyle name="Salida 7 3 9 3" xfId="7098" xr:uid="{04D76B03-D4FD-4031-A2C7-65D95C8655B7}"/>
    <cellStyle name="Salida 7 3 9 3 2" xfId="22206" xr:uid="{89739786-118B-4677-A131-16478F026A8A}"/>
    <cellStyle name="Salida 7 3 9 4" xfId="19536" xr:uid="{0F670D5C-2CE9-4F21-9681-E2569E537A0A}"/>
    <cellStyle name="Salida 7 4" xfId="2133" xr:uid="{24ACECE9-E9F3-4CC8-945D-EEC07432D028}"/>
    <cellStyle name="Salida 7 4 10" xfId="14017" xr:uid="{0EBBB111-45B2-4B89-86D6-B605C6F8D6B1}"/>
    <cellStyle name="Salida 7 4 10 2" xfId="29125" xr:uid="{C57E2966-CB99-4A55-AD6A-FD88E4620379}"/>
    <cellStyle name="Salida 7 4 11" xfId="8074" xr:uid="{C18493E1-1F64-4FA5-AD63-26A858B921F0}"/>
    <cellStyle name="Salida 7 4 11 2" xfId="23182" xr:uid="{E640CA3E-DC28-4AEA-9D0C-4437944F829E}"/>
    <cellStyle name="Salida 7 4 12" xfId="17358" xr:uid="{09588449-9A5C-4935-A38F-EBA1C5F28D44}"/>
    <cellStyle name="Salida 7 4 2" xfId="2623" xr:uid="{99CD4C8B-7B91-458B-BA89-A0E6B56A6013}"/>
    <cellStyle name="Salida 7 4 2 2" xfId="5260" xr:uid="{D7827502-27E5-42D3-BC41-AB8D9AAB50C7}"/>
    <cellStyle name="Salida 7 4 2 2 2" xfId="11624" xr:uid="{96E93408-0987-4E5B-A545-646A2BED2AF6}"/>
    <cellStyle name="Salida 7 4 2 2 2 2" xfId="26732" xr:uid="{150563B5-B09C-423E-958E-D7CA5F05981A}"/>
    <cellStyle name="Salida 7 4 2 2 3" xfId="8092" xr:uid="{1B2916DA-DFE5-4F0A-BB0A-2058098B57CA}"/>
    <cellStyle name="Salida 7 4 2 2 3 2" xfId="23200" xr:uid="{3CBEAD17-F00B-4FF0-B0C8-CD3FE2BF8269}"/>
    <cellStyle name="Salida 7 4 2 2 4" xfId="20368" xr:uid="{828BBF60-F275-4039-939F-ED1B2A041F83}"/>
    <cellStyle name="Salida 7 4 2 3" xfId="9090" xr:uid="{E3F264A2-4064-4F1A-9DFE-670930109F4A}"/>
    <cellStyle name="Salida 7 4 2 3 2" xfId="24198" xr:uid="{0449F886-1C77-43D0-BCA7-7CEFDE11D58B}"/>
    <cellStyle name="Salida 7 4 2 4" xfId="8728" xr:uid="{577B7DB6-4888-40E5-BFA1-DFEAABF85C87}"/>
    <cellStyle name="Salida 7 4 2 4 2" xfId="23836" xr:uid="{55B34706-DE70-47B6-B235-217429A344F3}"/>
    <cellStyle name="Salida 7 4 2 5" xfId="7682" xr:uid="{D576C0FD-AC40-4298-8EC3-E9292EF5DB21}"/>
    <cellStyle name="Salida 7 4 2 5 2" xfId="22790" xr:uid="{2404AEF5-13D3-4A35-9B67-F002B795CC44}"/>
    <cellStyle name="Salida 7 4 2 6" xfId="17731" xr:uid="{DA8DBC46-5FB9-4E9C-887F-2B95C9120D5A}"/>
    <cellStyle name="Salida 7 4 3" xfId="2888" xr:uid="{D1D66313-0ED0-44B5-A27E-B9E31D0B9B77}"/>
    <cellStyle name="Salida 7 4 3 2" xfId="5525" xr:uid="{6C7D6E6A-4817-48B6-8C40-8500F2360DB7}"/>
    <cellStyle name="Salida 7 4 3 2 2" xfId="11836" xr:uid="{89C6B6A7-A37B-4D42-AF49-F39EA63ACF46}"/>
    <cellStyle name="Salida 7 4 3 2 2 2" xfId="26944" xr:uid="{2B7A2B5C-BD00-4F6B-91D9-E17BF35C89E2}"/>
    <cellStyle name="Salida 7 4 3 2 3" xfId="8033" xr:uid="{6AE312BC-9DBB-4A46-B995-427E4A2F13A3}"/>
    <cellStyle name="Salida 7 4 3 2 3 2" xfId="23141" xr:uid="{B4065AEC-412A-4E35-857E-798744AD9558}"/>
    <cellStyle name="Salida 7 4 3 2 4" xfId="20633" xr:uid="{E0E9750E-8BE2-4628-AEB2-C5B1A69BAD86}"/>
    <cellStyle name="Salida 7 4 3 3" xfId="16319" xr:uid="{547F81A9-49D6-4D2A-B032-1A2718386A2A}"/>
    <cellStyle name="Salida 7 4 3 3 2" xfId="31427" xr:uid="{DBAB2913-B658-4800-8E6F-E3BB962647A6}"/>
    <cellStyle name="Salida 7 4 3 4" xfId="17996" xr:uid="{ACC1BECC-DC72-4EB7-9E3D-EB60DE0F5D72}"/>
    <cellStyle name="Salida 7 4 4" xfId="3191" xr:uid="{A8A8A156-2682-4F79-B220-51902D3750B9}"/>
    <cellStyle name="Salida 7 4 4 2" xfId="5828" xr:uid="{06F79C7D-1B48-4DB1-9055-6E8BB74AAD12}"/>
    <cellStyle name="Salida 7 4 4 2 2" xfId="12139" xr:uid="{A8FA0FA0-0D34-4D79-A412-04CE9000CA44}"/>
    <cellStyle name="Salida 7 4 4 2 2 2" xfId="27247" xr:uid="{4D82B44A-13C6-43B3-8B16-B103CE08ADEE}"/>
    <cellStyle name="Salida 7 4 4 2 3" xfId="16455" xr:uid="{A95C8965-51A0-4107-AA10-A009241FEB6B}"/>
    <cellStyle name="Salida 7 4 4 2 3 2" xfId="31563" xr:uid="{3DABC5E4-1171-40C7-9CD4-75B9BC8D42AC}"/>
    <cellStyle name="Salida 7 4 4 2 4" xfId="20936" xr:uid="{4DBD9BC5-7426-41DF-8EAF-9B6990043EC4}"/>
    <cellStyle name="Salida 7 4 4 3" xfId="9573" xr:uid="{1DEFE30A-D044-4D7B-9099-92A1051BE2C2}"/>
    <cellStyle name="Salida 7 4 4 3 2" xfId="24681" xr:uid="{6A3CA42B-6E8C-4803-9D5A-B1D3A1C1D82A}"/>
    <cellStyle name="Salida 7 4 4 4" xfId="14461" xr:uid="{820564CA-8832-414A-8EE2-7E8EA2D48E46}"/>
    <cellStyle name="Salida 7 4 4 4 2" xfId="29569" xr:uid="{867E4501-D6F9-4E60-8DF8-D99904F0E626}"/>
    <cellStyle name="Salida 7 4 4 5" xfId="18299" xr:uid="{5BD56865-67D6-43F7-A73A-A41C2946BDCC}"/>
    <cellStyle name="Salida 7 4 5" xfId="3517" xr:uid="{AEAA5576-31A4-4D46-A5DC-E47CDF4AAD19}"/>
    <cellStyle name="Salida 7 4 5 2" xfId="6154" xr:uid="{7D15A42C-7543-4F3A-B38C-2BFDD82F479E}"/>
    <cellStyle name="Salida 7 4 5 2 2" xfId="12465" xr:uid="{91480639-E627-4927-A01B-1471BCD3819A}"/>
    <cellStyle name="Salida 7 4 5 2 2 2" xfId="27573" xr:uid="{6FB1ECB2-E13C-428F-B407-F7DE4C57E2C8}"/>
    <cellStyle name="Salida 7 4 5 2 3" xfId="7483" xr:uid="{5B00761F-8C55-4D6E-9CFD-FF1313E6FB91}"/>
    <cellStyle name="Salida 7 4 5 2 3 2" xfId="22591" xr:uid="{31693239-789B-4BB2-AAF9-9D4F802726BD}"/>
    <cellStyle name="Salida 7 4 5 2 4" xfId="21262" xr:uid="{0EB970EC-1154-4EC3-81F3-F7ED63FBAFF9}"/>
    <cellStyle name="Salida 7 4 5 3" xfId="9899" xr:uid="{B1ED622A-DF25-41A4-A15D-12EA41E34741}"/>
    <cellStyle name="Salida 7 4 5 3 2" xfId="25007" xr:uid="{ACC1F1D6-A619-47BD-8893-A81820A9830A}"/>
    <cellStyle name="Salida 7 4 5 4" xfId="14144" xr:uid="{E84A3887-9900-4AC5-9DBE-076BC1F7CEC7}"/>
    <cellStyle name="Salida 7 4 5 4 2" xfId="29252" xr:uid="{ED3E5511-DD27-474B-A0CF-6CA13941D9B9}"/>
    <cellStyle name="Salida 7 4 5 5" xfId="18625" xr:uid="{8C28DAE5-5D07-44E4-9F2C-92C9CBD1BAF2}"/>
    <cellStyle name="Salida 7 4 6" xfId="3823" xr:uid="{C09ED12E-EB62-4573-A7C2-81B9D0AC4E5D}"/>
    <cellStyle name="Salida 7 4 6 2" xfId="6460" xr:uid="{C699E23E-A55E-4FF7-B750-C74773ED9C30}"/>
    <cellStyle name="Salida 7 4 6 2 2" xfId="12771" xr:uid="{CEEDCA90-2F0F-410A-AC47-A4F4DB56EB5E}"/>
    <cellStyle name="Salida 7 4 6 2 2 2" xfId="27879" xr:uid="{006F2E24-A07C-4236-BB20-B83D283EDE9F}"/>
    <cellStyle name="Salida 7 4 6 2 3" xfId="14662" xr:uid="{BE5EAB6A-F01C-4461-BEB8-21F3665BE6D5}"/>
    <cellStyle name="Salida 7 4 6 2 3 2" xfId="29770" xr:uid="{71F5C754-5F4F-4152-9421-10D4EA80CDEA}"/>
    <cellStyle name="Salida 7 4 6 2 4" xfId="21568" xr:uid="{40D0624D-AAF7-4D2C-B5D7-99DD47DAE2EC}"/>
    <cellStyle name="Salida 7 4 6 3" xfId="10205" xr:uid="{3AD4CCF2-9A54-43B9-A546-07A6244BA60D}"/>
    <cellStyle name="Salida 7 4 6 3 2" xfId="25313" xr:uid="{EE70AE4D-024D-4015-B8E0-225D447ACAC4}"/>
    <cellStyle name="Salida 7 4 6 4" xfId="14420" xr:uid="{B9CB060C-4962-4671-B110-C17B9A2E6C13}"/>
    <cellStyle name="Salida 7 4 6 4 2" xfId="29528" xr:uid="{CA854A21-DC9F-404B-BC0C-363F6ECEAEE1}"/>
    <cellStyle name="Salida 7 4 6 5" xfId="18931" xr:uid="{969F9621-3C17-4CCF-A63D-08D2B3AAF840}"/>
    <cellStyle name="Salida 7 4 7" xfId="4205" xr:uid="{CC910C4E-2E16-4D53-91F8-76F456D1C5D7}"/>
    <cellStyle name="Salida 7 4 7 2" xfId="6842" xr:uid="{4836C431-902B-4698-9279-9E0CE19301EE}"/>
    <cellStyle name="Salida 7 4 7 2 2" xfId="13153" xr:uid="{7349BAEF-BAB6-462B-9162-4978449A1B1B}"/>
    <cellStyle name="Salida 7 4 7 2 2 2" xfId="28261" xr:uid="{2D06B34B-CAF8-4E0A-8C54-B5B7FEBAD481}"/>
    <cellStyle name="Salida 7 4 7 2 3" xfId="16822" xr:uid="{D4013ECC-BA00-4DB2-9B5D-0040020A9974}"/>
    <cellStyle name="Salida 7 4 7 2 3 2" xfId="31930" xr:uid="{91A92951-229F-484F-B611-93EC4A016224}"/>
    <cellStyle name="Salida 7 4 7 2 4" xfId="21950" xr:uid="{B8D71A4B-80BB-4D30-85EF-71373151D14C}"/>
    <cellStyle name="Salida 7 4 7 3" xfId="10587" xr:uid="{68DF333F-6BCD-403C-8C09-632DA9F25835}"/>
    <cellStyle name="Salida 7 4 7 3 2" xfId="25695" xr:uid="{E89E660F-617D-4AA1-A0D5-4BD85A59759D}"/>
    <cellStyle name="Salida 7 4 7 4" xfId="16565" xr:uid="{57648552-DE09-4E84-8CD3-9AF6909E7C9E}"/>
    <cellStyle name="Salida 7 4 7 4 2" xfId="31673" xr:uid="{A75CD8CE-8885-4D22-BFF6-CEC2D5BAD7A2}"/>
    <cellStyle name="Salida 7 4 7 5" xfId="19313" xr:uid="{2C6C949D-6C31-4BF2-B23C-AAAE86F33A7F}"/>
    <cellStyle name="Salida 7 4 8" xfId="4770" xr:uid="{2E288ECD-D658-43FE-A668-43105AFD1702}"/>
    <cellStyle name="Salida 7 4 8 2" xfId="11152" xr:uid="{6B621BAD-6BCA-40FF-B973-C1E258880BED}"/>
    <cellStyle name="Salida 7 4 8 2 2" xfId="26260" xr:uid="{3FC9ACBD-FA64-43B3-9D87-4C6914359E6D}"/>
    <cellStyle name="Salida 7 4 8 3" xfId="15467" xr:uid="{68BD1D43-F33D-4E5A-8A75-9D5BD9F6F87C}"/>
    <cellStyle name="Salida 7 4 8 3 2" xfId="30575" xr:uid="{87233B2B-CF22-4699-B38B-B7A1C4E17DB8}"/>
    <cellStyle name="Salida 7 4 8 4" xfId="19878" xr:uid="{5F319CE6-5462-42BF-9D8C-0C10DA62D447}"/>
    <cellStyle name="Salida 7 4 9" xfId="8631" xr:uid="{6DA09AFF-A06F-4AEB-84F8-98E395EFA2F6}"/>
    <cellStyle name="Salida 7 4 9 2" xfId="23739" xr:uid="{7BB72DEB-EA0D-4939-B1B6-92AF0EB8F411}"/>
    <cellStyle name="Salida 7 5" xfId="1991" xr:uid="{BED1F11C-8034-447F-8863-7538500416E1}"/>
    <cellStyle name="Salida 7 5 10" xfId="16352" xr:uid="{EE10C1DD-A02C-4729-96FA-F3A6474A2C7F}"/>
    <cellStyle name="Salida 7 5 10 2" xfId="31460" xr:uid="{DE3FB208-C9F7-4842-9C95-055E731C46AD}"/>
    <cellStyle name="Salida 7 5 11" xfId="17216" xr:uid="{A6FF0A56-C567-4CF5-A833-4FF5139EF6D5}"/>
    <cellStyle name="Salida 7 5 2" xfId="2753" xr:uid="{E2558790-ED93-4EDC-99A2-798589AA9E48}"/>
    <cellStyle name="Salida 7 5 2 2" xfId="5390" xr:uid="{FF51B916-DC2D-4C75-A241-656704C53ADC}"/>
    <cellStyle name="Salida 7 5 2 2 2" xfId="11739" xr:uid="{C49976F3-65FC-41EB-998B-788A9819CB93}"/>
    <cellStyle name="Salida 7 5 2 2 2 2" xfId="26847" xr:uid="{D3355E17-3F03-4839-A8DB-10CEBEFD4214}"/>
    <cellStyle name="Salida 7 5 2 2 3" xfId="16331" xr:uid="{E977F1C7-F486-4F34-B954-0353BBEEF5BC}"/>
    <cellStyle name="Salida 7 5 2 2 3 2" xfId="31439" xr:uid="{F18F80B7-1034-48BB-8AC2-14FC69E58759}"/>
    <cellStyle name="Salida 7 5 2 2 4" xfId="20498" xr:uid="{2A0FB489-5344-4D8E-B2C4-28BCBE80A296}"/>
    <cellStyle name="Salida 7 5 2 3" xfId="16127" xr:uid="{BD6B72BE-D091-45FA-B603-030EEF4D7DC2}"/>
    <cellStyle name="Salida 7 5 2 3 2" xfId="31235" xr:uid="{34889E96-EB75-4236-97C5-0FC8A7450574}"/>
    <cellStyle name="Salida 7 5 2 4" xfId="17861" xr:uid="{3A600394-E5BE-4E30-B299-977C9E8974FD}"/>
    <cellStyle name="Salida 7 5 3" xfId="3056" xr:uid="{BB0A3938-511E-4DF3-8B93-26F8B6AAEB09}"/>
    <cellStyle name="Salida 7 5 3 2" xfId="5693" xr:uid="{06EAD685-7E9C-4252-8E34-CBFCA60CB373}"/>
    <cellStyle name="Salida 7 5 3 2 2" xfId="12004" xr:uid="{D0954DA0-B831-49B3-90B9-298B148A702D}"/>
    <cellStyle name="Salida 7 5 3 2 2 2" xfId="27112" xr:uid="{F961EA30-1136-4D6D-B712-F7E0CB2CAE6B}"/>
    <cellStyle name="Salida 7 5 3 2 3" xfId="16280" xr:uid="{7A47C496-EFED-449F-97FA-2BB95BB9A5D2}"/>
    <cellStyle name="Salida 7 5 3 2 3 2" xfId="31388" xr:uid="{EE5DE26D-5556-4D8A-B93C-DB61C6E9ECF2}"/>
    <cellStyle name="Salida 7 5 3 2 4" xfId="20801" xr:uid="{9134B41B-4255-4F88-B36C-39BE0E6D75E4}"/>
    <cellStyle name="Salida 7 5 3 3" xfId="9438" xr:uid="{C86BBCCB-BE55-4CE0-98BB-055F2C5F7536}"/>
    <cellStyle name="Salida 7 5 3 3 2" xfId="24546" xr:uid="{C257D92A-1FC1-4452-8BF1-72D09F6FE99D}"/>
    <cellStyle name="Salida 7 5 3 4" xfId="14414" xr:uid="{269533CC-1400-42AF-AD0E-5CA7C3B893C6}"/>
    <cellStyle name="Salida 7 5 3 4 2" xfId="29522" xr:uid="{672CF0CE-7077-4ED5-8B74-B07DC89485AB}"/>
    <cellStyle name="Salida 7 5 3 5" xfId="18164" xr:uid="{B034D18C-7D21-4347-8C41-EC3783FDB988}"/>
    <cellStyle name="Salida 7 5 4" xfId="3382" xr:uid="{BEE5D4C2-8BC9-485C-A496-565B61888E4A}"/>
    <cellStyle name="Salida 7 5 4 2" xfId="6019" xr:uid="{8A0B961E-A8AE-452E-99B2-ABD22BAE54CF}"/>
    <cellStyle name="Salida 7 5 4 2 2" xfId="12330" xr:uid="{FB3BF921-01EB-44BE-9034-5F496729DB63}"/>
    <cellStyle name="Salida 7 5 4 2 2 2" xfId="27438" xr:uid="{59B55B10-1C30-4AB8-84B0-FDB3DA2A8906}"/>
    <cellStyle name="Salida 7 5 4 2 3" xfId="15973" xr:uid="{0B03439C-417D-449F-8AE8-FDC5B90C515A}"/>
    <cellStyle name="Salida 7 5 4 2 3 2" xfId="31081" xr:uid="{BE99350A-6C19-4EBE-A50D-5088A34155CD}"/>
    <cellStyle name="Salida 7 5 4 2 4" xfId="21127" xr:uid="{9FD87099-5A7E-40A4-9D8F-3D0CE05F547C}"/>
    <cellStyle name="Salida 7 5 4 3" xfId="9764" xr:uid="{EC244101-7889-4FBA-A9B4-D3E12E0A7CC7}"/>
    <cellStyle name="Salida 7 5 4 3 2" xfId="24872" xr:uid="{F1AA7C41-1C73-423D-A02D-68FC3331E2E1}"/>
    <cellStyle name="Salida 7 5 4 4" xfId="14613" xr:uid="{4357E37E-4569-4A61-9955-33563EB74315}"/>
    <cellStyle name="Salida 7 5 4 4 2" xfId="29721" xr:uid="{8E85FD6F-027A-4828-941C-4B334D7A1F4D}"/>
    <cellStyle name="Salida 7 5 4 5" xfId="18490" xr:uid="{36E50757-13F8-472B-A6F8-CF4244F7959D}"/>
    <cellStyle name="Salida 7 5 5" xfId="3688" xr:uid="{9B117AEC-1131-4BF2-9C59-ED6158B55345}"/>
    <cellStyle name="Salida 7 5 5 2" xfId="6325" xr:uid="{4DB8A8A6-020A-4EB4-9E71-381FEB953BBA}"/>
    <cellStyle name="Salida 7 5 5 2 2" xfId="12636" xr:uid="{15EA8CFE-EE39-4ED6-A368-04126C152911}"/>
    <cellStyle name="Salida 7 5 5 2 2 2" xfId="27744" xr:uid="{62E0537A-8937-4D4C-8371-6E7610017CC4}"/>
    <cellStyle name="Salida 7 5 5 2 3" xfId="13978" xr:uid="{1E7ED006-03D7-4714-B3A5-379C3F391162}"/>
    <cellStyle name="Salida 7 5 5 2 3 2" xfId="29086" xr:uid="{2336E49E-7597-4233-A5C8-18B9E74490DE}"/>
    <cellStyle name="Salida 7 5 5 2 4" xfId="21433" xr:uid="{08B5D500-5935-444A-BF1C-7E88649AC923}"/>
    <cellStyle name="Salida 7 5 5 3" xfId="10070" xr:uid="{72F294CE-DB64-47E3-98F6-BF71D5461F4A}"/>
    <cellStyle name="Salida 7 5 5 3 2" xfId="25178" xr:uid="{55E98A7D-D065-469A-A7F7-A67DD75667B6}"/>
    <cellStyle name="Salida 7 5 5 4" xfId="7377" xr:uid="{6433661E-5149-463E-86AC-62F86863F4D2}"/>
    <cellStyle name="Salida 7 5 5 4 2" xfId="22485" xr:uid="{9F8F32D9-C6F6-42C7-AF35-97B05BA7A413}"/>
    <cellStyle name="Salida 7 5 5 5" xfId="18796" xr:uid="{D941348C-7D2F-44B7-9A69-816924CA3288}"/>
    <cellStyle name="Salida 7 5 6" xfId="4063" xr:uid="{E2A048A6-F283-4B87-99F8-76593C5FEF65}"/>
    <cellStyle name="Salida 7 5 6 2" xfId="6700" xr:uid="{3FE5C387-8609-4F15-BAF2-A2A9143415C1}"/>
    <cellStyle name="Salida 7 5 6 2 2" xfId="13011" xr:uid="{7BB73C81-098C-4278-A326-948F3E4ACDC8}"/>
    <cellStyle name="Salida 7 5 6 2 2 2" xfId="28119" xr:uid="{DF0AB328-0933-49F4-A185-CD9E0EEF7377}"/>
    <cellStyle name="Salida 7 5 6 2 3" xfId="16687" xr:uid="{20A2C3F3-3E7C-421E-9B8A-21871840198D}"/>
    <cellStyle name="Salida 7 5 6 2 3 2" xfId="31795" xr:uid="{20E99C55-98CC-4BC7-A915-19F425841000}"/>
    <cellStyle name="Salida 7 5 6 2 4" xfId="21808" xr:uid="{96212880-A4DA-4877-B63B-F003AE9A81D8}"/>
    <cellStyle name="Salida 7 5 6 3" xfId="10445" xr:uid="{F8165191-D28C-4FB9-BC2B-18D6A8FAC34F}"/>
    <cellStyle name="Salida 7 5 6 3 2" xfId="25553" xr:uid="{1DCECC83-12DB-43FD-A763-7309617B300C}"/>
    <cellStyle name="Salida 7 5 6 4" xfId="13956" xr:uid="{44E38C16-BBCD-4E73-AB46-2F4B2704A8E1}"/>
    <cellStyle name="Salida 7 5 6 4 2" xfId="29064" xr:uid="{1ADA3FB3-CFD6-4CD4-A621-C8E6360022F7}"/>
    <cellStyle name="Salida 7 5 6 5" xfId="19171" xr:uid="{7D0F33BF-0A51-4842-87FB-E9E2CD3F7395}"/>
    <cellStyle name="Salida 7 5 7" xfId="4628" xr:uid="{30215C20-5A27-4F66-8BA3-207CBBF17AC8}"/>
    <cellStyle name="Salida 7 5 7 2" xfId="11010" xr:uid="{B992EE1F-8905-48EF-86ED-DD5BDB074AF9}"/>
    <cellStyle name="Salida 7 5 7 2 2" xfId="26118" xr:uid="{931DF90F-62BA-445A-86C1-8961958C7696}"/>
    <cellStyle name="Salida 7 5 7 3" xfId="13588" xr:uid="{A188AA2A-EA43-4E5D-99CD-2C5CC007C90F}"/>
    <cellStyle name="Salida 7 5 7 3 2" xfId="28696" xr:uid="{4F436AA1-EDE8-4E01-BE9E-C2A7ADB6A3A5}"/>
    <cellStyle name="Salida 7 5 7 4" xfId="19736" xr:uid="{4C79F4F2-2F3B-461A-AA75-CAA3AE862E12}"/>
    <cellStyle name="Salida 7 5 8" xfId="8489" xr:uid="{E9F73591-7282-4DC9-A199-A6E7114173CD}"/>
    <cellStyle name="Salida 7 5 8 2" xfId="23597" xr:uid="{AE2451C9-4C89-476C-A9F2-CEC38354F675}"/>
    <cellStyle name="Salida 7 5 9" xfId="7887" xr:uid="{D43DDBE2-B3EE-4763-955D-BDB18957BB2E}"/>
    <cellStyle name="Salida 7 5 9 2" xfId="22995" xr:uid="{84CC4259-8E48-45C7-9FAB-EE7F77D0A0A8}"/>
    <cellStyle name="Salida 8" xfId="1517" xr:uid="{00000000-0005-0000-0000-0000F1050000}"/>
    <cellStyle name="Salida 8 2" xfId="1943" xr:uid="{F4C7E61E-EB8E-4F5D-9E80-3F75E7C3AC2C}"/>
    <cellStyle name="Salida 8 2 10" xfId="8444" xr:uid="{FBDB7755-D5AA-4F04-9556-19EBE36751C9}"/>
    <cellStyle name="Salida 8 2 10 2" xfId="23552" xr:uid="{7986D008-F3B7-4D8A-ACAF-6F93ADDB25E7}"/>
    <cellStyle name="Salida 8 2 11" xfId="14051" xr:uid="{58844D3A-C3CB-4DB2-9E04-DB679E96ECB6}"/>
    <cellStyle name="Salida 8 2 11 2" xfId="29159" xr:uid="{128E8AD6-C43B-4181-AA00-C0B3271D6D27}"/>
    <cellStyle name="Salida 8 2 12" xfId="14495" xr:uid="{8F696EFC-E2D9-4C8B-8141-C410E9EBF52E}"/>
    <cellStyle name="Salida 8 2 12 2" xfId="29603" xr:uid="{EE684FB1-99AB-4E92-B159-B7F86E974ACA}"/>
    <cellStyle name="Salida 8 2 13" xfId="17168" xr:uid="{DC7E7947-2C5A-44E1-BB2B-7E6CBA3BA348}"/>
    <cellStyle name="Salida 8 2 2" xfId="2503" xr:uid="{EE9D0836-406D-468C-BA78-51735EFC8D48}"/>
    <cellStyle name="Salida 8 2 2 2" xfId="5140" xr:uid="{7AD7BB5B-0F60-48FE-A21F-187CC527E2B2}"/>
    <cellStyle name="Salida 8 2 2 2 2" xfId="11504" xr:uid="{42E03791-42D7-4AD9-815F-3A182F60672E}"/>
    <cellStyle name="Salida 8 2 2 2 2 2" xfId="26612" xr:uid="{F20B19F4-6E55-4327-8563-CE3632491661}"/>
    <cellStyle name="Salida 8 2 2 2 3" xfId="14830" xr:uid="{EDF5CE2B-537B-47C5-855F-CA69EFA798EC}"/>
    <cellStyle name="Salida 8 2 2 2 3 2" xfId="29938" xr:uid="{18AC9903-E643-4CE8-9790-745BEE57629D}"/>
    <cellStyle name="Salida 8 2 2 2 4" xfId="20248" xr:uid="{3D8DBFA8-6D21-495D-9756-9FC0BC77C7C0}"/>
    <cellStyle name="Salida 8 2 2 3" xfId="8970" xr:uid="{DB0EBEDC-72D7-449A-A9E1-4171664811D1}"/>
    <cellStyle name="Salida 8 2 2 3 2" xfId="24078" xr:uid="{4FA98643-D22E-43EE-BA67-1EF2BA5F710E}"/>
    <cellStyle name="Salida 8 2 3" xfId="2719" xr:uid="{A120B03E-5702-4543-83DD-8299AE90F9E7}"/>
    <cellStyle name="Salida 8 2 3 2" xfId="5356" xr:uid="{73EDDCCD-036E-4337-B235-CE3FB96DBFB3}"/>
    <cellStyle name="Salida 8 2 3 2 2" xfId="11705" xr:uid="{EAE451C1-6E9B-44EE-AF75-2AC53F1D9A8D}"/>
    <cellStyle name="Salida 8 2 3 2 2 2" xfId="26813" xr:uid="{B6DC9E68-126B-4E3E-BBC9-7657E87D8F27}"/>
    <cellStyle name="Salida 8 2 3 2 3" xfId="13412" xr:uid="{B322D6DE-6E3A-43B7-87C1-A7D0D406B891}"/>
    <cellStyle name="Salida 8 2 3 2 3 2" xfId="28520" xr:uid="{29C73508-81D5-4C41-B463-F49426EA4947}"/>
    <cellStyle name="Salida 8 2 3 2 4" xfId="20464" xr:uid="{F410D888-70F9-463E-AB34-F8D003413F38}"/>
    <cellStyle name="Salida 8 2 3 3" xfId="15746" xr:uid="{98531FEA-ADB0-4488-9DDE-00BDCC191665}"/>
    <cellStyle name="Salida 8 2 3 3 2" xfId="30854" xr:uid="{95DF4E63-293E-44CB-B443-2FDB9589E8FD}"/>
    <cellStyle name="Salida 8 2 3 4" xfId="17827" xr:uid="{B35DEFF1-5D94-41AF-A496-A863205E80CC}"/>
    <cellStyle name="Salida 8 2 4" xfId="3022" xr:uid="{C2D023C6-2D3E-4F68-A5B6-55771345970A}"/>
    <cellStyle name="Salida 8 2 4 2" xfId="5659" xr:uid="{11EED15E-DE79-4A38-ACF2-0086552CEF97}"/>
    <cellStyle name="Salida 8 2 4 2 2" xfId="11970" xr:uid="{957709D3-BE0C-4693-95A7-9A1D267444E9}"/>
    <cellStyle name="Salida 8 2 4 2 2 2" xfId="27078" xr:uid="{D9D8A91C-C0E1-4D52-879B-B4427B79E0FA}"/>
    <cellStyle name="Salida 8 2 4 2 3" xfId="7366" xr:uid="{3F970AE6-3922-4397-990A-65F6446022D2}"/>
    <cellStyle name="Salida 8 2 4 2 3 2" xfId="22474" xr:uid="{632EA597-CC7B-4C5A-A434-FA9667D5D8FF}"/>
    <cellStyle name="Salida 8 2 4 2 4" xfId="20767" xr:uid="{E08508C7-A2AF-41B6-A702-1A619DE02C65}"/>
    <cellStyle name="Salida 8 2 4 3" xfId="9404" xr:uid="{3AD7FF73-25BA-434A-AC72-71A3386A4B21}"/>
    <cellStyle name="Salida 8 2 4 3 2" xfId="24512" xr:uid="{6BE6D003-8B96-4130-8687-D8CA15AAD0CB}"/>
    <cellStyle name="Salida 8 2 4 4" xfId="14158" xr:uid="{5FA29B28-C1A0-4AAA-B31B-6FB4BBC98DCF}"/>
    <cellStyle name="Salida 8 2 4 4 2" xfId="29266" xr:uid="{E5083DA7-FEA2-4CAC-8F60-0EB71F6F522C}"/>
    <cellStyle name="Salida 8 2 4 5" xfId="18130" xr:uid="{F92FE6DB-A0A3-4A76-9F98-E24DB58F201E}"/>
    <cellStyle name="Salida 8 2 5" xfId="3348" xr:uid="{15D4B449-1DD1-44FF-BBE1-4E7D5E69DB76}"/>
    <cellStyle name="Salida 8 2 5 2" xfId="5985" xr:uid="{877D3BA4-692D-420C-9F69-2DB0A51B646A}"/>
    <cellStyle name="Salida 8 2 5 2 2" xfId="12296" xr:uid="{730A1B59-3EE3-4941-B281-65700E3DA1CB}"/>
    <cellStyle name="Salida 8 2 5 2 2 2" xfId="27404" xr:uid="{08B1C992-F5CD-4921-A113-5E39234EBBB1}"/>
    <cellStyle name="Salida 8 2 5 2 3" xfId="13632" xr:uid="{4028D665-05EE-4018-895F-283860E05669}"/>
    <cellStyle name="Salida 8 2 5 2 3 2" xfId="28740" xr:uid="{00F6DD51-D937-4104-BDDB-E9645D0BA114}"/>
    <cellStyle name="Salida 8 2 5 2 4" xfId="21093" xr:uid="{5F5BB2D7-7E0C-429E-B5A9-68EEB30A446D}"/>
    <cellStyle name="Salida 8 2 5 3" xfId="9730" xr:uid="{244F5FA5-3163-4E2B-84C5-1CAD1325FF82}"/>
    <cellStyle name="Salida 8 2 5 3 2" xfId="24838" xr:uid="{0AF3881F-A3E0-460F-8CC5-B4CE95F25904}"/>
    <cellStyle name="Salida 8 2 5 4" xfId="13690" xr:uid="{422888C2-28FF-4D11-B7C7-6535BE1FB32E}"/>
    <cellStyle name="Salida 8 2 5 4 2" xfId="28798" xr:uid="{E5E6F6B6-4096-47EF-AACA-D50EF1B253BF}"/>
    <cellStyle name="Salida 8 2 5 5" xfId="18456" xr:uid="{5D17CA49-49F0-4D43-B808-25F30926613C}"/>
    <cellStyle name="Salida 8 2 6" xfId="3654" xr:uid="{17AD9D42-6372-46E0-A10A-C387D965E865}"/>
    <cellStyle name="Salida 8 2 6 2" xfId="6291" xr:uid="{DE6760B0-F90C-4190-B1A9-F9F32BA81A88}"/>
    <cellStyle name="Salida 8 2 6 2 2" xfId="12602" xr:uid="{03F8B46C-5175-47FB-BC3C-3802077CF942}"/>
    <cellStyle name="Salida 8 2 6 2 2 2" xfId="27710" xr:uid="{5E0EC14B-36E4-4515-8474-901816ADCDD0}"/>
    <cellStyle name="Salida 8 2 6 2 3" xfId="15909" xr:uid="{70A237AD-0FD9-4476-84BE-D422D72A4149}"/>
    <cellStyle name="Salida 8 2 6 2 3 2" xfId="31017" xr:uid="{BECE7F91-3E0B-4BAC-A0EA-2306EAFDA1CD}"/>
    <cellStyle name="Salida 8 2 6 2 4" xfId="21399" xr:uid="{03DC0FE4-1DD0-40F4-A92C-E2046C3DB02F}"/>
    <cellStyle name="Salida 8 2 6 3" xfId="10036" xr:uid="{0A2CAE70-CBD6-47B5-8C2A-8ECED560FCAD}"/>
    <cellStyle name="Salida 8 2 6 3 2" xfId="25144" xr:uid="{1182870E-096A-417E-AA3C-D10077C28CFC}"/>
    <cellStyle name="Salida 8 2 6 4" xfId="14356" xr:uid="{143E146C-5328-4AC0-96FA-190EBC7A0AE0}"/>
    <cellStyle name="Salida 8 2 6 4 2" xfId="29464" xr:uid="{BE75D68B-8628-44E5-A844-30A7A025D6B5}"/>
    <cellStyle name="Salida 8 2 6 5" xfId="18762" xr:uid="{2BA1B339-00EA-4319-AD03-20C9C96929A0}"/>
    <cellStyle name="Salida 8 2 7" xfId="4015" xr:uid="{ED554232-EE89-4D22-998C-4FE6C5B6DDEF}"/>
    <cellStyle name="Salida 8 2 7 2" xfId="6652" xr:uid="{4E65978B-390E-4D08-BBD3-4B27AED1DCAA}"/>
    <cellStyle name="Salida 8 2 7 2 2" xfId="12963" xr:uid="{85F7F073-FE7F-46EA-96DC-907849347A2D}"/>
    <cellStyle name="Salida 8 2 7 2 2 2" xfId="28071" xr:uid="{BCC369D6-44A9-43C8-93BF-C0515200E87B}"/>
    <cellStyle name="Salida 8 2 7 2 3" xfId="16653" xr:uid="{ACDE7CD2-8052-4BC8-B9A6-54C9DC114973}"/>
    <cellStyle name="Salida 8 2 7 2 3 2" xfId="31761" xr:uid="{5203E8DE-467B-4A03-8C00-8FE906C459A4}"/>
    <cellStyle name="Salida 8 2 7 2 4" xfId="21760" xr:uid="{2873FBC5-11BE-4FDF-871A-BB33508CAEEC}"/>
    <cellStyle name="Salida 8 2 7 3" xfId="10397" xr:uid="{7B95FF76-BEA6-4740-8BC6-829D58D08EDE}"/>
    <cellStyle name="Salida 8 2 7 3 2" xfId="25505" xr:uid="{80708D97-5B32-4062-A37B-7E9260B2FBAB}"/>
    <cellStyle name="Salida 8 2 7 4" xfId="9167" xr:uid="{60B12184-07DB-47AB-AC82-EFB4405DABB0}"/>
    <cellStyle name="Salida 8 2 7 4 2" xfId="24275" xr:uid="{F8AFBB8B-8942-4C25-9402-E8555006775A}"/>
    <cellStyle name="Salida 8 2 7 5" xfId="19123" xr:uid="{F67F9866-9002-489B-8901-5E9C6C6C6505}"/>
    <cellStyle name="Salida 8 2 8" xfId="4328" xr:uid="{85DC5FB5-7BB0-4665-A830-5E00530666D5}"/>
    <cellStyle name="Salida 8 2 8 2" xfId="6965" xr:uid="{BFAD9373-F907-4F49-9FB7-3EA51AFED030}"/>
    <cellStyle name="Salida 8 2 8 2 2" xfId="13276" xr:uid="{CD383A08-E0CB-4211-A2B3-4897C5FA3335}"/>
    <cellStyle name="Salida 8 2 8 2 2 2" xfId="28384" xr:uid="{84E0AC7B-E52A-4F4C-883F-EE7E4E983947}"/>
    <cellStyle name="Salida 8 2 8 2 3" xfId="16940" xr:uid="{170E71C4-C0D2-47FB-81D8-F3D9A9ABB114}"/>
    <cellStyle name="Salida 8 2 8 2 3 2" xfId="32048" xr:uid="{11360CC5-6919-41FE-A1AB-E077969E4C97}"/>
    <cellStyle name="Salida 8 2 8 2 4" xfId="22073" xr:uid="{D9BA568E-5955-4664-B6E2-04AA068ED6A5}"/>
    <cellStyle name="Salida 8 2 8 3" xfId="10710" xr:uid="{75F5DEA1-3CE4-41F9-9B61-D4757F34B7CB}"/>
    <cellStyle name="Salida 8 2 8 3 2" xfId="25818" xr:uid="{67EC83E2-01B9-4C41-BFD8-3C7A7FB730AE}"/>
    <cellStyle name="Salida 8 2 8 4" xfId="16227" xr:uid="{C68AB3EE-B4B5-4B1E-A382-ABB251899099}"/>
    <cellStyle name="Salida 8 2 8 4 2" xfId="31335" xr:uid="{0336DD54-896C-4027-8042-749417B89788}"/>
    <cellStyle name="Salida 8 2 8 5" xfId="19436" xr:uid="{C11E972F-E641-4F83-A609-DEE7FAA879C0}"/>
    <cellStyle name="Salida 8 2 9" xfId="4580" xr:uid="{C50551D2-E2DB-4AD9-A250-205F5E6EC37D}"/>
    <cellStyle name="Salida 8 2 9 2" xfId="10962" xr:uid="{34D34F91-E530-4185-982F-9C3BB43D70E8}"/>
    <cellStyle name="Salida 8 2 9 2 2" xfId="26070" xr:uid="{DA79E3BD-462C-41EE-90E8-B8C31CAE5086}"/>
    <cellStyle name="Salida 8 2 9 3" xfId="7791" xr:uid="{DA5CF6FA-D725-42D1-AD07-C29AB97ACD46}"/>
    <cellStyle name="Salida 8 2 9 3 2" xfId="22899" xr:uid="{E7A03DAB-9B32-4856-A52A-A8BD67208229}"/>
    <cellStyle name="Salida 8 2 9 4" xfId="19688" xr:uid="{5FC8EA44-0313-4707-8654-CECD0DDA58AF}"/>
    <cellStyle name="Salida 8 3" xfId="1790" xr:uid="{F9582968-8ADA-4127-81A2-0599BBE5271C}"/>
    <cellStyle name="Salida 8 3 10" xfId="8267" xr:uid="{A9540BCB-906A-49A5-BF45-9D06A07AF272}"/>
    <cellStyle name="Salida 8 3 10 2" xfId="23375" xr:uid="{AAE53426-C48C-4CB5-9DD2-96F05F15A768}"/>
    <cellStyle name="Salida 8 3 11" xfId="14418" xr:uid="{47DABE2A-D942-47B0-B6F6-F6E03D1BE9C6}"/>
    <cellStyle name="Salida 8 3 11 2" xfId="29526" xr:uid="{954D0E57-6FA1-4B9B-BFA7-89A7984F6609}"/>
    <cellStyle name="Salida 8 3 12" xfId="7159" xr:uid="{EEDC4544-0BCD-403C-A3C8-1B5630440985}"/>
    <cellStyle name="Salida 8 3 12 2" xfId="22267" xr:uid="{771958D2-FB25-48EE-A314-A7867383E31E}"/>
    <cellStyle name="Salida 8 3 13" xfId="17015" xr:uid="{9BBF8896-9B16-4BAD-858C-BCE001BA249D}"/>
    <cellStyle name="Salida 8 3 2" xfId="2350" xr:uid="{C45727D7-3DAD-4C75-812E-DE09DDF0B9B6}"/>
    <cellStyle name="Salida 8 3 2 2" xfId="4987" xr:uid="{01E6B4B4-EECF-40BA-BFC1-950ED8552139}"/>
    <cellStyle name="Salida 8 3 2 2 2" xfId="11351" xr:uid="{78F23D4B-741A-4CB3-9ECF-2E056EF9C827}"/>
    <cellStyle name="Salida 8 3 2 2 2 2" xfId="26459" xr:uid="{D3519FB1-61DE-421C-A24C-0E34961F7E35}"/>
    <cellStyle name="Salida 8 3 2 2 3" xfId="8695" xr:uid="{25122E88-8DFB-4BC0-AF6B-CBE489D1640B}"/>
    <cellStyle name="Salida 8 3 2 2 3 2" xfId="23803" xr:uid="{7FF80B0D-7B27-4EEB-AE63-694A5DB52009}"/>
    <cellStyle name="Salida 8 3 2 2 4" xfId="20095" xr:uid="{176A67CF-F45E-48DA-A756-F73E663F60FA}"/>
    <cellStyle name="Salida 8 3 2 3" xfId="8817" xr:uid="{B6ADF1A3-8F01-489F-98D9-415C8274B8E1}"/>
    <cellStyle name="Salida 8 3 2 3 2" xfId="23925" xr:uid="{BF2F96A9-A3D0-414B-9ECF-97A7ECB6B0EE}"/>
    <cellStyle name="Salida 8 3 3" xfId="2269" xr:uid="{89642528-B2B0-41EB-B10C-7C594597E98C}"/>
    <cellStyle name="Salida 8 3 3 2" xfId="4906" xr:uid="{41C72C44-970F-474F-9DF2-9E9AFA5F97F9}"/>
    <cellStyle name="Salida 8 3 3 2 2" xfId="11270" xr:uid="{E154E9A5-535D-4A74-9640-4A52C0C6E2EE}"/>
    <cellStyle name="Salida 8 3 3 2 2 2" xfId="26378" xr:uid="{1CF549FE-1902-4D91-A1D5-DDA1CD374607}"/>
    <cellStyle name="Salida 8 3 3 2 3" xfId="7380" xr:uid="{72BC8E86-B574-43AA-A7D5-BA95E5BEB086}"/>
    <cellStyle name="Salida 8 3 3 2 3 2" xfId="22488" xr:uid="{3240DBF9-7ED3-4B59-B752-9DB081D2DD63}"/>
    <cellStyle name="Salida 8 3 3 2 4" xfId="20014" xr:uid="{93749067-25D8-44E3-8F99-9C0C9E4AA71D}"/>
    <cellStyle name="Salida 8 3 3 3" xfId="11763" xr:uid="{F68C6463-BAF9-4846-A621-65C3259ADD71}"/>
    <cellStyle name="Salida 8 3 3 3 2" xfId="26871" xr:uid="{C44DCB9A-A6B5-4E14-95E6-915B31DCF023}"/>
    <cellStyle name="Salida 8 3 3 4" xfId="17494" xr:uid="{4D25A072-CC1D-45AD-830F-659B4A8A8438}"/>
    <cellStyle name="Salida 8 3 4" xfId="2327" xr:uid="{F0AC2FDC-1DA5-4233-8298-F05B354B839A}"/>
    <cellStyle name="Salida 8 3 4 2" xfId="4964" xr:uid="{8F7A7C1C-AAE5-4CA7-9F7E-4AA55FB26089}"/>
    <cellStyle name="Salida 8 3 4 2 2" xfId="11328" xr:uid="{193A3FB8-367E-4154-85E0-AA1285069F89}"/>
    <cellStyle name="Salida 8 3 4 2 2 2" xfId="26436" xr:uid="{1EA08874-FE93-4D35-8FEF-96BFD474A47D}"/>
    <cellStyle name="Salida 8 3 4 2 3" xfId="14439" xr:uid="{8B892664-E14B-4722-843E-DB1F0C9A5030}"/>
    <cellStyle name="Salida 8 3 4 2 3 2" xfId="29547" xr:uid="{77E59265-79A3-4FD6-8886-B046663A5925}"/>
    <cellStyle name="Salida 8 3 4 2 4" xfId="20072" xr:uid="{F3669763-8066-4262-AE9C-0004B3D8721F}"/>
    <cellStyle name="Salida 8 3 4 3" xfId="8794" xr:uid="{F47AB59A-852F-4388-B19B-73E39624FE16}"/>
    <cellStyle name="Salida 8 3 4 3 2" xfId="23902" xr:uid="{A694256D-8CDB-4AF0-A3A2-50EFF1BD7B3A}"/>
    <cellStyle name="Salida 8 3 4 4" xfId="7732" xr:uid="{75C69C79-52DE-4239-AD7D-7B8A4349304A}"/>
    <cellStyle name="Salida 8 3 4 4 2" xfId="22840" xr:uid="{6BC9C82E-81D3-49B6-A5BD-F483FCD22715}"/>
    <cellStyle name="Salida 8 3 4 5" xfId="17552" xr:uid="{424CDE34-402A-4591-AF5D-2BA329E818BF}"/>
    <cellStyle name="Salida 8 3 5" xfId="2283" xr:uid="{1F565813-0477-41AC-BFE3-D2DB39139340}"/>
    <cellStyle name="Salida 8 3 5 2" xfId="4920" xr:uid="{32BFD62A-93B6-4DB1-9C0B-2B9896F6C748}"/>
    <cellStyle name="Salida 8 3 5 2 2" xfId="11284" xr:uid="{44DDC6E4-06CD-48DE-B78B-6FE20BD78D20}"/>
    <cellStyle name="Salida 8 3 5 2 2 2" xfId="26392" xr:uid="{6E4835AC-17B1-47A4-9E41-24FA228FC146}"/>
    <cellStyle name="Salida 8 3 5 2 3" xfId="13895" xr:uid="{59EADAB9-83D6-4739-ADDD-83923F8103D7}"/>
    <cellStyle name="Salida 8 3 5 2 3 2" xfId="29003" xr:uid="{F32495C5-BA9A-46F6-BB29-D51B3EFEF047}"/>
    <cellStyle name="Salida 8 3 5 2 4" xfId="20028" xr:uid="{F31B0B08-6983-47BC-92DA-014B0DC4337E}"/>
    <cellStyle name="Salida 8 3 5 3" xfId="8750" xr:uid="{FAB04745-73D2-490E-B090-4EB3AAD56A04}"/>
    <cellStyle name="Salida 8 3 5 3 2" xfId="23858" xr:uid="{C78E4595-0F79-4124-8FCD-94F6CBFE5532}"/>
    <cellStyle name="Salida 8 3 5 4" xfId="9278" xr:uid="{928CE1A2-880D-4059-B2CE-9BC803EBBC1E}"/>
    <cellStyle name="Salida 8 3 5 4 2" xfId="24386" xr:uid="{64B5A701-D755-4F13-AB6C-CE2FC0D216F3}"/>
    <cellStyle name="Salida 8 3 5 5" xfId="17508" xr:uid="{A9F858E3-F079-4BC6-9792-559FB62B4F21}"/>
    <cellStyle name="Salida 8 3 6" xfId="2293" xr:uid="{D7235320-C388-4F9A-A71A-04AEBFB89BE8}"/>
    <cellStyle name="Salida 8 3 6 2" xfId="4930" xr:uid="{569F569C-08DA-468B-981D-B2D7CCB064ED}"/>
    <cellStyle name="Salida 8 3 6 2 2" xfId="11294" xr:uid="{0FB2E1AA-57E1-414E-8DBD-CDDD90A3AD22}"/>
    <cellStyle name="Salida 8 3 6 2 2 2" xfId="26402" xr:uid="{C962627E-5FB3-4C87-BE4B-7BDE6FA3162B}"/>
    <cellStyle name="Salida 8 3 6 2 3" xfId="16036" xr:uid="{725BF2DB-9DF1-48AF-AFE4-19ECDE565BDD}"/>
    <cellStyle name="Salida 8 3 6 2 3 2" xfId="31144" xr:uid="{5ED78D52-AA9A-4116-A022-26B7F7E9FFFB}"/>
    <cellStyle name="Salida 8 3 6 2 4" xfId="20038" xr:uid="{41A36336-82E8-4652-9CE1-FABDC98035F8}"/>
    <cellStyle name="Salida 8 3 6 3" xfId="8760" xr:uid="{55DE1DE8-8A25-43B9-AED9-08C8C501BDC9}"/>
    <cellStyle name="Salida 8 3 6 3 2" xfId="23868" xr:uid="{FDBD666C-C049-4D6C-AA54-7313589D4111}"/>
    <cellStyle name="Salida 8 3 6 4" xfId="15729" xr:uid="{DAA319B5-317E-4B06-94AD-19BC10D22125}"/>
    <cellStyle name="Salida 8 3 6 4 2" xfId="30837" xr:uid="{770EC821-D7E2-4EFD-9F21-9154924B50AB}"/>
    <cellStyle name="Salida 8 3 6 5" xfId="17518" xr:uid="{E9A068E2-4CC9-45AD-842B-289EAB206B84}"/>
    <cellStyle name="Salida 8 3 7" xfId="3862" xr:uid="{D03E1201-9074-4242-AEFB-444966AB3E2E}"/>
    <cellStyle name="Salida 8 3 7 2" xfId="6499" xr:uid="{48C1757D-5FFF-4D99-AB4D-EFF1FA1B1DD6}"/>
    <cellStyle name="Salida 8 3 7 2 2" xfId="12810" xr:uid="{3060BEEC-B4FD-499E-8F41-CCAE28F700A3}"/>
    <cellStyle name="Salida 8 3 7 2 2 2" xfId="27918" xr:uid="{7235052D-FD53-4257-8578-E0F634153043}"/>
    <cellStyle name="Salida 8 3 7 2 3" xfId="15456" xr:uid="{F76E1340-EA60-4F5D-9EC1-4908C963E38A}"/>
    <cellStyle name="Salida 8 3 7 2 3 2" xfId="30564" xr:uid="{1A836CE8-1208-48E6-8BCA-361AE050B403}"/>
    <cellStyle name="Salida 8 3 7 2 4" xfId="21607" xr:uid="{B6EB5BB5-5B9D-4F63-BC91-6E45418CD491}"/>
    <cellStyle name="Salida 8 3 7 3" xfId="10244" xr:uid="{491A5790-2D75-4DCD-8615-51C75216097D}"/>
    <cellStyle name="Salida 8 3 7 3 2" xfId="25352" xr:uid="{6EF83766-5E7F-41EC-825A-E4AC3BBDF781}"/>
    <cellStyle name="Salida 8 3 7 4" xfId="13860" xr:uid="{8990FC8B-B69C-4CAA-967B-A5DD9D473999}"/>
    <cellStyle name="Salida 8 3 7 4 2" xfId="28968" xr:uid="{654A4DBC-9DB4-406C-8FB7-BBCCC62C5DFA}"/>
    <cellStyle name="Salida 8 3 7 5" xfId="18970" xr:uid="{3A98788F-6613-4B0E-8CBC-9B82191E2483}"/>
    <cellStyle name="Salida 8 3 8" xfId="4244" xr:uid="{81A954D1-FD6F-4A88-957B-8FA799D67268}"/>
    <cellStyle name="Salida 8 3 8 2" xfId="6881" xr:uid="{13EEF0BF-533F-42FB-9A83-645BAEC16A2A}"/>
    <cellStyle name="Salida 8 3 8 2 2" xfId="13192" xr:uid="{133032D1-2218-4D23-AD4E-836A512A0270}"/>
    <cellStyle name="Salida 8 3 8 2 2 2" xfId="28300" xr:uid="{3BDE5E34-1066-4B00-A759-0166FC825A6D}"/>
    <cellStyle name="Salida 8 3 8 2 3" xfId="16856" xr:uid="{1E2156E6-301F-4AFE-984B-5A7E22750291}"/>
    <cellStyle name="Salida 8 3 8 2 3 2" xfId="31964" xr:uid="{6AC624EF-FC87-4B84-9AA8-4003C5FF9815}"/>
    <cellStyle name="Salida 8 3 8 2 4" xfId="21989" xr:uid="{05E2247D-66E0-4124-9973-DDED6E03DBED}"/>
    <cellStyle name="Salida 8 3 8 3" xfId="10626" xr:uid="{0981BF2E-C71D-47E6-B034-C9480815DD7A}"/>
    <cellStyle name="Salida 8 3 8 3 2" xfId="25734" xr:uid="{94C49737-5D8D-4040-ADFA-62AA2C315959}"/>
    <cellStyle name="Salida 8 3 8 4" xfId="13991" xr:uid="{10A10799-2ECD-4A1B-8300-73F72A166AD1}"/>
    <cellStyle name="Salida 8 3 8 4 2" xfId="29099" xr:uid="{97F051C0-765F-4F74-9B2D-91DCDCC6EB7A}"/>
    <cellStyle name="Salida 8 3 8 5" xfId="19352" xr:uid="{990E7F7C-AEDE-4885-B496-6E181BBCF571}"/>
    <cellStyle name="Salida 8 3 9" xfId="4427" xr:uid="{C4683BC2-B5DB-484C-9CEA-B0933C4DE904}"/>
    <cellStyle name="Salida 8 3 9 2" xfId="10809" xr:uid="{C7D5AB32-5A6D-4352-BD1E-B7F6A11BA381}"/>
    <cellStyle name="Salida 8 3 9 2 2" xfId="25917" xr:uid="{98C103AD-D91C-4113-8836-AE0277902FBD}"/>
    <cellStyle name="Salida 8 3 9 3" xfId="14650" xr:uid="{680D9E52-BD86-4FB1-A7E2-7E1C944348EF}"/>
    <cellStyle name="Salida 8 3 9 3 2" xfId="29758" xr:uid="{952EC7BA-0124-42BF-A98E-CE673E427D7E}"/>
    <cellStyle name="Salida 8 3 9 4" xfId="19535" xr:uid="{B99ACADE-6176-4086-8825-87B864F79796}"/>
    <cellStyle name="Salida 8 4" xfId="2134" xr:uid="{2F8ADCAD-89C3-4C02-9C62-ADB086CB4173}"/>
    <cellStyle name="Salida 8 4 10" xfId="14669" xr:uid="{56833E4E-6CFF-41C8-8C6E-E9DADC164F23}"/>
    <cellStyle name="Salida 8 4 10 2" xfId="29777" xr:uid="{630D9282-539F-428C-808A-BFD9C5AC8AF0}"/>
    <cellStyle name="Salida 8 4 11" xfId="7243" xr:uid="{9146DBA2-8281-4FBB-96FA-DFDD3521D8DE}"/>
    <cellStyle name="Salida 8 4 11 2" xfId="22351" xr:uid="{58728B0A-EA37-4CA9-82B1-E9570A8BF6EA}"/>
    <cellStyle name="Salida 8 4 12" xfId="17359" xr:uid="{944A3EDF-E327-4413-AC5D-BFEFDC2F9250}"/>
    <cellStyle name="Salida 8 4 2" xfId="2624" xr:uid="{730F06B0-55CA-4658-8306-82EF8A13A60E}"/>
    <cellStyle name="Salida 8 4 2 2" xfId="5261" xr:uid="{6138754F-0DFA-4912-88EC-57E276A98A02}"/>
    <cellStyle name="Salida 8 4 2 2 2" xfId="11625" xr:uid="{E50A9B70-77ED-4AEA-A2A8-09FEA62E81B1}"/>
    <cellStyle name="Salida 8 4 2 2 2 2" xfId="26733" xr:uid="{12786D39-7337-48CF-9AA9-0B81E2E6D51A}"/>
    <cellStyle name="Salida 8 4 2 2 3" xfId="8035" xr:uid="{BA5804C9-9BE7-40DF-AE31-296EA7D5A299}"/>
    <cellStyle name="Salida 8 4 2 2 3 2" xfId="23143" xr:uid="{6CA65B6E-F3D2-4869-93FD-1DDFAC83CA23}"/>
    <cellStyle name="Salida 8 4 2 2 4" xfId="20369" xr:uid="{EC19C21B-9055-44C3-8573-89A61D249101}"/>
    <cellStyle name="Salida 8 4 2 3" xfId="9091" xr:uid="{DA99094B-AF02-4E13-869B-70ABD0D602A8}"/>
    <cellStyle name="Salida 8 4 2 3 2" xfId="24199" xr:uid="{FF6CFD15-8C9A-411F-BDF4-891C99F009E0}"/>
    <cellStyle name="Salida 8 4 2 4" xfId="7387" xr:uid="{93970DA7-CA38-4293-88B3-42A0E5BD6106}"/>
    <cellStyle name="Salida 8 4 2 4 2" xfId="22495" xr:uid="{4655E49A-45FC-4BFD-A54E-7F15D13F1C97}"/>
    <cellStyle name="Salida 8 4 2 5" xfId="13876" xr:uid="{4859539E-A776-4FCB-9DEE-20E6EEDD2195}"/>
    <cellStyle name="Salida 8 4 2 5 2" xfId="28984" xr:uid="{9B2C2396-2997-4508-BBD5-7051D45574A7}"/>
    <cellStyle name="Salida 8 4 2 6" xfId="17732" xr:uid="{58920662-2DA7-459F-A373-4A72B5354013}"/>
    <cellStyle name="Salida 8 4 3" xfId="2889" xr:uid="{F1134894-D274-4CCE-81B8-1FD262348E51}"/>
    <cellStyle name="Salida 8 4 3 2" xfId="5526" xr:uid="{CDC65696-17D6-4481-90F5-5DBA3D7F9EBF}"/>
    <cellStyle name="Salida 8 4 3 2 2" xfId="11837" xr:uid="{9CDF63DB-4E57-4FAB-B443-1E12A7451BEC}"/>
    <cellStyle name="Salida 8 4 3 2 2 2" xfId="26945" xr:uid="{528ABDC9-D9B8-4DBB-980B-8C7DBBE32307}"/>
    <cellStyle name="Salida 8 4 3 2 3" xfId="15478" xr:uid="{AA0564E6-ADF7-4A0F-BFAC-C02FDD826949}"/>
    <cellStyle name="Salida 8 4 3 2 3 2" xfId="30586" xr:uid="{D07DF42A-B475-43D2-909F-E0A6A6EDADA2}"/>
    <cellStyle name="Salida 8 4 3 2 4" xfId="20634" xr:uid="{B7A8B125-6D5C-44C1-BD11-1FCB411A50DC}"/>
    <cellStyle name="Salida 8 4 3 3" xfId="16336" xr:uid="{6D0806B7-B58A-4997-A01C-200FC9BD44BA}"/>
    <cellStyle name="Salida 8 4 3 3 2" xfId="31444" xr:uid="{D4C1E7B4-18DE-4EA1-889E-3847B8375380}"/>
    <cellStyle name="Salida 8 4 3 4" xfId="17997" xr:uid="{EBADD91B-FE38-4371-A3A3-D1DA11D0348D}"/>
    <cellStyle name="Salida 8 4 4" xfId="3192" xr:uid="{2EE1EEEE-A09F-4551-94E0-AE896028C505}"/>
    <cellStyle name="Salida 8 4 4 2" xfId="5829" xr:uid="{9E847741-BF26-40C6-93E4-870A439DC94B}"/>
    <cellStyle name="Salida 8 4 4 2 2" xfId="12140" xr:uid="{74FBA6A3-85BC-4FD9-BAE3-EBA398B8C2D9}"/>
    <cellStyle name="Salida 8 4 4 2 2 2" xfId="27248" xr:uid="{CED782C6-846A-40DB-B604-03D0F619FFD6}"/>
    <cellStyle name="Salida 8 4 4 2 3" xfId="14472" xr:uid="{344CAEA4-DD20-470C-A4DE-FCAF15FEC31B}"/>
    <cellStyle name="Salida 8 4 4 2 3 2" xfId="29580" xr:uid="{895A4BE5-89E0-44E7-8080-1F1CE8C1CFEC}"/>
    <cellStyle name="Salida 8 4 4 2 4" xfId="20937" xr:uid="{1D8AFA5F-FC3E-44B8-A5F5-B5BC786F4348}"/>
    <cellStyle name="Salida 8 4 4 3" xfId="9574" xr:uid="{2AC0ABDE-4FCF-4734-BA9F-1DB4276F8ADB}"/>
    <cellStyle name="Salida 8 4 4 3 2" xfId="24682" xr:uid="{EA56FD9E-0025-44D6-9D8A-FFC66EFD0FF4}"/>
    <cellStyle name="Salida 8 4 4 4" xfId="13720" xr:uid="{085BE63B-8C38-41A4-B198-8964B04ED3A2}"/>
    <cellStyle name="Salida 8 4 4 4 2" xfId="28828" xr:uid="{3964DA76-C4DA-4B3F-98F0-B85326466355}"/>
    <cellStyle name="Salida 8 4 4 5" xfId="18300" xr:uid="{BD2CD64A-2A42-4B66-87C9-ECDFFE9B6484}"/>
    <cellStyle name="Salida 8 4 5" xfId="3518" xr:uid="{8F8BE74C-1098-4F35-92DE-C9A52B5F57F0}"/>
    <cellStyle name="Salida 8 4 5 2" xfId="6155" xr:uid="{C01BF8D7-EBF7-44B6-81E0-5B3BC597AF0A}"/>
    <cellStyle name="Salida 8 4 5 2 2" xfId="12466" xr:uid="{011327A6-8A33-4154-839F-D9839CAD447A}"/>
    <cellStyle name="Salida 8 4 5 2 2 2" xfId="27574" xr:uid="{8070F7FC-C958-4919-815A-692A60CAB30F}"/>
    <cellStyle name="Salida 8 4 5 2 3" xfId="7285" xr:uid="{3CC24F27-9818-4253-9B95-47B4CB79CC13}"/>
    <cellStyle name="Salida 8 4 5 2 3 2" xfId="22393" xr:uid="{7F8A3DDA-C874-48BF-947C-77A170ED5084}"/>
    <cellStyle name="Salida 8 4 5 2 4" xfId="21263" xr:uid="{6638FC3B-B3D4-44B3-B232-3270BAEC76EE}"/>
    <cellStyle name="Salida 8 4 5 3" xfId="9900" xr:uid="{3D9A8AF0-BBDE-4139-977A-7DF3FC489269}"/>
    <cellStyle name="Salida 8 4 5 3 2" xfId="25008" xr:uid="{3555338F-DCE2-45FB-BB03-D311F5F55BB1}"/>
    <cellStyle name="Salida 8 4 5 4" xfId="11686" xr:uid="{1832BD57-E350-45F9-8644-83BAE3E23920}"/>
    <cellStyle name="Salida 8 4 5 4 2" xfId="26794" xr:uid="{3019AFA1-508C-4B89-966F-782E38614C2D}"/>
    <cellStyle name="Salida 8 4 5 5" xfId="18626" xr:uid="{E7181D1C-56E3-4445-9CF3-9AF86712A79C}"/>
    <cellStyle name="Salida 8 4 6" xfId="3824" xr:uid="{D3030A55-086E-475D-BB91-F4EA175B0CCC}"/>
    <cellStyle name="Salida 8 4 6 2" xfId="6461" xr:uid="{C787ED35-EDBB-4963-87A6-A7891B1DEF33}"/>
    <cellStyle name="Salida 8 4 6 2 2" xfId="12772" xr:uid="{0E3B6F1E-DE43-4598-8801-647328F1C837}"/>
    <cellStyle name="Salida 8 4 6 2 2 2" xfId="27880" xr:uid="{AD944FE7-FE02-462D-9C48-664D8F794721}"/>
    <cellStyle name="Salida 8 4 6 2 3" xfId="15985" xr:uid="{33FFEF95-A6F1-4958-B814-F89768FDD54F}"/>
    <cellStyle name="Salida 8 4 6 2 3 2" xfId="31093" xr:uid="{9353E6C2-A912-42A2-B812-417706C2ED6E}"/>
    <cellStyle name="Salida 8 4 6 2 4" xfId="21569" xr:uid="{1772B984-418A-4DE4-813F-DCB0EB8B13D1}"/>
    <cellStyle name="Salida 8 4 6 3" xfId="10206" xr:uid="{CAFE3AFD-7B75-4A87-9409-1679D456E901}"/>
    <cellStyle name="Salida 8 4 6 3 2" xfId="25314" xr:uid="{70E66BE8-5B29-438A-8569-7C285550FC03}"/>
    <cellStyle name="Salida 8 4 6 4" xfId="8260" xr:uid="{C8256AD5-3FF0-4C69-A8CF-89C3844D3D7B}"/>
    <cellStyle name="Salida 8 4 6 4 2" xfId="23368" xr:uid="{B5CCE262-B54E-4804-BBA0-3770D112F796}"/>
    <cellStyle name="Salida 8 4 6 5" xfId="18932" xr:uid="{0637B911-C5EB-49B5-8CBB-8E683640BCF3}"/>
    <cellStyle name="Salida 8 4 7" xfId="4206" xr:uid="{0D56D68F-3643-44AE-A13E-77A24CA3E334}"/>
    <cellStyle name="Salida 8 4 7 2" xfId="6843" xr:uid="{596435A4-A4CB-437C-8C3F-A2B0F15A5BBF}"/>
    <cellStyle name="Salida 8 4 7 2 2" xfId="13154" xr:uid="{B62E84C2-207D-431A-B275-90ECFB0203E6}"/>
    <cellStyle name="Salida 8 4 7 2 2 2" xfId="28262" xr:uid="{9A5588F4-7982-45BE-BFDD-AD05D6897FA7}"/>
    <cellStyle name="Salida 8 4 7 2 3" xfId="16823" xr:uid="{57B5FFFC-C3D3-45F1-84B8-346BAAF1766C}"/>
    <cellStyle name="Salida 8 4 7 2 3 2" xfId="31931" xr:uid="{FA19C55F-20FC-415E-8CEE-0104F2D925B9}"/>
    <cellStyle name="Salida 8 4 7 2 4" xfId="21951" xr:uid="{C0EECB44-4407-47CC-81E0-5CAD0C5896DC}"/>
    <cellStyle name="Salida 8 4 7 3" xfId="10588" xr:uid="{00095CCA-CFB1-4C1D-9858-DFBAE12F66E5}"/>
    <cellStyle name="Salida 8 4 7 3 2" xfId="25696" xr:uid="{43417346-2ECE-4E22-A79E-31D901483BDC}"/>
    <cellStyle name="Salida 8 4 7 4" xfId="13483" xr:uid="{6FBC3412-32F3-4450-BB41-70118848C333}"/>
    <cellStyle name="Salida 8 4 7 4 2" xfId="28591" xr:uid="{3BBAE702-8B05-4818-A9EA-61F190C25EE2}"/>
    <cellStyle name="Salida 8 4 7 5" xfId="19314" xr:uid="{97DE9044-C2C3-4BFF-B1BE-27036CE0679C}"/>
    <cellStyle name="Salida 8 4 8" xfId="4771" xr:uid="{C8848CC2-7B22-4170-840A-C91D747538A1}"/>
    <cellStyle name="Salida 8 4 8 2" xfId="11153" xr:uid="{871116F7-298A-44C3-B5EF-670F85BD5E7A}"/>
    <cellStyle name="Salida 8 4 8 2 2" xfId="26261" xr:uid="{D17BD714-E901-41FF-A882-AF4EFBF7155D}"/>
    <cellStyle name="Salida 8 4 8 3" xfId="9192" xr:uid="{4FA27D90-2119-4383-9E80-BFF2FE17240A}"/>
    <cellStyle name="Salida 8 4 8 3 2" xfId="24300" xr:uid="{4D0504E0-9026-43DF-9D2D-6D8A78C8ACAF}"/>
    <cellStyle name="Salida 8 4 8 4" xfId="19879" xr:uid="{23E69835-2C7C-4E62-AF48-0DE08E47B753}"/>
    <cellStyle name="Salida 8 4 9" xfId="8632" xr:uid="{C17D3DD8-7C4E-491E-9923-F0BD13137A2E}"/>
    <cellStyle name="Salida 8 4 9 2" xfId="23740" xr:uid="{8E15CF72-74DB-4EEA-A429-D567536D95C1}"/>
    <cellStyle name="Salida 8 5" xfId="1990" xr:uid="{9E8AFFB1-50C2-4531-980E-5E80BA66E322}"/>
    <cellStyle name="Salida 8 5 10" xfId="15754" xr:uid="{0E322694-3BC5-4EA6-9E8D-D8A0758D5DA4}"/>
    <cellStyle name="Salida 8 5 10 2" xfId="30862" xr:uid="{E689D065-1FF3-43A1-87F5-084453378E0D}"/>
    <cellStyle name="Salida 8 5 11" xfId="17215" xr:uid="{591D88A6-78B9-417B-88BE-59B7B1A93DF4}"/>
    <cellStyle name="Salida 8 5 2" xfId="2752" xr:uid="{2AA2C384-98F4-48DB-894B-BBA226E028AA}"/>
    <cellStyle name="Salida 8 5 2 2" xfId="5389" xr:uid="{E755924C-9CB9-430E-9E36-51B2FBF9B00C}"/>
    <cellStyle name="Salida 8 5 2 2 2" xfId="11738" xr:uid="{46AD6782-CA91-4D1C-B3BE-0A71DAAD877C}"/>
    <cellStyle name="Salida 8 5 2 2 2 2" xfId="26846" xr:uid="{045522BA-A7FD-4039-835E-622E8890049D}"/>
    <cellStyle name="Salida 8 5 2 2 3" xfId="11789" xr:uid="{075DD85D-9ECE-48D3-A2BB-18348799267E}"/>
    <cellStyle name="Salida 8 5 2 2 3 2" xfId="26897" xr:uid="{79F490A2-2D75-4480-A1A1-57860F9638FC}"/>
    <cellStyle name="Salida 8 5 2 2 4" xfId="20497" xr:uid="{38D1CDE1-DFCD-432F-ABFA-ED14C802D2A4}"/>
    <cellStyle name="Salida 8 5 2 3" xfId="8197" xr:uid="{5250E76D-B7EE-4A73-8DDD-F7396EC96169}"/>
    <cellStyle name="Salida 8 5 2 3 2" xfId="23305" xr:uid="{1C8082F7-3892-4CF5-AACC-3174958C7A62}"/>
    <cellStyle name="Salida 8 5 2 4" xfId="17860" xr:uid="{745F7391-F854-4289-94E0-B2FF863C5FC6}"/>
    <cellStyle name="Salida 8 5 3" xfId="3055" xr:uid="{A28AE48C-23D0-4976-85FC-2E7E245A6E4E}"/>
    <cellStyle name="Salida 8 5 3 2" xfId="5692" xr:uid="{E48828FD-022B-437D-A49C-389936A68C6A}"/>
    <cellStyle name="Salida 8 5 3 2 2" xfId="12003" xr:uid="{8889FEB5-05D0-469C-B05F-87B23407539F}"/>
    <cellStyle name="Salida 8 5 3 2 2 2" xfId="27111" xr:uid="{89412FEB-099B-49DC-9BFF-312078AB4309}"/>
    <cellStyle name="Salida 8 5 3 2 3" xfId="8214" xr:uid="{4CA5BA17-C73E-43E4-A7EC-C25EC09FCDFE}"/>
    <cellStyle name="Salida 8 5 3 2 3 2" xfId="23322" xr:uid="{79FDDF92-8482-4FEF-A760-CE2F26335049}"/>
    <cellStyle name="Salida 8 5 3 2 4" xfId="20800" xr:uid="{80A3967A-0FF7-474F-93D4-91D98D256F61}"/>
    <cellStyle name="Salida 8 5 3 3" xfId="9437" xr:uid="{1E5D8528-78C4-40BB-BE8E-B462EF88C778}"/>
    <cellStyle name="Salida 8 5 3 3 2" xfId="24545" xr:uid="{09D84694-2D48-416D-B8B7-01CC4815CECC}"/>
    <cellStyle name="Salida 8 5 3 4" xfId="7796" xr:uid="{7228EA36-2A00-4955-BF66-A62BD6844824}"/>
    <cellStyle name="Salida 8 5 3 4 2" xfId="22904" xr:uid="{517FC115-4630-4588-89BD-5436202DCAD3}"/>
    <cellStyle name="Salida 8 5 3 5" xfId="18163" xr:uid="{2FA32676-82E3-4117-8FC2-D415365D622C}"/>
    <cellStyle name="Salida 8 5 4" xfId="3381" xr:uid="{05393B4A-23C6-4811-857A-36882D383621}"/>
    <cellStyle name="Salida 8 5 4 2" xfId="6018" xr:uid="{B5A79446-B003-4997-BEA5-11DD5B700001}"/>
    <cellStyle name="Salida 8 5 4 2 2" xfId="12329" xr:uid="{AF7433E2-CB99-48B7-92CC-DEFB3DBFAD8B}"/>
    <cellStyle name="Salida 8 5 4 2 2 2" xfId="27437" xr:uid="{746E0CEC-AAC4-4E84-BCB4-7CD4647EEB7E}"/>
    <cellStyle name="Salida 8 5 4 2 3" xfId="16386" xr:uid="{5845D5E9-6B3D-4C15-B0CC-4533208BA7E0}"/>
    <cellStyle name="Salida 8 5 4 2 3 2" xfId="31494" xr:uid="{F364AF4F-034E-4FCE-A50E-397496709EB3}"/>
    <cellStyle name="Salida 8 5 4 2 4" xfId="21126" xr:uid="{863AA446-8482-4DCA-9D5B-104D8CBB1391}"/>
    <cellStyle name="Salida 8 5 4 3" xfId="9763" xr:uid="{72A38E51-1E17-47A6-9287-D626D312A6B4}"/>
    <cellStyle name="Salida 8 5 4 3 2" xfId="24871" xr:uid="{9041723D-F61E-425F-AE19-F56137D5AECD}"/>
    <cellStyle name="Salida 8 5 4 4" xfId="15692" xr:uid="{E05ACC7D-7E57-4758-8019-CAFD690720F5}"/>
    <cellStyle name="Salida 8 5 4 4 2" xfId="30800" xr:uid="{AD1F25E4-726F-446E-8A17-2DE5F93D29E5}"/>
    <cellStyle name="Salida 8 5 4 5" xfId="18489" xr:uid="{55419ECD-726C-4B61-A27C-A0B34DE9CC60}"/>
    <cellStyle name="Salida 8 5 5" xfId="3687" xr:uid="{21F4DB4F-8ADF-4670-852B-A186C4462031}"/>
    <cellStyle name="Salida 8 5 5 2" xfId="6324" xr:uid="{E8BD40F0-12F2-4503-AAD5-85172CC0789D}"/>
    <cellStyle name="Salida 8 5 5 2 2" xfId="12635" xr:uid="{B576FB3A-A2D2-478E-95A8-17AA3E49542E}"/>
    <cellStyle name="Salida 8 5 5 2 2 2" xfId="27743" xr:uid="{D8493AAC-E8B2-43E8-8C5D-BA11EDA081A6}"/>
    <cellStyle name="Salida 8 5 5 2 3" xfId="7170" xr:uid="{CB7D08A1-1C54-4B85-BECA-BB4191135DC3}"/>
    <cellStyle name="Salida 8 5 5 2 3 2" xfId="22278" xr:uid="{9A62F1B8-6C3C-4D5E-AF1A-28F2B5CA1A1C}"/>
    <cellStyle name="Salida 8 5 5 2 4" xfId="21432" xr:uid="{B7B09879-7AE3-44FF-9D9B-3F2B67E3E3A8}"/>
    <cellStyle name="Salida 8 5 5 3" xfId="10069" xr:uid="{4EB9D2F7-5FCA-4C1C-8F38-E9549D751CCB}"/>
    <cellStyle name="Salida 8 5 5 3 2" xfId="25177" xr:uid="{2275C7C7-F2C5-4D9F-ABCE-736F3E47D686}"/>
    <cellStyle name="Salida 8 5 5 4" xfId="7394" xr:uid="{1428B3A0-2BB2-4A9F-9BF6-46F88173E1DD}"/>
    <cellStyle name="Salida 8 5 5 4 2" xfId="22502" xr:uid="{15419852-007B-4E4F-A6B4-B2C36E1B1917}"/>
    <cellStyle name="Salida 8 5 5 5" xfId="18795" xr:uid="{ABCDA639-241F-446C-B532-2412025CECDA}"/>
    <cellStyle name="Salida 8 5 6" xfId="4062" xr:uid="{AE65FCD4-5916-412A-A95F-0D613CB089E5}"/>
    <cellStyle name="Salida 8 5 6 2" xfId="6699" xr:uid="{01D05D2F-C68F-4054-A4F4-AD36B7D56ECC}"/>
    <cellStyle name="Salida 8 5 6 2 2" xfId="13010" xr:uid="{8CC02CF8-7BB8-4953-B484-77607E561976}"/>
    <cellStyle name="Salida 8 5 6 2 2 2" xfId="28118" xr:uid="{AB328D32-9FD5-46C3-A1F2-42D266B3E69D}"/>
    <cellStyle name="Salida 8 5 6 2 3" xfId="16686" xr:uid="{460DEEEF-16CB-4321-B73B-0C6A8E68C1D8}"/>
    <cellStyle name="Salida 8 5 6 2 3 2" xfId="31794" xr:uid="{9E4E53C3-E286-4EC8-86E2-3D9C77DD2618}"/>
    <cellStyle name="Salida 8 5 6 2 4" xfId="21807" xr:uid="{4F0C1663-5334-45CC-9FD9-AB64E6F3D055}"/>
    <cellStyle name="Salida 8 5 6 3" xfId="10444" xr:uid="{F6E2D9B2-E704-4E99-B02D-D45615F43A03}"/>
    <cellStyle name="Salida 8 5 6 3 2" xfId="25552" xr:uid="{5C5D4DCC-3ED7-4158-8DB7-016BF5FB1AEB}"/>
    <cellStyle name="Salida 8 5 6 4" xfId="11681" xr:uid="{04D7E429-76DC-4CE8-AB9B-F979F8C6DB75}"/>
    <cellStyle name="Salida 8 5 6 4 2" xfId="26789" xr:uid="{6F80DA50-2307-43AA-89A4-AAEC1721A29B}"/>
    <cellStyle name="Salida 8 5 6 5" xfId="19170" xr:uid="{E3F9F8B4-E234-492B-B0F9-4C1A7D7B59F5}"/>
    <cellStyle name="Salida 8 5 7" xfId="4627" xr:uid="{B0FD560B-15B3-45A4-BAD9-E46279C9E102}"/>
    <cellStyle name="Salida 8 5 7 2" xfId="11009" xr:uid="{9938A939-0810-4384-8863-C7A867C27D84}"/>
    <cellStyle name="Salida 8 5 7 2 2" xfId="26117" xr:uid="{3D8193BC-7244-4B87-A9C6-E56C67862349}"/>
    <cellStyle name="Salida 8 5 7 3" xfId="13387" xr:uid="{5981A834-E858-4E27-A067-69322BDB1BF3}"/>
    <cellStyle name="Salida 8 5 7 3 2" xfId="28495" xr:uid="{CE73CBB5-9D9E-457F-929B-617700B68A03}"/>
    <cellStyle name="Salida 8 5 7 4" xfId="19735" xr:uid="{7614FC23-3C55-42EB-A234-72AA822B4295}"/>
    <cellStyle name="Salida 8 5 8" xfId="8488" xr:uid="{07B9148A-FEEB-45A3-8881-3B15B8545495}"/>
    <cellStyle name="Salida 8 5 8 2" xfId="23596" xr:uid="{8D17EEF7-F492-4649-8775-B02FAC3F70CB}"/>
    <cellStyle name="Salida 8 5 9" xfId="7710" xr:uid="{F554BEC0-A3E0-4880-BE46-FF534CED2503}"/>
    <cellStyle name="Salida 8 5 9 2" xfId="22818" xr:uid="{FB7F3D11-ED38-4A0E-AAC5-4A36261BB168}"/>
    <cellStyle name="Salida 9" xfId="1518" xr:uid="{00000000-0005-0000-0000-0000F2050000}"/>
    <cellStyle name="Salida 9 10" xfId="1519" xr:uid="{00000000-0005-0000-0000-0000F3050000}"/>
    <cellStyle name="Salida 9 11" xfId="1520" xr:uid="{00000000-0005-0000-0000-0000F4050000}"/>
    <cellStyle name="Salida 9 12" xfId="1521" xr:uid="{00000000-0005-0000-0000-0000F5050000}"/>
    <cellStyle name="Salida 9 13" xfId="1522" xr:uid="{00000000-0005-0000-0000-0000F6050000}"/>
    <cellStyle name="Salida 9 14" xfId="1523" xr:uid="{00000000-0005-0000-0000-0000F7050000}"/>
    <cellStyle name="Salida 9 15" xfId="1524" xr:uid="{00000000-0005-0000-0000-0000F8050000}"/>
    <cellStyle name="Salida 9 16" xfId="1525" xr:uid="{00000000-0005-0000-0000-0000F9050000}"/>
    <cellStyle name="Salida 9 17" xfId="1526" xr:uid="{00000000-0005-0000-0000-0000FA050000}"/>
    <cellStyle name="Salida 9 18" xfId="1527" xr:uid="{00000000-0005-0000-0000-0000FB050000}"/>
    <cellStyle name="Salida 9 19" xfId="1528" xr:uid="{00000000-0005-0000-0000-0000FC050000}"/>
    <cellStyle name="Salida 9 2" xfId="1529" xr:uid="{00000000-0005-0000-0000-0000FD050000}"/>
    <cellStyle name="Salida 9 20" xfId="1530" xr:uid="{00000000-0005-0000-0000-0000FE050000}"/>
    <cellStyle name="Salida 9 21" xfId="1531" xr:uid="{00000000-0005-0000-0000-0000FF050000}"/>
    <cellStyle name="Salida 9 22" xfId="1532" xr:uid="{00000000-0005-0000-0000-000000060000}"/>
    <cellStyle name="Salida 9 23" xfId="1944" xr:uid="{65A39CC9-E708-4BEC-BAC4-A391B42A9FB9}"/>
    <cellStyle name="Salida 9 23 10" xfId="8445" xr:uid="{5509BC1C-0550-4253-BA35-4E902F2C12BB}"/>
    <cellStyle name="Salida 9 23 10 2" xfId="23553" xr:uid="{F829CAEB-326E-46EF-9795-30F566BC2F5C}"/>
    <cellStyle name="Salida 9 23 11" xfId="8236" xr:uid="{3D18D16E-2A17-4F1B-8128-6D1365D163FF}"/>
    <cellStyle name="Salida 9 23 11 2" xfId="23344" xr:uid="{D3151266-70CD-4CFE-B821-50CBC3BDDE82}"/>
    <cellStyle name="Salida 9 23 12" xfId="16121" xr:uid="{CCAF8C82-4876-41FE-93CB-F15525D0B09B}"/>
    <cellStyle name="Salida 9 23 12 2" xfId="31229" xr:uid="{2673F1A2-4B56-4121-A670-1435210CA48C}"/>
    <cellStyle name="Salida 9 23 13" xfId="17169" xr:uid="{F802DDB7-D0A2-415B-90F2-47D057F29421}"/>
    <cellStyle name="Salida 9 23 2" xfId="2504" xr:uid="{208B98FF-470E-4018-889E-E41D9D0DE514}"/>
    <cellStyle name="Salida 9 23 2 2" xfId="5141" xr:uid="{04AFA5AA-92ED-4336-AC38-4BE0F69BD0C1}"/>
    <cellStyle name="Salida 9 23 2 2 2" xfId="11505" xr:uid="{1489A4B2-0A31-4181-B020-7172985A64D7}"/>
    <cellStyle name="Salida 9 23 2 2 2 2" xfId="26613" xr:uid="{D36674FA-2038-455C-8BA9-E41E3A01F7DB}"/>
    <cellStyle name="Salida 9 23 2 2 3" xfId="14540" xr:uid="{34E31504-074E-45A0-A0FA-553485EC984A}"/>
    <cellStyle name="Salida 9 23 2 2 3 2" xfId="29648" xr:uid="{6E77861D-34F1-4FBE-9088-EF8D843E69EE}"/>
    <cellStyle name="Salida 9 23 2 2 4" xfId="20249" xr:uid="{770BBBCD-1319-4742-8FD7-7919EA11E8FE}"/>
    <cellStyle name="Salida 9 23 2 3" xfId="8971" xr:uid="{6FBA3510-80DC-4CF9-895B-50D2E4C79810}"/>
    <cellStyle name="Salida 9 23 2 3 2" xfId="24079" xr:uid="{0C46BEDC-73B8-40B6-A7E7-9FF1308D2D54}"/>
    <cellStyle name="Salida 9 23 3" xfId="2720" xr:uid="{1A6353C1-F6C1-4558-9DBE-6A186110566B}"/>
    <cellStyle name="Salida 9 23 3 2" xfId="5357" xr:uid="{CCC7043F-02D1-42B1-A5C8-69FB20710A7E}"/>
    <cellStyle name="Salida 9 23 3 2 2" xfId="11706" xr:uid="{AFF79E5A-2206-4020-89A5-97F14B78B752}"/>
    <cellStyle name="Salida 9 23 3 2 2 2" xfId="26814" xr:uid="{643AC6E3-9304-4FA4-B995-C6EF32D2E98B}"/>
    <cellStyle name="Salida 9 23 3 2 3" xfId="14951" xr:uid="{3626EDDA-FA21-443C-9939-1041897F83B0}"/>
    <cellStyle name="Salida 9 23 3 2 3 2" xfId="30059" xr:uid="{4D048397-7842-4495-A1B5-ED794508E490}"/>
    <cellStyle name="Salida 9 23 3 2 4" xfId="20465" xr:uid="{F1B11DF2-F551-4DD9-B142-5BAFD82C154F}"/>
    <cellStyle name="Salida 9 23 3 3" xfId="14212" xr:uid="{21348BA2-9635-436C-B6A6-78818C8C6312}"/>
    <cellStyle name="Salida 9 23 3 3 2" xfId="29320" xr:uid="{D11A1939-AA3B-4913-BB6D-6751341794C4}"/>
    <cellStyle name="Salida 9 23 3 4" xfId="17828" xr:uid="{96E90AFB-81B9-4140-BDAF-6F10E993114A}"/>
    <cellStyle name="Salida 9 23 4" xfId="3023" xr:uid="{958B9D74-F240-4913-875D-26A85560D990}"/>
    <cellStyle name="Salida 9 23 4 2" xfId="5660" xr:uid="{6727C5A5-B870-4C0C-A4F9-240C0EA77357}"/>
    <cellStyle name="Salida 9 23 4 2 2" xfId="11971" xr:uid="{497FE38F-5242-461D-9A5F-5D41FCB000DD}"/>
    <cellStyle name="Salida 9 23 4 2 2 2" xfId="27079" xr:uid="{3C800C6C-9B93-4EBE-8A34-1C3D7C9FE7C1}"/>
    <cellStyle name="Salida 9 23 4 2 3" xfId="16019" xr:uid="{030FBAD9-9943-4444-A403-6A5C34FF5C57}"/>
    <cellStyle name="Salida 9 23 4 2 3 2" xfId="31127" xr:uid="{FF3E99AC-11BD-473E-A161-F349CFECAA31}"/>
    <cellStyle name="Salida 9 23 4 2 4" xfId="20768" xr:uid="{30E78EBF-B4B2-4B4B-A267-FFD435A2C21A}"/>
    <cellStyle name="Salida 9 23 4 3" xfId="9405" xr:uid="{5DEFBED3-69E2-4676-93CC-89A4BFD7CBA1}"/>
    <cellStyle name="Salida 9 23 4 3 2" xfId="24513" xr:uid="{9A75E078-A2F1-4DD4-8359-71F5D1722A16}"/>
    <cellStyle name="Salida 9 23 4 4" xfId="15447" xr:uid="{5E73C0F6-2B2A-4256-8242-F2CAD7E655E4}"/>
    <cellStyle name="Salida 9 23 4 4 2" xfId="30555" xr:uid="{57C29E1D-4F68-4877-94CD-7DD627321698}"/>
    <cellStyle name="Salida 9 23 4 5" xfId="18131" xr:uid="{9C99D105-5B74-4ECF-883A-B824F51768DB}"/>
    <cellStyle name="Salida 9 23 5" xfId="3349" xr:uid="{24FE4B65-0E19-4088-940F-B150CD7F59FE}"/>
    <cellStyle name="Salida 9 23 5 2" xfId="5986" xr:uid="{EEC02B59-F952-40E2-8AFD-236426E1B941}"/>
    <cellStyle name="Salida 9 23 5 2 2" xfId="12297" xr:uid="{69825CD1-C696-4DA0-B384-25216E769C26}"/>
    <cellStyle name="Salida 9 23 5 2 2 2" xfId="27405" xr:uid="{5AA54CC1-87AC-421B-A641-12D482411E60}"/>
    <cellStyle name="Salida 9 23 5 2 3" xfId="14252" xr:uid="{B387A371-19BC-4232-80E9-22F13DAB9E26}"/>
    <cellStyle name="Salida 9 23 5 2 3 2" xfId="29360" xr:uid="{1CC5352F-D1CC-4F97-AE03-8EC8BCCB1F98}"/>
    <cellStyle name="Salida 9 23 5 2 4" xfId="21094" xr:uid="{FDA34596-DCB2-47DA-94EB-59E7F709F461}"/>
    <cellStyle name="Salida 9 23 5 3" xfId="9731" xr:uid="{CB9DB7BC-1EE6-4D53-B5E4-452091EE8F9D}"/>
    <cellStyle name="Salida 9 23 5 3 2" xfId="24839" xr:uid="{CDBA7FE5-82DC-4F96-95B6-00E1EA7B7888}"/>
    <cellStyle name="Salida 9 23 5 4" xfId="9162" xr:uid="{3838A9D0-E4B8-4C1B-9EA7-2FF2FBD0A5E5}"/>
    <cellStyle name="Salida 9 23 5 4 2" xfId="24270" xr:uid="{904C588A-68A8-4A5D-BFFF-E76BBCEFB7C5}"/>
    <cellStyle name="Salida 9 23 5 5" xfId="18457" xr:uid="{0D753B5E-7A27-4003-BD5F-2149A9385709}"/>
    <cellStyle name="Salida 9 23 6" xfId="3655" xr:uid="{7795DB9C-5B34-4020-88A9-89AF307E2C2A}"/>
    <cellStyle name="Salida 9 23 6 2" xfId="6292" xr:uid="{CE67179A-A92E-47B4-BB05-8FC5C0CFFE0D}"/>
    <cellStyle name="Salida 9 23 6 2 2" xfId="12603" xr:uid="{9597326D-B182-4506-9257-16B2A2E26F44}"/>
    <cellStyle name="Salida 9 23 6 2 2 2" xfId="27711" xr:uid="{93BA5F3C-E050-4DFB-BFB6-27E3BF609209}"/>
    <cellStyle name="Salida 9 23 6 2 3" xfId="14862" xr:uid="{71AFD3A9-E97F-4B18-9F20-EAB85E619B3B}"/>
    <cellStyle name="Salida 9 23 6 2 3 2" xfId="29970" xr:uid="{510862F6-2432-423A-A20A-C30DD494C17F}"/>
    <cellStyle name="Salida 9 23 6 2 4" xfId="21400" xr:uid="{0144453B-C5F4-4FB5-89E0-FFB21C0FBEE2}"/>
    <cellStyle name="Salida 9 23 6 3" xfId="10037" xr:uid="{8FE0E2D0-F8A4-4A34-8788-82E500F49433}"/>
    <cellStyle name="Salida 9 23 6 3 2" xfId="25145" xr:uid="{E6B0D18D-E108-4D92-AAE2-80070D0C7F03}"/>
    <cellStyle name="Salida 9 23 6 4" xfId="16244" xr:uid="{E3028649-80D0-4A8B-99D5-05B4E71492D5}"/>
    <cellStyle name="Salida 9 23 6 4 2" xfId="31352" xr:uid="{B7B04EA4-441D-443A-882B-682B2555D7E0}"/>
    <cellStyle name="Salida 9 23 6 5" xfId="18763" xr:uid="{78B6CF16-943A-44B6-BB80-6BCB2532DC21}"/>
    <cellStyle name="Salida 9 23 7" xfId="4016" xr:uid="{F441AADD-22C6-4259-B136-A80F27E974F2}"/>
    <cellStyle name="Salida 9 23 7 2" xfId="6653" xr:uid="{1F8C62F0-DFC7-428F-91A6-4B6737D9CED8}"/>
    <cellStyle name="Salida 9 23 7 2 2" xfId="12964" xr:uid="{38F9B044-5781-4C1E-81CB-CF811A3AB024}"/>
    <cellStyle name="Salida 9 23 7 2 2 2" xfId="28072" xr:uid="{BCDC780E-FB7A-4AC2-B5D9-E0B9751F43CF}"/>
    <cellStyle name="Salida 9 23 7 2 3" xfId="16654" xr:uid="{94FC4521-506C-4D11-98F0-38C4F4A10102}"/>
    <cellStyle name="Salida 9 23 7 2 3 2" xfId="31762" xr:uid="{58B8FE44-C897-44A0-A009-C7EBB8B7FBE7}"/>
    <cellStyle name="Salida 9 23 7 2 4" xfId="21761" xr:uid="{A29F0893-A5BD-470E-B9B6-2473D5971A96}"/>
    <cellStyle name="Salida 9 23 7 3" xfId="10398" xr:uid="{7E166685-82FE-4986-9BFC-B3F10853B805}"/>
    <cellStyle name="Salida 9 23 7 3 2" xfId="25506" xr:uid="{15674B38-D64E-4248-96CF-05997B8437FA}"/>
    <cellStyle name="Salida 9 23 7 4" xfId="15694" xr:uid="{0C204C89-4379-4586-8695-6A1E30B5AF64}"/>
    <cellStyle name="Salida 9 23 7 4 2" xfId="30802" xr:uid="{756984D5-20FD-49CE-A4B0-19F852C2F4ED}"/>
    <cellStyle name="Salida 9 23 7 5" xfId="19124" xr:uid="{5C21DCC6-CE1A-4C35-8A99-097239B3E28E}"/>
    <cellStyle name="Salida 9 23 8" xfId="4329" xr:uid="{5F5DF1FE-991E-410E-B6EF-5F57D5EEF20B}"/>
    <cellStyle name="Salida 9 23 8 2" xfId="6966" xr:uid="{E0E950DC-4C8C-4B56-B5EB-F7D245732E3C}"/>
    <cellStyle name="Salida 9 23 8 2 2" xfId="13277" xr:uid="{345F263C-67C6-41E8-A887-13E4ED16EF2B}"/>
    <cellStyle name="Salida 9 23 8 2 2 2" xfId="28385" xr:uid="{AF345815-49AC-4AB0-B5EF-D85CFCCB4590}"/>
    <cellStyle name="Salida 9 23 8 2 3" xfId="16941" xr:uid="{FABED61C-B007-4AF1-9B25-94B24E4383D0}"/>
    <cellStyle name="Salida 9 23 8 2 3 2" xfId="32049" xr:uid="{A9D59A51-7A2D-4876-AF26-4B53039FC5F1}"/>
    <cellStyle name="Salida 9 23 8 2 4" xfId="22074" xr:uid="{38FDAAF5-0BF4-481E-8AEB-457FD3B1A371}"/>
    <cellStyle name="Salida 9 23 8 3" xfId="10711" xr:uid="{F5A7155D-3B0C-4296-B827-4A31101BCAF9}"/>
    <cellStyle name="Salida 9 23 8 3 2" xfId="25819" xr:uid="{75F47125-254D-495E-BCB4-6A96E2F1B2C1}"/>
    <cellStyle name="Salida 9 23 8 4" xfId="9254" xr:uid="{DB1D4D1D-176B-4531-883A-663B1E0E5D77}"/>
    <cellStyle name="Salida 9 23 8 4 2" xfId="24362" xr:uid="{D4C426A9-DB4D-4F9B-8230-8A3ECF8D9A03}"/>
    <cellStyle name="Salida 9 23 8 5" xfId="19437" xr:uid="{BC0C268C-1B7A-4526-B889-14D68FF6E2FE}"/>
    <cellStyle name="Salida 9 23 9" xfId="4581" xr:uid="{3A389533-A473-4FF4-B7DE-78D69A7AC33D}"/>
    <cellStyle name="Salida 9 23 9 2" xfId="10963" xr:uid="{E8597DFD-77F6-4E73-BE33-21DD42DF525D}"/>
    <cellStyle name="Salida 9 23 9 2 2" xfId="26071" xr:uid="{5E248BDF-E304-42A3-883F-56ACCACA2849}"/>
    <cellStyle name="Salida 9 23 9 3" xfId="14362" xr:uid="{84BF782D-6AB6-4737-9558-26326767BACB}"/>
    <cellStyle name="Salida 9 23 9 3 2" xfId="29470" xr:uid="{3C3F9C8E-A619-447C-A3A3-E164F7854FA0}"/>
    <cellStyle name="Salida 9 23 9 4" xfId="19689" xr:uid="{1E78E8C6-485C-4FC5-AE19-D4ACB34AB963}"/>
    <cellStyle name="Salida 9 24" xfId="1789" xr:uid="{BFC61110-2D45-463A-8E02-EAE443BCB18E}"/>
    <cellStyle name="Salida 9 24 10" xfId="8266" xr:uid="{DEF678A6-725A-48D0-ACD6-7791D4269C6B}"/>
    <cellStyle name="Salida 9 24 10 2" xfId="23374" xr:uid="{D83F75B9-98EB-4198-8908-DC3908FD172D}"/>
    <cellStyle name="Salida 9 24 11" xfId="15381" xr:uid="{C41851C3-47AC-4A4A-8B9D-D78A89EEA745}"/>
    <cellStyle name="Salida 9 24 11 2" xfId="30489" xr:uid="{2B6108B8-4151-4142-A5E3-BCF55F650841}"/>
    <cellStyle name="Salida 9 24 12" xfId="13488" xr:uid="{446C96E0-82F1-4515-8CC8-4C3A9397A55C}"/>
    <cellStyle name="Salida 9 24 12 2" xfId="28596" xr:uid="{77C7FB68-730D-4F2D-8471-C9A9270609E3}"/>
    <cellStyle name="Salida 9 24 13" xfId="17014" xr:uid="{76CE1EA5-28D6-4224-8920-2EED6D53EEC2}"/>
    <cellStyle name="Salida 9 24 2" xfId="2349" xr:uid="{1B76B9CB-51A8-4B07-824C-3D44EBCA1911}"/>
    <cellStyle name="Salida 9 24 2 2" xfId="4986" xr:uid="{7B96E5FE-652F-4900-A9D2-3AE9B5B0CED5}"/>
    <cellStyle name="Salida 9 24 2 2 2" xfId="11350" xr:uid="{14F11AEE-5D97-499E-A6C0-1E0C312767AD}"/>
    <cellStyle name="Salida 9 24 2 2 2 2" xfId="26458" xr:uid="{D4904984-3F69-4ECD-9AFC-C33A6369A0C6}"/>
    <cellStyle name="Salida 9 24 2 2 3" xfId="9185" xr:uid="{BAA254E5-F09F-452B-8E3F-A34959D0E79C}"/>
    <cellStyle name="Salida 9 24 2 2 3 2" xfId="24293" xr:uid="{681602A9-8127-4666-823F-E906C0DD5163}"/>
    <cellStyle name="Salida 9 24 2 2 4" xfId="20094" xr:uid="{3C8DC756-4622-4741-A11E-C3D6675F03E8}"/>
    <cellStyle name="Salida 9 24 2 3" xfId="8816" xr:uid="{63D79B5B-DBCA-4956-A5A7-AD953AE1D896}"/>
    <cellStyle name="Salida 9 24 2 3 2" xfId="23924" xr:uid="{64FF35C5-8597-4855-B245-89D1FD6F37B9}"/>
    <cellStyle name="Salida 9 24 3" xfId="2270" xr:uid="{4605CB46-0E17-48F5-BDC1-E1A6CFF57792}"/>
    <cellStyle name="Salida 9 24 3 2" xfId="4907" xr:uid="{8FC76ECF-86D3-441B-B587-7195A95CF731}"/>
    <cellStyle name="Salida 9 24 3 2 2" xfId="11271" xr:uid="{9DC50942-B682-4EAF-AE3A-92A64BA725EC}"/>
    <cellStyle name="Salida 9 24 3 2 2 2" xfId="26379" xr:uid="{B4D1376C-B444-4934-A6C0-31276829BDCC}"/>
    <cellStyle name="Salida 9 24 3 2 3" xfId="7465" xr:uid="{7BC2B3A9-868D-434D-ADA2-511FA9888D5E}"/>
    <cellStyle name="Salida 9 24 3 2 3 2" xfId="22573" xr:uid="{BC41A502-CDAD-4951-8AC2-D15FF087CB11}"/>
    <cellStyle name="Salida 9 24 3 2 4" xfId="20015" xr:uid="{A1D258D0-F3BF-48CA-8178-C251F76A4BEA}"/>
    <cellStyle name="Salida 9 24 3 3" xfId="16301" xr:uid="{3CD471AC-997F-4DF3-842C-D8C2F524D413}"/>
    <cellStyle name="Salida 9 24 3 3 2" xfId="31409" xr:uid="{271AB018-9F83-4024-A4C6-E32143515133}"/>
    <cellStyle name="Salida 9 24 3 4" xfId="17495" xr:uid="{184C9A9B-9CE3-4DE4-A7F0-9FB27CD28635}"/>
    <cellStyle name="Salida 9 24 4" xfId="2326" xr:uid="{8B3BE819-A62F-44A8-A98B-7D92A83D7522}"/>
    <cellStyle name="Salida 9 24 4 2" xfId="4963" xr:uid="{DBE29BB0-3E0B-4DA7-AFB6-AB9627259FF6}"/>
    <cellStyle name="Salida 9 24 4 2 2" xfId="11327" xr:uid="{933371D9-E80A-478B-8571-FE3321F9608A}"/>
    <cellStyle name="Salida 9 24 4 2 2 2" xfId="26435" xr:uid="{8A6E0AC3-6369-47AA-9E9D-1710A928F6E0}"/>
    <cellStyle name="Salida 9 24 4 2 3" xfId="14152" xr:uid="{46AB591B-C496-44F0-80B0-C8BA4BAB3DF4}"/>
    <cellStyle name="Salida 9 24 4 2 3 2" xfId="29260" xr:uid="{B72C5083-915F-482F-81FF-BA57BCF037DB}"/>
    <cellStyle name="Salida 9 24 4 2 4" xfId="20071" xr:uid="{DD54989B-E6EE-45ED-96C2-E8627D374B7C}"/>
    <cellStyle name="Salida 9 24 4 3" xfId="8793" xr:uid="{859DB9CC-3BA1-444E-B892-DB18CE8551AA}"/>
    <cellStyle name="Salida 9 24 4 3 2" xfId="23901" xr:uid="{331BB275-6B35-4CAA-AD98-A1CB8EF82938}"/>
    <cellStyle name="Salida 9 24 4 4" xfId="15653" xr:uid="{33CDF2D6-3904-4B3F-8E9C-7A3E808B2970}"/>
    <cellStyle name="Salida 9 24 4 4 2" xfId="30761" xr:uid="{39CFC24E-98AF-421E-A3B2-0974A270B470}"/>
    <cellStyle name="Salida 9 24 4 5" xfId="17551" xr:uid="{E5C97754-1C98-4A0C-AB02-72A14409AFC2}"/>
    <cellStyle name="Salida 9 24 5" xfId="2284" xr:uid="{6BE481E6-C7BE-4CF6-89EF-8808874F5C70}"/>
    <cellStyle name="Salida 9 24 5 2" xfId="4921" xr:uid="{FB321E62-1E3E-4F73-8271-9C492387536C}"/>
    <cellStyle name="Salida 9 24 5 2 2" xfId="11285" xr:uid="{86DE78BC-0BCD-4E5F-9D39-EC848CAEEC8D}"/>
    <cellStyle name="Salida 9 24 5 2 2 2" xfId="26393" xr:uid="{5F12A3A5-C79A-4B6B-AA2C-521846214814}"/>
    <cellStyle name="Salida 9 24 5 2 3" xfId="16334" xr:uid="{A6652880-9D9C-44F2-84EB-A304725CFE72}"/>
    <cellStyle name="Salida 9 24 5 2 3 2" xfId="31442" xr:uid="{6D431CA3-19BE-4ECE-A7EA-2B743279DC26}"/>
    <cellStyle name="Salida 9 24 5 2 4" xfId="20029" xr:uid="{0C89FD1F-135F-4916-AEE6-2E3946C0E3AC}"/>
    <cellStyle name="Salida 9 24 5 3" xfId="8751" xr:uid="{13B6DCEC-27E4-49C1-A327-6BA2CB55F187}"/>
    <cellStyle name="Salida 9 24 5 3 2" xfId="23859" xr:uid="{9DF5519C-F4C9-4551-9AD3-8439BC24FA18}"/>
    <cellStyle name="Salida 9 24 5 4" xfId="14088" xr:uid="{8A950F48-E93F-4BDB-9994-E58142ADEABA}"/>
    <cellStyle name="Salida 9 24 5 4 2" xfId="29196" xr:uid="{65B86C0B-5466-42F7-910F-99712B26027A}"/>
    <cellStyle name="Salida 9 24 5 5" xfId="17509" xr:uid="{AB692BC8-CAEC-4DE5-82A8-97EAD773F654}"/>
    <cellStyle name="Salida 9 24 6" xfId="2292" xr:uid="{C9E0DC8B-E02F-4AE8-93BC-22704F595D3C}"/>
    <cellStyle name="Salida 9 24 6 2" xfId="4929" xr:uid="{1D77E985-514B-4A81-AB81-EB734D1E0F06}"/>
    <cellStyle name="Salida 9 24 6 2 2" xfId="11293" xr:uid="{5727A580-834B-4F97-8B53-993F3BFDD0AB}"/>
    <cellStyle name="Salida 9 24 6 2 2 2" xfId="26401" xr:uid="{41A7FC2B-779A-4A58-BF45-6BEC3B634FD8}"/>
    <cellStyle name="Salida 9 24 6 2 3" xfId="15792" xr:uid="{D01883D6-033C-4235-B7FA-BB18453EFC0F}"/>
    <cellStyle name="Salida 9 24 6 2 3 2" xfId="30900" xr:uid="{080E5F13-C762-4B39-A76A-CC89F13B6BB8}"/>
    <cellStyle name="Salida 9 24 6 2 4" xfId="20037" xr:uid="{B4EADBDB-4A8D-4813-B3F0-B16DEF69FC2C}"/>
    <cellStyle name="Salida 9 24 6 3" xfId="8759" xr:uid="{0241BBCB-B152-416E-9F50-291C557869B8}"/>
    <cellStyle name="Salida 9 24 6 3 2" xfId="23867" xr:uid="{6E8FC474-E0A7-4E9C-9313-7863ADA914F4}"/>
    <cellStyle name="Salida 9 24 6 4" xfId="7660" xr:uid="{98E8D3D6-1B54-480F-ACCE-A4FFE601EFB6}"/>
    <cellStyle name="Salida 9 24 6 4 2" xfId="22768" xr:uid="{5C53A618-7216-42B0-919C-AA86619BC952}"/>
    <cellStyle name="Salida 9 24 6 5" xfId="17517" xr:uid="{B4A07512-4B3D-4A79-8E02-D139DB744AC0}"/>
    <cellStyle name="Salida 9 24 7" xfId="3861" xr:uid="{DEB9E967-2F65-4C2F-87FC-2E640B257747}"/>
    <cellStyle name="Salida 9 24 7 2" xfId="6498" xr:uid="{18B7E5EB-6D23-457B-A425-C974840B9FE6}"/>
    <cellStyle name="Salida 9 24 7 2 2" xfId="12809" xr:uid="{6448ED32-4F5D-4849-92E5-61B8D2975477}"/>
    <cellStyle name="Salida 9 24 7 2 2 2" xfId="27917" xr:uid="{B9C197F9-CB85-4304-80A4-88770525F08C}"/>
    <cellStyle name="Salida 9 24 7 2 3" xfId="9217" xr:uid="{FCC240F8-9E00-46A7-8759-8F7141C31F73}"/>
    <cellStyle name="Salida 9 24 7 2 3 2" xfId="24325" xr:uid="{7EAD8E6D-1E8F-4AB2-BF5E-07E96820A847}"/>
    <cellStyle name="Salida 9 24 7 2 4" xfId="21606" xr:uid="{9C411909-E5AA-4106-B9DA-032D15667305}"/>
    <cellStyle name="Salida 9 24 7 3" xfId="10243" xr:uid="{EE222238-89F5-4671-AD57-F1B821964F80}"/>
    <cellStyle name="Salida 9 24 7 3 2" xfId="25351" xr:uid="{F488569A-DD10-4F4F-9136-715A79852AEA}"/>
    <cellStyle name="Salida 9 24 7 4" xfId="13715" xr:uid="{0DE54E13-9CD6-4853-93E1-4A01142EB95C}"/>
    <cellStyle name="Salida 9 24 7 4 2" xfId="28823" xr:uid="{D5397D1D-CD90-4185-AE1C-82A36092C3FE}"/>
    <cellStyle name="Salida 9 24 7 5" xfId="18969" xr:uid="{67A8C5D4-90B1-4E94-B26E-F1040E15880B}"/>
    <cellStyle name="Salida 9 24 8" xfId="4243" xr:uid="{8122C9EE-983E-4B6B-BF89-09A9A02958C3}"/>
    <cellStyle name="Salida 9 24 8 2" xfId="6880" xr:uid="{4040336C-2923-403F-BE60-64E098982896}"/>
    <cellStyle name="Salida 9 24 8 2 2" xfId="13191" xr:uid="{4FEB24A4-2BFB-4C36-BA8B-2296F9EE0395}"/>
    <cellStyle name="Salida 9 24 8 2 2 2" xfId="28299" xr:uid="{1B8D09D2-2164-4257-9DCF-1D703D388DDE}"/>
    <cellStyle name="Salida 9 24 8 2 3" xfId="16855" xr:uid="{82C321F7-D933-42A4-8550-966CB6C08217}"/>
    <cellStyle name="Salida 9 24 8 2 3 2" xfId="31963" xr:uid="{8F59C852-B660-4458-B6D3-9E08B89EDA58}"/>
    <cellStyle name="Salida 9 24 8 2 4" xfId="21988" xr:uid="{276CD3A9-053A-41D0-B4E2-E7D512B608F2}"/>
    <cellStyle name="Salida 9 24 8 3" xfId="10625" xr:uid="{80F28BEC-C897-4F88-BE1E-C98D4B4EC7B3}"/>
    <cellStyle name="Salida 9 24 8 3 2" xfId="25733" xr:uid="{8B597B3E-70D0-440D-ABA5-B37E2E685E3A}"/>
    <cellStyle name="Salida 9 24 8 4" xfId="13748" xr:uid="{F67B364B-E01C-44A1-88A4-1B51B50DD39D}"/>
    <cellStyle name="Salida 9 24 8 4 2" xfId="28856" xr:uid="{2B4BDB26-44DA-4D69-B374-23406CAB89A3}"/>
    <cellStyle name="Salida 9 24 8 5" xfId="19351" xr:uid="{6A9842C4-A476-41E0-A51F-1E8700CEAF8F}"/>
    <cellStyle name="Salida 9 24 9" xfId="4426" xr:uid="{A61798F2-AB37-49E0-9D15-03C9C27A3685}"/>
    <cellStyle name="Salida 9 24 9 2" xfId="10808" xr:uid="{5EC80333-EDCA-4175-8E32-D24DA3AD69D8}"/>
    <cellStyle name="Salida 9 24 9 2 2" xfId="25916" xr:uid="{2B94FE73-6AFB-4725-9A68-FFB8B666851C}"/>
    <cellStyle name="Salida 9 24 9 3" xfId="7120" xr:uid="{69719334-463F-439A-8831-5986A9D2BBCC}"/>
    <cellStyle name="Salida 9 24 9 3 2" xfId="22228" xr:uid="{6D214AF9-DEAD-4BAB-BE25-0F0C0FF51206}"/>
    <cellStyle name="Salida 9 24 9 4" xfId="19534" xr:uid="{B15C1476-5F5E-40F9-835B-192CC696C3CD}"/>
    <cellStyle name="Salida 9 25" xfId="2135" xr:uid="{9FD331C8-AFB4-4E34-9838-CA4B3FCA8E7F}"/>
    <cellStyle name="Salida 9 25 10" xfId="7613" xr:uid="{8DF739CE-2C80-4DDE-8FDB-403BCFCD22A5}"/>
    <cellStyle name="Salida 9 25 10 2" xfId="22721" xr:uid="{6181DAE3-4C4D-492D-99BE-75CE59A147D0}"/>
    <cellStyle name="Salida 9 25 11" xfId="16150" xr:uid="{F6F6996C-EF00-4907-A650-1045AE33BF92}"/>
    <cellStyle name="Salida 9 25 11 2" xfId="31258" xr:uid="{33D5EB15-5B75-4E60-A5BE-19895A676D54}"/>
    <cellStyle name="Salida 9 25 12" xfId="17360" xr:uid="{6C11AC78-CD6D-4AB8-ABA2-4873838EEC3D}"/>
    <cellStyle name="Salida 9 25 2" xfId="2625" xr:uid="{763867D5-FB6F-49A8-AAC6-6C162C76E822}"/>
    <cellStyle name="Salida 9 25 2 2" xfId="5262" xr:uid="{76D3E586-6528-405C-8568-5B71F9ABF62E}"/>
    <cellStyle name="Salida 9 25 2 2 2" xfId="11626" xr:uid="{2F8D5B76-2870-4A35-9C00-E5E06A99874C}"/>
    <cellStyle name="Salida 9 25 2 2 2 2" xfId="26734" xr:uid="{B63BAD92-4972-4813-B7C2-62773BD145E7}"/>
    <cellStyle name="Salida 9 25 2 2 3" xfId="7939" xr:uid="{462E24D6-F1C4-4792-ABC7-4873588DF896}"/>
    <cellStyle name="Salida 9 25 2 2 3 2" xfId="23047" xr:uid="{6DDA7D77-10AC-4808-81E6-050CA8889D3B}"/>
    <cellStyle name="Salida 9 25 2 2 4" xfId="20370" xr:uid="{C437690A-1283-4E2E-889A-0702820F14A6}"/>
    <cellStyle name="Salida 9 25 2 3" xfId="9092" xr:uid="{318FCC71-1F38-4BA8-87A9-539510144B6D}"/>
    <cellStyle name="Salida 9 25 2 3 2" xfId="24200" xr:uid="{23E20A20-BFCB-408B-B027-F434078417C4}"/>
    <cellStyle name="Salida 9 25 2 4" xfId="16527" xr:uid="{1E37255D-4776-437E-BBE6-47084C5960FD}"/>
    <cellStyle name="Salida 9 25 2 4 2" xfId="31635" xr:uid="{14CB15E7-81C3-4422-B7D7-6388CEFCE443}"/>
    <cellStyle name="Salida 9 25 2 5" xfId="7590" xr:uid="{9A7C0BE2-E026-4DE8-B7C4-9C3DC44E1656}"/>
    <cellStyle name="Salida 9 25 2 5 2" xfId="22698" xr:uid="{D9BFA9E9-7D29-421E-8978-816074396A16}"/>
    <cellStyle name="Salida 9 25 2 6" xfId="17733" xr:uid="{66A32E9E-0115-4FDD-A6BE-C4623E37EA98}"/>
    <cellStyle name="Salida 9 25 3" xfId="2890" xr:uid="{050A9D8E-7F92-44A5-A936-35647B8AF697}"/>
    <cellStyle name="Salida 9 25 3 2" xfId="5527" xr:uid="{BE971188-9ECB-4AC1-80B3-31DE7232AA84}"/>
    <cellStyle name="Salida 9 25 3 2 2" xfId="11838" xr:uid="{A6404D4C-06F9-49C0-B06A-8F6CABB5E74A}"/>
    <cellStyle name="Salida 9 25 3 2 2 2" xfId="26946" xr:uid="{F5B3F5A8-21E8-46A8-8A57-A15094F4F7AB}"/>
    <cellStyle name="Salida 9 25 3 2 3" xfId="15861" xr:uid="{7D5B7826-E76C-4FAF-AAB9-A90682C36FF9}"/>
    <cellStyle name="Salida 9 25 3 2 3 2" xfId="30969" xr:uid="{0E2F6893-EA93-43AC-9E25-02FC0A7C0F51}"/>
    <cellStyle name="Salida 9 25 3 2 4" xfId="20635" xr:uid="{A5A315DE-84BD-4FC7-ADD1-C41E3283C0C4}"/>
    <cellStyle name="Salida 9 25 3 3" xfId="14520" xr:uid="{B57CC7EC-999A-4373-9780-C0D88169BA0D}"/>
    <cellStyle name="Salida 9 25 3 3 2" xfId="29628" xr:uid="{F667A13F-2A9B-4E3C-A358-F788453472B1}"/>
    <cellStyle name="Salida 9 25 3 4" xfId="17998" xr:uid="{12E619CB-C2BA-4B03-AE89-3E2DC2D39188}"/>
    <cellStyle name="Salida 9 25 4" xfId="3193" xr:uid="{C6E8F57C-5938-44E0-98DC-2C866BD4AB74}"/>
    <cellStyle name="Salida 9 25 4 2" xfId="5830" xr:uid="{5A8FB94A-E055-4E57-A2B7-801050771722}"/>
    <cellStyle name="Salida 9 25 4 2 2" xfId="12141" xr:uid="{902B850B-16B9-427B-B311-F928498AD1E4}"/>
    <cellStyle name="Salida 9 25 4 2 2 2" xfId="27249" xr:uid="{D3867886-BBEE-40A8-A22A-A2A947009395}"/>
    <cellStyle name="Salida 9 25 4 2 3" xfId="14912" xr:uid="{036D4EA4-3916-4B94-80A3-C610AF8620E6}"/>
    <cellStyle name="Salida 9 25 4 2 3 2" xfId="30020" xr:uid="{2EE8F434-06BA-4847-83D8-F342345E3F71}"/>
    <cellStyle name="Salida 9 25 4 2 4" xfId="20938" xr:uid="{21B52D1F-92D9-4422-A183-07626F5EA7C2}"/>
    <cellStyle name="Salida 9 25 4 3" xfId="9575" xr:uid="{5F43D397-ADF3-4A2B-9F57-AEB3AD07B657}"/>
    <cellStyle name="Salida 9 25 4 3 2" xfId="24683" xr:uid="{B2E8BE13-373F-4F01-9D92-D309278E9611}"/>
    <cellStyle name="Salida 9 25 4 4" xfId="13744" xr:uid="{7833C2D8-0F7B-4A52-8A5A-29B68E1FECD7}"/>
    <cellStyle name="Salida 9 25 4 4 2" xfId="28852" xr:uid="{C5EDF609-99C1-4A80-AFC3-F3D9D274A9EE}"/>
    <cellStyle name="Salida 9 25 4 5" xfId="18301" xr:uid="{FAC38669-D65A-451D-98D3-4E11058324CD}"/>
    <cellStyle name="Salida 9 25 5" xfId="3519" xr:uid="{7187071D-58BB-402E-BE84-36A42F5DD758}"/>
    <cellStyle name="Salida 9 25 5 2" xfId="6156" xr:uid="{78F6D447-4C8A-437E-897C-7CCCE952818E}"/>
    <cellStyle name="Salida 9 25 5 2 2" xfId="12467" xr:uid="{16FB6DB2-6A12-43F2-B143-B582ED319769}"/>
    <cellStyle name="Salida 9 25 5 2 2 2" xfId="27575" xr:uid="{6053DC7B-3EB6-42F3-89AF-F5F2FE3BA819}"/>
    <cellStyle name="Salida 9 25 5 2 3" xfId="16174" xr:uid="{559E95FE-0281-403A-B5F8-EAF9094A62D9}"/>
    <cellStyle name="Salida 9 25 5 2 3 2" xfId="31282" xr:uid="{B7A6495F-ECEE-478B-B502-F49AAFEED024}"/>
    <cellStyle name="Salida 9 25 5 2 4" xfId="21264" xr:uid="{F567C284-CF88-4066-AE2E-B5ED9B2EF984}"/>
    <cellStyle name="Salida 9 25 5 3" xfId="9901" xr:uid="{64E8E167-0518-4519-A402-16CACC0FE385}"/>
    <cellStyle name="Salida 9 25 5 3 2" xfId="25009" xr:uid="{181BC008-3697-44DA-AD2A-FF9EBE4CD520}"/>
    <cellStyle name="Salida 9 25 5 4" xfId="14959" xr:uid="{5778B30F-5AB0-4F60-AD4F-6E8F5821AFFE}"/>
    <cellStyle name="Salida 9 25 5 4 2" xfId="30067" xr:uid="{2E75DDD6-400B-4F7A-840F-50523079A7D8}"/>
    <cellStyle name="Salida 9 25 5 5" xfId="18627" xr:uid="{AE76AE6F-A286-46D8-A182-EB74A5A0870E}"/>
    <cellStyle name="Salida 9 25 6" xfId="3825" xr:uid="{8876CB7A-9217-4242-A4EE-174182019892}"/>
    <cellStyle name="Salida 9 25 6 2" xfId="6462" xr:uid="{D8233742-F537-4905-9145-B82BF891BEDD}"/>
    <cellStyle name="Salida 9 25 6 2 2" xfId="12773" xr:uid="{BC3F7642-7FA3-4E74-A59A-93E28244BC13}"/>
    <cellStyle name="Salida 9 25 6 2 2 2" xfId="27881" xr:uid="{A3C04A12-6C86-40A5-81E3-50231B59890E}"/>
    <cellStyle name="Salida 9 25 6 2 3" xfId="13390" xr:uid="{BABA0BBA-CD0C-4BDC-86FB-8D9112F6A12F}"/>
    <cellStyle name="Salida 9 25 6 2 3 2" xfId="28498" xr:uid="{0968B30A-C665-4E01-A350-D078C20F965F}"/>
    <cellStyle name="Salida 9 25 6 2 4" xfId="21570" xr:uid="{26359E82-B0B6-4361-8F7D-F76AB8E0E016}"/>
    <cellStyle name="Salida 9 25 6 3" xfId="10207" xr:uid="{D9332A7D-4817-4E41-8EAA-20CE19173F50}"/>
    <cellStyle name="Salida 9 25 6 3 2" xfId="25315" xr:uid="{A13F4316-1505-46BF-A808-787D2095B7FB}"/>
    <cellStyle name="Salida 9 25 6 4" xfId="14141" xr:uid="{2A83059C-96AB-4D06-8690-BC1B5C2F2260}"/>
    <cellStyle name="Salida 9 25 6 4 2" xfId="29249" xr:uid="{7D5A70DE-1505-49E5-93D6-E2964B096F2F}"/>
    <cellStyle name="Salida 9 25 6 5" xfId="18933" xr:uid="{8DFF9E80-C78C-4E27-878A-7C98BEC079F2}"/>
    <cellStyle name="Salida 9 25 7" xfId="4207" xr:uid="{6305382A-BFEC-4FB1-AA7B-655D586EEB15}"/>
    <cellStyle name="Salida 9 25 7 2" xfId="6844" xr:uid="{86C94E04-5958-46FA-8A06-40936639A53A}"/>
    <cellStyle name="Salida 9 25 7 2 2" xfId="13155" xr:uid="{04D4081D-6BCF-4CBC-AA9B-E9B8994ADB39}"/>
    <cellStyle name="Salida 9 25 7 2 2 2" xfId="28263" xr:uid="{EC0E047B-D797-4619-814D-6F018731F462}"/>
    <cellStyle name="Salida 9 25 7 2 3" xfId="16824" xr:uid="{0FA72F42-87EF-4186-AEC3-C153BF98B595}"/>
    <cellStyle name="Salida 9 25 7 2 3 2" xfId="31932" xr:uid="{E1F4B99F-529F-499B-AB8B-C4874EEA1C33}"/>
    <cellStyle name="Salida 9 25 7 2 4" xfId="21952" xr:uid="{5A9C39A2-64FD-4695-AC5A-20DB7428F0D4}"/>
    <cellStyle name="Salida 9 25 7 3" xfId="10589" xr:uid="{9331A350-3087-4B78-B37D-151073051E27}"/>
    <cellStyle name="Salida 9 25 7 3 2" xfId="25697" xr:uid="{1FDF501D-A8F2-4BCA-BAE1-5258AB4B7E3B}"/>
    <cellStyle name="Salida 9 25 7 4" xfId="7349" xr:uid="{FF377AB7-6B63-4E9E-B9AB-8D507C023537}"/>
    <cellStyle name="Salida 9 25 7 4 2" xfId="22457" xr:uid="{DD895A9B-1CEF-4FC1-A300-A6F823EB1DFD}"/>
    <cellStyle name="Salida 9 25 7 5" xfId="19315" xr:uid="{C76E73CA-AB81-4BC4-83A4-A9CB1C7744CE}"/>
    <cellStyle name="Salida 9 25 8" xfId="4772" xr:uid="{02199B1C-BBC9-401C-A47F-2C692490D288}"/>
    <cellStyle name="Salida 9 25 8 2" xfId="11154" xr:uid="{B60FC3A5-CD25-4EE3-8752-8A1D322CE509}"/>
    <cellStyle name="Salida 9 25 8 2 2" xfId="26262" xr:uid="{83653503-9D25-4258-AAE7-9F14400681C2}"/>
    <cellStyle name="Salida 9 25 8 3" xfId="13576" xr:uid="{F3A63B88-E7C5-48CB-8707-C9125E46E5AD}"/>
    <cellStyle name="Salida 9 25 8 3 2" xfId="28684" xr:uid="{103C47DE-1097-41DC-9756-F066C8504A60}"/>
    <cellStyle name="Salida 9 25 8 4" xfId="19880" xr:uid="{F39D0F5A-11D1-4A0A-9360-CF621E8111E3}"/>
    <cellStyle name="Salida 9 25 9" xfId="8633" xr:uid="{EE07301D-D9C2-42B1-A2C9-717760EB978D}"/>
    <cellStyle name="Salida 9 25 9 2" xfId="23741" xr:uid="{CB018D81-5BBA-416B-A075-292FE1B8F600}"/>
    <cellStyle name="Salida 9 26" xfId="1989" xr:uid="{E1E90015-0DA2-41F4-BDFD-1929750E0747}"/>
    <cellStyle name="Salida 9 26 10" xfId="16569" xr:uid="{7856E529-49D6-4382-9FCE-3E6ACE6C4B74}"/>
    <cellStyle name="Salida 9 26 10 2" xfId="31677" xr:uid="{B483A566-128C-4547-A83C-CFB7B2A7DB39}"/>
    <cellStyle name="Salida 9 26 11" xfId="17214" xr:uid="{592252DE-A595-4871-A77C-EF29D2282185}"/>
    <cellStyle name="Salida 9 26 2" xfId="2751" xr:uid="{1B69BC06-123D-49EC-99B5-795F8CE14DE3}"/>
    <cellStyle name="Salida 9 26 2 2" xfId="5388" xr:uid="{8CDEF775-D2E0-485D-AC9D-04E0E500EFDB}"/>
    <cellStyle name="Salida 9 26 2 2 2" xfId="11737" xr:uid="{348851B3-9D75-4D0E-98DF-127B54245AAA}"/>
    <cellStyle name="Salida 9 26 2 2 2 2" xfId="26845" xr:uid="{40BE6F7C-7B9E-440C-B99B-3E6E60426D70}"/>
    <cellStyle name="Salida 9 26 2 2 3" xfId="15654" xr:uid="{857CF689-43D1-41B3-8CD8-06422638072B}"/>
    <cellStyle name="Salida 9 26 2 2 3 2" xfId="30762" xr:uid="{7BA96DDD-E1BD-4F90-BEA7-661B7BF7BA9F}"/>
    <cellStyle name="Salida 9 26 2 2 4" xfId="20496" xr:uid="{3D2F20FE-4E0C-46E3-A5BF-842FC3CE3DF3}"/>
    <cellStyle name="Salida 9 26 2 3" xfId="15148" xr:uid="{DFDF46FA-ABA4-4883-8624-3CA201255B54}"/>
    <cellStyle name="Salida 9 26 2 3 2" xfId="30256" xr:uid="{A782DB16-B87E-4E1E-AC47-0765C9ACAA43}"/>
    <cellStyle name="Salida 9 26 2 4" xfId="17859" xr:uid="{D4BA87DF-C9B1-496F-9602-58343F35CF92}"/>
    <cellStyle name="Salida 9 26 3" xfId="3054" xr:uid="{2817E50E-A7B6-4A5E-AD73-8E4EB80AC314}"/>
    <cellStyle name="Salida 9 26 3 2" xfId="5691" xr:uid="{39D5BF14-FA0B-4BF6-983F-3158F2FBD88C}"/>
    <cellStyle name="Salida 9 26 3 2 2" xfId="12002" xr:uid="{B2394768-866F-4A54-A1F8-713C8B87194F}"/>
    <cellStyle name="Salida 9 26 3 2 2 2" xfId="27110" xr:uid="{23B00E04-4EE3-4B49-B04F-342F72839B10}"/>
    <cellStyle name="Salida 9 26 3 2 3" xfId="7762" xr:uid="{B513C7C6-DB73-48FE-8C20-683B27247C4B}"/>
    <cellStyle name="Salida 9 26 3 2 3 2" xfId="22870" xr:uid="{21ED0CA9-1885-4639-8F8C-666C0978F1AE}"/>
    <cellStyle name="Salida 9 26 3 2 4" xfId="20799" xr:uid="{7C2F66EF-3C5F-4B6F-BD1D-9C4EA04B4367}"/>
    <cellStyle name="Salida 9 26 3 3" xfId="9436" xr:uid="{A4EDFBF4-5332-4388-AC83-2F4B28647999}"/>
    <cellStyle name="Salida 9 26 3 3 2" xfId="24544" xr:uid="{0EBCD33E-C426-4B51-B70F-0B11F6B0D723}"/>
    <cellStyle name="Salida 9 26 3 4" xfId="7315" xr:uid="{112FE428-1126-45CB-97A6-1EB4640C9553}"/>
    <cellStyle name="Salida 9 26 3 4 2" xfId="22423" xr:uid="{00E4062B-B2FD-4C71-A6D3-F374BD97BFE5}"/>
    <cellStyle name="Salida 9 26 3 5" xfId="18162" xr:uid="{24784342-4A72-4BC1-A606-86FEDB7F2381}"/>
    <cellStyle name="Salida 9 26 4" xfId="3380" xr:uid="{BCDC14BE-97DD-414E-A687-5F23850E01C2}"/>
    <cellStyle name="Salida 9 26 4 2" xfId="6017" xr:uid="{9280B3B0-0127-4D89-BB28-9E8F3940E972}"/>
    <cellStyle name="Salida 9 26 4 2 2" xfId="12328" xr:uid="{4B7066C5-4D3C-4544-B068-57C3DD0344F7}"/>
    <cellStyle name="Salida 9 26 4 2 2 2" xfId="27436" xr:uid="{A1968E71-C2DF-44F7-B102-211B494C6045}"/>
    <cellStyle name="Salida 9 26 4 2 3" xfId="16306" xr:uid="{87A7C8F1-6C86-4CFA-B837-5DC67C354324}"/>
    <cellStyle name="Salida 9 26 4 2 3 2" xfId="31414" xr:uid="{D4656264-EA4A-4209-8BA2-A3701B170591}"/>
    <cellStyle name="Salida 9 26 4 2 4" xfId="21125" xr:uid="{6033FF15-2F31-4B45-98C7-63238830EE27}"/>
    <cellStyle name="Salida 9 26 4 3" xfId="9762" xr:uid="{6F13E31D-2E08-4F97-B084-C530C3DF83E3}"/>
    <cellStyle name="Salida 9 26 4 3 2" xfId="24870" xr:uid="{02CB1E44-7643-4902-9B5E-DDC8A3F9FAF2}"/>
    <cellStyle name="Salida 9 26 4 4" xfId="7262" xr:uid="{8C6E1FB1-DD5F-4D64-B988-3E94C75FF4D1}"/>
    <cellStyle name="Salida 9 26 4 4 2" xfId="22370" xr:uid="{29FE2609-90B1-4453-8DD6-A8F9996217B8}"/>
    <cellStyle name="Salida 9 26 4 5" xfId="18488" xr:uid="{ED0105BF-E9A0-44C5-8312-BAF490C57591}"/>
    <cellStyle name="Salida 9 26 5" xfId="3686" xr:uid="{33036487-EBE5-49F2-B995-5F6BF2358223}"/>
    <cellStyle name="Salida 9 26 5 2" xfId="6323" xr:uid="{D4B14382-B74F-4810-A71B-CC3B9E041250}"/>
    <cellStyle name="Salida 9 26 5 2 2" xfId="12634" xr:uid="{8096FA41-A772-4095-8714-CC1C803D8161}"/>
    <cellStyle name="Salida 9 26 5 2 2 2" xfId="27742" xr:uid="{7DE4693F-D88D-4356-8E15-FCBA6097398E}"/>
    <cellStyle name="Salida 9 26 5 2 3" xfId="15613" xr:uid="{3A6C1076-4A83-490C-9BB5-763F52255118}"/>
    <cellStyle name="Salida 9 26 5 2 3 2" xfId="30721" xr:uid="{1602F207-C485-430D-9B1F-169764A84823}"/>
    <cellStyle name="Salida 9 26 5 2 4" xfId="21431" xr:uid="{148B4B7C-E1D1-4B47-AC08-3251F7612533}"/>
    <cellStyle name="Salida 9 26 5 3" xfId="10068" xr:uid="{7FC4B850-BDB1-47AA-88AD-B7595DA8A7BB}"/>
    <cellStyle name="Salida 9 26 5 3 2" xfId="25176" xr:uid="{BE204D11-C9DF-462F-A311-23E8706123CD}"/>
    <cellStyle name="Salida 9 26 5 4" xfId="14738" xr:uid="{8CE5AA32-5CE6-4660-8E68-08356F14052C}"/>
    <cellStyle name="Salida 9 26 5 4 2" xfId="29846" xr:uid="{0F621EDA-311E-4E7F-84B8-7EF1543FDB7F}"/>
    <cellStyle name="Salida 9 26 5 5" xfId="18794" xr:uid="{770294AF-063E-4E81-A978-3A806DFFDD1D}"/>
    <cellStyle name="Salida 9 26 6" xfId="4061" xr:uid="{E65CCD27-4D50-46D8-A142-76458AB794AC}"/>
    <cellStyle name="Salida 9 26 6 2" xfId="6698" xr:uid="{154E4CF5-83D5-48BE-9CDE-720A01D09BF1}"/>
    <cellStyle name="Salida 9 26 6 2 2" xfId="13009" xr:uid="{B60B2647-2502-48E4-872D-1DCB17785FFC}"/>
    <cellStyle name="Salida 9 26 6 2 2 2" xfId="28117" xr:uid="{1E9A8032-DBE0-4434-A130-3178458EB91B}"/>
    <cellStyle name="Salida 9 26 6 2 3" xfId="16685" xr:uid="{5A451702-D526-4CBE-B279-3E17BD399F91}"/>
    <cellStyle name="Salida 9 26 6 2 3 2" xfId="31793" xr:uid="{0DCA8E84-80C0-458F-B2B9-761DCFF565CA}"/>
    <cellStyle name="Salida 9 26 6 2 4" xfId="21806" xr:uid="{4AF90A5E-1954-4E0E-A162-754285BD50EB}"/>
    <cellStyle name="Salida 9 26 6 3" xfId="10443" xr:uid="{C7755A7A-2EC7-45D8-9AE6-993093480D9B}"/>
    <cellStyle name="Salida 9 26 6 3 2" xfId="25551" xr:uid="{BCFF1391-8F1C-4010-8F6B-992B69E015FF}"/>
    <cellStyle name="Salida 9 26 6 4" xfId="13574" xr:uid="{D4648EE2-90B1-4673-879F-98192F0623F7}"/>
    <cellStyle name="Salida 9 26 6 4 2" xfId="28682" xr:uid="{8EC2B24A-62A6-462F-B8C0-D273BB1049CE}"/>
    <cellStyle name="Salida 9 26 6 5" xfId="19169" xr:uid="{051557F7-1313-4A6C-81A8-4AACF0FF9EC9}"/>
    <cellStyle name="Salida 9 26 7" xfId="4626" xr:uid="{E9527332-2A8A-4A25-8A12-630A96E650C4}"/>
    <cellStyle name="Salida 9 26 7 2" xfId="11008" xr:uid="{5305CD38-0F81-47DF-A4FA-2740A2EF97EA}"/>
    <cellStyle name="Salida 9 26 7 2 2" xfId="26116" xr:uid="{4F26B822-5F3C-405D-A10F-DABBA7927BE0}"/>
    <cellStyle name="Salida 9 26 7 3" xfId="16459" xr:uid="{AA6E6EB5-CF3A-419F-989C-479524F6CC16}"/>
    <cellStyle name="Salida 9 26 7 3 2" xfId="31567" xr:uid="{08DE52E9-69CB-4BA6-80DD-E528244BF7E5}"/>
    <cellStyle name="Salida 9 26 7 4" xfId="19734" xr:uid="{97E6B974-384C-43A8-AD9E-6F389EE5C43E}"/>
    <cellStyle name="Salida 9 26 8" xfId="8487" xr:uid="{3CBFEEAF-1620-4168-BAA4-AC9E907C3515}"/>
    <cellStyle name="Salida 9 26 8 2" xfId="23595" xr:uid="{88F7599F-8876-406F-A213-C8F54538CFFB}"/>
    <cellStyle name="Salida 9 26 9" xfId="13454" xr:uid="{33D133B6-7D5D-4698-9A37-AE71584EF92B}"/>
    <cellStyle name="Salida 9 26 9 2" xfId="28562" xr:uid="{3285A42A-A48C-4ADA-9C1C-74DA3267BB1D}"/>
    <cellStyle name="Salida 9 3" xfId="1533" xr:uid="{00000000-0005-0000-0000-000001060000}"/>
    <cellStyle name="Salida 9 4" xfId="1534" xr:uid="{00000000-0005-0000-0000-000002060000}"/>
    <cellStyle name="Salida 9 5" xfId="1535" xr:uid="{00000000-0005-0000-0000-000003060000}"/>
    <cellStyle name="Salida 9 6" xfId="1536" xr:uid="{00000000-0005-0000-0000-000004060000}"/>
    <cellStyle name="Salida 9 7" xfId="1537" xr:uid="{00000000-0005-0000-0000-000005060000}"/>
    <cellStyle name="Salida 9 8" xfId="1538" xr:uid="{00000000-0005-0000-0000-000006060000}"/>
    <cellStyle name="Salida 9 9" xfId="1539" xr:uid="{00000000-0005-0000-0000-000007060000}"/>
    <cellStyle name="Texto de advertencia" xfId="1540" builtinId="11" customBuiltin="1"/>
    <cellStyle name="Texto de advertencia 10" xfId="1541" xr:uid="{00000000-0005-0000-0000-000008060000}"/>
    <cellStyle name="Texto de advertencia 11" xfId="1542" xr:uid="{00000000-0005-0000-0000-000009060000}"/>
    <cellStyle name="Texto de advertencia 12" xfId="1543" xr:uid="{00000000-0005-0000-0000-00000A060000}"/>
    <cellStyle name="Texto de advertencia 13" xfId="1544" xr:uid="{00000000-0005-0000-0000-00000B060000}"/>
    <cellStyle name="Texto de advertencia 14" xfId="1545" xr:uid="{00000000-0005-0000-0000-00000C060000}"/>
    <cellStyle name="Texto de advertencia 15" xfId="1546" xr:uid="{00000000-0005-0000-0000-00000D060000}"/>
    <cellStyle name="Texto de advertencia 16" xfId="1547" xr:uid="{00000000-0005-0000-0000-00000E060000}"/>
    <cellStyle name="Texto de advertencia 17" xfId="1548" xr:uid="{00000000-0005-0000-0000-00000F060000}"/>
    <cellStyle name="Texto de advertencia 18" xfId="1549" xr:uid="{00000000-0005-0000-0000-000010060000}"/>
    <cellStyle name="Texto de advertencia 2" xfId="1550" xr:uid="{00000000-0005-0000-0000-000011060000}"/>
    <cellStyle name="Texto de advertencia 3" xfId="1551" xr:uid="{00000000-0005-0000-0000-000012060000}"/>
    <cellStyle name="Texto de advertencia 4" xfId="1552" xr:uid="{00000000-0005-0000-0000-000013060000}"/>
    <cellStyle name="Texto de advertencia 5" xfId="1553" xr:uid="{00000000-0005-0000-0000-000014060000}"/>
    <cellStyle name="Texto de advertencia 6" xfId="1554" xr:uid="{00000000-0005-0000-0000-000015060000}"/>
    <cellStyle name="Texto de advertencia 7" xfId="1555" xr:uid="{00000000-0005-0000-0000-000016060000}"/>
    <cellStyle name="Texto de advertencia 8" xfId="1556" xr:uid="{00000000-0005-0000-0000-000017060000}"/>
    <cellStyle name="Texto de advertencia 9" xfId="1557" xr:uid="{00000000-0005-0000-0000-000018060000}"/>
    <cellStyle name="Texto de advertencia 9 10" xfId="1558" xr:uid="{00000000-0005-0000-0000-000019060000}"/>
    <cellStyle name="Texto de advertencia 9 11" xfId="1559" xr:uid="{00000000-0005-0000-0000-00001A060000}"/>
    <cellStyle name="Texto de advertencia 9 12" xfId="1560" xr:uid="{00000000-0005-0000-0000-00001B060000}"/>
    <cellStyle name="Texto de advertencia 9 13" xfId="1561" xr:uid="{00000000-0005-0000-0000-00001C060000}"/>
    <cellStyle name="Texto de advertencia 9 14" xfId="1562" xr:uid="{00000000-0005-0000-0000-00001D060000}"/>
    <cellStyle name="Texto de advertencia 9 15" xfId="1563" xr:uid="{00000000-0005-0000-0000-00001E060000}"/>
    <cellStyle name="Texto de advertencia 9 16" xfId="1564" xr:uid="{00000000-0005-0000-0000-00001F060000}"/>
    <cellStyle name="Texto de advertencia 9 17" xfId="1565" xr:uid="{00000000-0005-0000-0000-000020060000}"/>
    <cellStyle name="Texto de advertencia 9 18" xfId="1566" xr:uid="{00000000-0005-0000-0000-000021060000}"/>
    <cellStyle name="Texto de advertencia 9 19" xfId="1567" xr:uid="{00000000-0005-0000-0000-000022060000}"/>
    <cellStyle name="Texto de advertencia 9 2" xfId="1568" xr:uid="{00000000-0005-0000-0000-000023060000}"/>
    <cellStyle name="Texto de advertencia 9 20" xfId="1569" xr:uid="{00000000-0005-0000-0000-000024060000}"/>
    <cellStyle name="Texto de advertencia 9 21" xfId="1570" xr:uid="{00000000-0005-0000-0000-000025060000}"/>
    <cellStyle name="Texto de advertencia 9 22" xfId="1571" xr:uid="{00000000-0005-0000-0000-000026060000}"/>
    <cellStyle name="Texto de advertencia 9 3" xfId="1572" xr:uid="{00000000-0005-0000-0000-000027060000}"/>
    <cellStyle name="Texto de advertencia 9 4" xfId="1573" xr:uid="{00000000-0005-0000-0000-000028060000}"/>
    <cellStyle name="Texto de advertencia 9 5" xfId="1574" xr:uid="{00000000-0005-0000-0000-000029060000}"/>
    <cellStyle name="Texto de advertencia 9 6" xfId="1575" xr:uid="{00000000-0005-0000-0000-00002A060000}"/>
    <cellStyle name="Texto de advertencia 9 7" xfId="1576" xr:uid="{00000000-0005-0000-0000-00002B060000}"/>
    <cellStyle name="Texto de advertencia 9 8" xfId="1577" xr:uid="{00000000-0005-0000-0000-00002C060000}"/>
    <cellStyle name="Texto de advertencia 9 9" xfId="1578" xr:uid="{00000000-0005-0000-0000-00002D060000}"/>
    <cellStyle name="Texto explicativo" xfId="1579" builtinId="53" customBuiltin="1"/>
    <cellStyle name="Texto explicativo 10" xfId="1580" xr:uid="{00000000-0005-0000-0000-00002E060000}"/>
    <cellStyle name="Texto explicativo 11" xfId="1581" xr:uid="{00000000-0005-0000-0000-00002F060000}"/>
    <cellStyle name="Texto explicativo 12" xfId="1582" xr:uid="{00000000-0005-0000-0000-000030060000}"/>
    <cellStyle name="Texto explicativo 13" xfId="1583" xr:uid="{00000000-0005-0000-0000-000031060000}"/>
    <cellStyle name="Texto explicativo 14" xfId="1584" xr:uid="{00000000-0005-0000-0000-000032060000}"/>
    <cellStyle name="Texto explicativo 15" xfId="1585" xr:uid="{00000000-0005-0000-0000-000033060000}"/>
    <cellStyle name="Texto explicativo 16" xfId="1586" xr:uid="{00000000-0005-0000-0000-000034060000}"/>
    <cellStyle name="Texto explicativo 17" xfId="1587" xr:uid="{00000000-0005-0000-0000-000035060000}"/>
    <cellStyle name="Texto explicativo 18" xfId="1588" xr:uid="{00000000-0005-0000-0000-000036060000}"/>
    <cellStyle name="Texto explicativo 2" xfId="1589" xr:uid="{00000000-0005-0000-0000-000037060000}"/>
    <cellStyle name="Texto explicativo 3" xfId="1590" xr:uid="{00000000-0005-0000-0000-000038060000}"/>
    <cellStyle name="Texto explicativo 4" xfId="1591" xr:uid="{00000000-0005-0000-0000-000039060000}"/>
    <cellStyle name="Texto explicativo 5" xfId="1592" xr:uid="{00000000-0005-0000-0000-00003A060000}"/>
    <cellStyle name="Texto explicativo 6" xfId="1593" xr:uid="{00000000-0005-0000-0000-00003B060000}"/>
    <cellStyle name="Texto explicativo 7" xfId="1594" xr:uid="{00000000-0005-0000-0000-00003C060000}"/>
    <cellStyle name="Texto explicativo 8" xfId="1595" xr:uid="{00000000-0005-0000-0000-00003D060000}"/>
    <cellStyle name="Texto explicativo 9" xfId="1596" xr:uid="{00000000-0005-0000-0000-00003E060000}"/>
    <cellStyle name="Texto explicativo 9 10" xfId="1597" xr:uid="{00000000-0005-0000-0000-00003F060000}"/>
    <cellStyle name="Texto explicativo 9 11" xfId="1598" xr:uid="{00000000-0005-0000-0000-000040060000}"/>
    <cellStyle name="Texto explicativo 9 12" xfId="1599" xr:uid="{00000000-0005-0000-0000-000041060000}"/>
    <cellStyle name="Texto explicativo 9 13" xfId="1600" xr:uid="{00000000-0005-0000-0000-000042060000}"/>
    <cellStyle name="Texto explicativo 9 14" xfId="1601" xr:uid="{00000000-0005-0000-0000-000043060000}"/>
    <cellStyle name="Texto explicativo 9 15" xfId="1602" xr:uid="{00000000-0005-0000-0000-000044060000}"/>
    <cellStyle name="Texto explicativo 9 16" xfId="1603" xr:uid="{00000000-0005-0000-0000-000045060000}"/>
    <cellStyle name="Texto explicativo 9 17" xfId="1604" xr:uid="{00000000-0005-0000-0000-000046060000}"/>
    <cellStyle name="Texto explicativo 9 18" xfId="1605" xr:uid="{00000000-0005-0000-0000-000047060000}"/>
    <cellStyle name="Texto explicativo 9 19" xfId="1606" xr:uid="{00000000-0005-0000-0000-000048060000}"/>
    <cellStyle name="Texto explicativo 9 2" xfId="1607" xr:uid="{00000000-0005-0000-0000-000049060000}"/>
    <cellStyle name="Texto explicativo 9 20" xfId="1608" xr:uid="{00000000-0005-0000-0000-00004A060000}"/>
    <cellStyle name="Texto explicativo 9 21" xfId="1609" xr:uid="{00000000-0005-0000-0000-00004B060000}"/>
    <cellStyle name="Texto explicativo 9 22" xfId="1610" xr:uid="{00000000-0005-0000-0000-00004C060000}"/>
    <cellStyle name="Texto explicativo 9 3" xfId="1611" xr:uid="{00000000-0005-0000-0000-00004D060000}"/>
    <cellStyle name="Texto explicativo 9 4" xfId="1612" xr:uid="{00000000-0005-0000-0000-00004E060000}"/>
    <cellStyle name="Texto explicativo 9 5" xfId="1613" xr:uid="{00000000-0005-0000-0000-00004F060000}"/>
    <cellStyle name="Texto explicativo 9 6" xfId="1614" xr:uid="{00000000-0005-0000-0000-000050060000}"/>
    <cellStyle name="Texto explicativo 9 7" xfId="1615" xr:uid="{00000000-0005-0000-0000-000051060000}"/>
    <cellStyle name="Texto explicativo 9 8" xfId="1616" xr:uid="{00000000-0005-0000-0000-000052060000}"/>
    <cellStyle name="Texto explicativo 9 9" xfId="1617" xr:uid="{00000000-0005-0000-0000-000053060000}"/>
    <cellStyle name="Título 1 10" xfId="1618" xr:uid="{00000000-0005-0000-0000-000054060000}"/>
    <cellStyle name="Título 1 11" xfId="1619" xr:uid="{00000000-0005-0000-0000-000055060000}"/>
    <cellStyle name="Título 1 12" xfId="1620" xr:uid="{00000000-0005-0000-0000-000056060000}"/>
    <cellStyle name="Título 1 13" xfId="1621" xr:uid="{00000000-0005-0000-0000-000057060000}"/>
    <cellStyle name="Título 1 14" xfId="1622" xr:uid="{00000000-0005-0000-0000-000058060000}"/>
    <cellStyle name="Título 1 15" xfId="1623" xr:uid="{00000000-0005-0000-0000-000059060000}"/>
    <cellStyle name="Título 1 16" xfId="1624" xr:uid="{00000000-0005-0000-0000-00005A060000}"/>
    <cellStyle name="Título 1 17" xfId="1625" xr:uid="{00000000-0005-0000-0000-00005B060000}"/>
    <cellStyle name="Título 1 18" xfId="1626" xr:uid="{00000000-0005-0000-0000-00005C060000}"/>
    <cellStyle name="Título 1 2" xfId="1627" xr:uid="{00000000-0005-0000-0000-00005D060000}"/>
    <cellStyle name="Título 1 3" xfId="1628" xr:uid="{00000000-0005-0000-0000-00005E060000}"/>
    <cellStyle name="Título 1 4" xfId="1629" xr:uid="{00000000-0005-0000-0000-00005F060000}"/>
    <cellStyle name="Título 1 5" xfId="1630" xr:uid="{00000000-0005-0000-0000-000060060000}"/>
    <cellStyle name="Título 1 6" xfId="1631" xr:uid="{00000000-0005-0000-0000-000061060000}"/>
    <cellStyle name="Título 1 7" xfId="1632" xr:uid="{00000000-0005-0000-0000-000062060000}"/>
    <cellStyle name="Título 1 8" xfId="1633" xr:uid="{00000000-0005-0000-0000-000063060000}"/>
    <cellStyle name="Título 1 9" xfId="1634" xr:uid="{00000000-0005-0000-0000-000064060000}"/>
    <cellStyle name="Título 1 9 10" xfId="1635" xr:uid="{00000000-0005-0000-0000-000065060000}"/>
    <cellStyle name="Título 1 9 11" xfId="1636" xr:uid="{00000000-0005-0000-0000-000066060000}"/>
    <cellStyle name="Título 1 9 12" xfId="1637" xr:uid="{00000000-0005-0000-0000-000067060000}"/>
    <cellStyle name="Título 1 9 13" xfId="1638" xr:uid="{00000000-0005-0000-0000-000068060000}"/>
    <cellStyle name="Título 1 9 14" xfId="1639" xr:uid="{00000000-0005-0000-0000-000069060000}"/>
    <cellStyle name="Título 1 9 15" xfId="1640" xr:uid="{00000000-0005-0000-0000-00006A060000}"/>
    <cellStyle name="Título 1 9 16" xfId="1641" xr:uid="{00000000-0005-0000-0000-00006B060000}"/>
    <cellStyle name="Título 1 9 17" xfId="1642" xr:uid="{00000000-0005-0000-0000-00006C060000}"/>
    <cellStyle name="Título 1 9 18" xfId="1643" xr:uid="{00000000-0005-0000-0000-00006D060000}"/>
    <cellStyle name="Título 1 9 19" xfId="1644" xr:uid="{00000000-0005-0000-0000-00006E060000}"/>
    <cellStyle name="Título 1 9 2" xfId="1645" xr:uid="{00000000-0005-0000-0000-00006F060000}"/>
    <cellStyle name="Título 1 9 20" xfId="1646" xr:uid="{00000000-0005-0000-0000-000070060000}"/>
    <cellStyle name="Título 1 9 21" xfId="1647" xr:uid="{00000000-0005-0000-0000-000071060000}"/>
    <cellStyle name="Título 1 9 22" xfId="1648" xr:uid="{00000000-0005-0000-0000-000072060000}"/>
    <cellStyle name="Título 1 9 3" xfId="1649" xr:uid="{00000000-0005-0000-0000-000073060000}"/>
    <cellStyle name="Título 1 9 4" xfId="1650" xr:uid="{00000000-0005-0000-0000-000074060000}"/>
    <cellStyle name="Título 1 9 5" xfId="1651" xr:uid="{00000000-0005-0000-0000-000075060000}"/>
    <cellStyle name="Título 1 9 6" xfId="1652" xr:uid="{00000000-0005-0000-0000-000076060000}"/>
    <cellStyle name="Título 1 9 7" xfId="1653" xr:uid="{00000000-0005-0000-0000-000077060000}"/>
    <cellStyle name="Título 1 9 8" xfId="1654" xr:uid="{00000000-0005-0000-0000-000078060000}"/>
    <cellStyle name="Título 1 9 9" xfId="1655" xr:uid="{00000000-0005-0000-0000-000079060000}"/>
    <cellStyle name="Título 10" xfId="1656" xr:uid="{00000000-0005-0000-0000-00007A060000}"/>
    <cellStyle name="Título 11" xfId="1657" xr:uid="{00000000-0005-0000-0000-00007B060000}"/>
    <cellStyle name="Título 11 10" xfId="1658" xr:uid="{00000000-0005-0000-0000-00007C060000}"/>
    <cellStyle name="Título 11 11" xfId="1659" xr:uid="{00000000-0005-0000-0000-00007D060000}"/>
    <cellStyle name="Título 11 12" xfId="1660" xr:uid="{00000000-0005-0000-0000-00007E060000}"/>
    <cellStyle name="Título 11 13" xfId="1661" xr:uid="{00000000-0005-0000-0000-00007F060000}"/>
    <cellStyle name="Título 11 14" xfId="1662" xr:uid="{00000000-0005-0000-0000-000080060000}"/>
    <cellStyle name="Título 11 15" xfId="1663" xr:uid="{00000000-0005-0000-0000-000081060000}"/>
    <cellStyle name="Título 11 16" xfId="1664" xr:uid="{00000000-0005-0000-0000-000082060000}"/>
    <cellStyle name="Título 11 17" xfId="1665" xr:uid="{00000000-0005-0000-0000-000083060000}"/>
    <cellStyle name="Título 11 18" xfId="1666" xr:uid="{00000000-0005-0000-0000-000084060000}"/>
    <cellStyle name="Título 11 19" xfId="1667" xr:uid="{00000000-0005-0000-0000-000085060000}"/>
    <cellStyle name="Título 11 2" xfId="1668" xr:uid="{00000000-0005-0000-0000-000086060000}"/>
    <cellStyle name="Título 11 20" xfId="1669" xr:uid="{00000000-0005-0000-0000-000087060000}"/>
    <cellStyle name="Título 11 21" xfId="1670" xr:uid="{00000000-0005-0000-0000-000088060000}"/>
    <cellStyle name="Título 11 22" xfId="1671" xr:uid="{00000000-0005-0000-0000-000089060000}"/>
    <cellStyle name="Título 11 3" xfId="1672" xr:uid="{00000000-0005-0000-0000-00008A060000}"/>
    <cellStyle name="Título 11 4" xfId="1673" xr:uid="{00000000-0005-0000-0000-00008B060000}"/>
    <cellStyle name="Título 11 5" xfId="1674" xr:uid="{00000000-0005-0000-0000-00008C060000}"/>
    <cellStyle name="Título 11 6" xfId="1675" xr:uid="{00000000-0005-0000-0000-00008D060000}"/>
    <cellStyle name="Título 11 7" xfId="1676" xr:uid="{00000000-0005-0000-0000-00008E060000}"/>
    <cellStyle name="Título 11 8" xfId="1677" xr:uid="{00000000-0005-0000-0000-00008F060000}"/>
    <cellStyle name="Título 11 9" xfId="1678" xr:uid="{00000000-0005-0000-0000-000090060000}"/>
    <cellStyle name="Título 12" xfId="1679" xr:uid="{00000000-0005-0000-0000-000091060000}"/>
    <cellStyle name="Título 13" xfId="1680" xr:uid="{00000000-0005-0000-0000-000092060000}"/>
    <cellStyle name="Título 14" xfId="1681" xr:uid="{00000000-0005-0000-0000-000093060000}"/>
    <cellStyle name="Título 15" xfId="1682" xr:uid="{00000000-0005-0000-0000-000094060000}"/>
    <cellStyle name="Título 16" xfId="1683" xr:uid="{00000000-0005-0000-0000-000095060000}"/>
    <cellStyle name="Título 17" xfId="1684" xr:uid="{00000000-0005-0000-0000-000096060000}"/>
    <cellStyle name="Título 18" xfId="1685" xr:uid="{00000000-0005-0000-0000-000097060000}"/>
    <cellStyle name="Título 19" xfId="1686" xr:uid="{00000000-0005-0000-0000-000098060000}"/>
    <cellStyle name="Título 2" xfId="1687" builtinId="17" customBuiltin="1"/>
    <cellStyle name="Título 2 10" xfId="1688" xr:uid="{00000000-0005-0000-0000-000099060000}"/>
    <cellStyle name="Título 2 11" xfId="1689" xr:uid="{00000000-0005-0000-0000-00009A060000}"/>
    <cellStyle name="Título 2 12" xfId="1690" xr:uid="{00000000-0005-0000-0000-00009B060000}"/>
    <cellStyle name="Título 2 13" xfId="1691" xr:uid="{00000000-0005-0000-0000-00009C060000}"/>
    <cellStyle name="Título 2 14" xfId="1692" xr:uid="{00000000-0005-0000-0000-00009D060000}"/>
    <cellStyle name="Título 2 15" xfId="1693" xr:uid="{00000000-0005-0000-0000-00009E060000}"/>
    <cellStyle name="Título 2 16" xfId="1694" xr:uid="{00000000-0005-0000-0000-00009F060000}"/>
    <cellStyle name="Título 2 17" xfId="1695" xr:uid="{00000000-0005-0000-0000-0000A0060000}"/>
    <cellStyle name="Título 2 18" xfId="1696" xr:uid="{00000000-0005-0000-0000-0000A1060000}"/>
    <cellStyle name="Título 2 2" xfId="1697" xr:uid="{00000000-0005-0000-0000-0000A2060000}"/>
    <cellStyle name="Título 2 3" xfId="1698" xr:uid="{00000000-0005-0000-0000-0000A3060000}"/>
    <cellStyle name="Título 2 4" xfId="1699" xr:uid="{00000000-0005-0000-0000-0000A4060000}"/>
    <cellStyle name="Título 2 5" xfId="1700" xr:uid="{00000000-0005-0000-0000-0000A5060000}"/>
    <cellStyle name="Título 2 6" xfId="1701" xr:uid="{00000000-0005-0000-0000-0000A6060000}"/>
    <cellStyle name="Título 2 7" xfId="1702" xr:uid="{00000000-0005-0000-0000-0000A7060000}"/>
    <cellStyle name="Título 2 8" xfId="1703" xr:uid="{00000000-0005-0000-0000-0000A8060000}"/>
    <cellStyle name="Título 2 9" xfId="1704" xr:uid="{00000000-0005-0000-0000-0000A9060000}"/>
    <cellStyle name="Título 2 9 10" xfId="1705" xr:uid="{00000000-0005-0000-0000-0000AA060000}"/>
    <cellStyle name="Título 2 9 11" xfId="1706" xr:uid="{00000000-0005-0000-0000-0000AB060000}"/>
    <cellStyle name="Título 2 9 12" xfId="1707" xr:uid="{00000000-0005-0000-0000-0000AC060000}"/>
    <cellStyle name="Título 2 9 13" xfId="1708" xr:uid="{00000000-0005-0000-0000-0000AD060000}"/>
    <cellStyle name="Título 2 9 14" xfId="1709" xr:uid="{00000000-0005-0000-0000-0000AE060000}"/>
    <cellStyle name="Título 2 9 15" xfId="1710" xr:uid="{00000000-0005-0000-0000-0000AF060000}"/>
    <cellStyle name="Título 2 9 16" xfId="1711" xr:uid="{00000000-0005-0000-0000-0000B0060000}"/>
    <cellStyle name="Título 2 9 17" xfId="1712" xr:uid="{00000000-0005-0000-0000-0000B1060000}"/>
    <cellStyle name="Título 2 9 18" xfId="1713" xr:uid="{00000000-0005-0000-0000-0000B2060000}"/>
    <cellStyle name="Título 2 9 19" xfId="1714" xr:uid="{00000000-0005-0000-0000-0000B3060000}"/>
    <cellStyle name="Título 2 9 2" xfId="1715" xr:uid="{00000000-0005-0000-0000-0000B4060000}"/>
    <cellStyle name="Título 2 9 20" xfId="1716" xr:uid="{00000000-0005-0000-0000-0000B5060000}"/>
    <cellStyle name="Título 2 9 21" xfId="1717" xr:uid="{00000000-0005-0000-0000-0000B6060000}"/>
    <cellStyle name="Título 2 9 22" xfId="1718" xr:uid="{00000000-0005-0000-0000-0000B7060000}"/>
    <cellStyle name="Título 2 9 3" xfId="1719" xr:uid="{00000000-0005-0000-0000-0000B8060000}"/>
    <cellStyle name="Título 2 9 4" xfId="1720" xr:uid="{00000000-0005-0000-0000-0000B9060000}"/>
    <cellStyle name="Título 2 9 5" xfId="1721" xr:uid="{00000000-0005-0000-0000-0000BA060000}"/>
    <cellStyle name="Título 2 9 6" xfId="1722" xr:uid="{00000000-0005-0000-0000-0000BB060000}"/>
    <cellStyle name="Título 2 9 7" xfId="1723" xr:uid="{00000000-0005-0000-0000-0000BC060000}"/>
    <cellStyle name="Título 2 9 8" xfId="1724" xr:uid="{00000000-0005-0000-0000-0000BD060000}"/>
    <cellStyle name="Título 2 9 9" xfId="1725" xr:uid="{00000000-0005-0000-0000-0000BE060000}"/>
    <cellStyle name="Título 20" xfId="1726" xr:uid="{00000000-0005-0000-0000-0000BF060000}"/>
    <cellStyle name="Título 21" xfId="1727" xr:uid="{00000000-0005-0000-0000-0000C0060000}"/>
    <cellStyle name="Título 3" xfId="1728" builtinId="18" customBuiltin="1"/>
    <cellStyle name="Título 3 10" xfId="1729" xr:uid="{00000000-0005-0000-0000-0000C1060000}"/>
    <cellStyle name="Título 3 11" xfId="1730" xr:uid="{00000000-0005-0000-0000-0000C2060000}"/>
    <cellStyle name="Título 3 12" xfId="1731" xr:uid="{00000000-0005-0000-0000-0000C3060000}"/>
    <cellStyle name="Título 3 13" xfId="1732" xr:uid="{00000000-0005-0000-0000-0000C4060000}"/>
    <cellStyle name="Título 3 14" xfId="1733" xr:uid="{00000000-0005-0000-0000-0000C5060000}"/>
    <cellStyle name="Título 3 15" xfId="1734" xr:uid="{00000000-0005-0000-0000-0000C6060000}"/>
    <cellStyle name="Título 3 16" xfId="1735" xr:uid="{00000000-0005-0000-0000-0000C7060000}"/>
    <cellStyle name="Título 3 17" xfId="1736" xr:uid="{00000000-0005-0000-0000-0000C8060000}"/>
    <cellStyle name="Título 3 18" xfId="1737" xr:uid="{00000000-0005-0000-0000-0000C9060000}"/>
    <cellStyle name="Título 3 2" xfId="1738" xr:uid="{00000000-0005-0000-0000-0000CA060000}"/>
    <cellStyle name="Título 3 3" xfId="1739" xr:uid="{00000000-0005-0000-0000-0000CB060000}"/>
    <cellStyle name="Título 3 4" xfId="1740" xr:uid="{00000000-0005-0000-0000-0000CC060000}"/>
    <cellStyle name="Título 3 5" xfId="1741" xr:uid="{00000000-0005-0000-0000-0000CD060000}"/>
    <cellStyle name="Título 3 6" xfId="1742" xr:uid="{00000000-0005-0000-0000-0000CE060000}"/>
    <cellStyle name="Título 3 7" xfId="1743" xr:uid="{00000000-0005-0000-0000-0000CF060000}"/>
    <cellStyle name="Título 3 8" xfId="1744" xr:uid="{00000000-0005-0000-0000-0000D0060000}"/>
    <cellStyle name="Título 3 9" xfId="1745" xr:uid="{00000000-0005-0000-0000-0000D1060000}"/>
    <cellStyle name="Título 3 9 10" xfId="1746" xr:uid="{00000000-0005-0000-0000-0000D2060000}"/>
    <cellStyle name="Título 3 9 11" xfId="1747" xr:uid="{00000000-0005-0000-0000-0000D3060000}"/>
    <cellStyle name="Título 3 9 12" xfId="1748" xr:uid="{00000000-0005-0000-0000-0000D4060000}"/>
    <cellStyle name="Título 3 9 13" xfId="1749" xr:uid="{00000000-0005-0000-0000-0000D5060000}"/>
    <cellStyle name="Título 3 9 14" xfId="1750" xr:uid="{00000000-0005-0000-0000-0000D6060000}"/>
    <cellStyle name="Título 3 9 15" xfId="1751" xr:uid="{00000000-0005-0000-0000-0000D7060000}"/>
    <cellStyle name="Título 3 9 16" xfId="1752" xr:uid="{00000000-0005-0000-0000-0000D8060000}"/>
    <cellStyle name="Título 3 9 17" xfId="1753" xr:uid="{00000000-0005-0000-0000-0000D9060000}"/>
    <cellStyle name="Título 3 9 18" xfId="1754" xr:uid="{00000000-0005-0000-0000-0000DA060000}"/>
    <cellStyle name="Título 3 9 19" xfId="1755" xr:uid="{00000000-0005-0000-0000-0000DB060000}"/>
    <cellStyle name="Título 3 9 2" xfId="1756" xr:uid="{00000000-0005-0000-0000-0000DC060000}"/>
    <cellStyle name="Título 3 9 20" xfId="1757" xr:uid="{00000000-0005-0000-0000-0000DD060000}"/>
    <cellStyle name="Título 3 9 21" xfId="1758" xr:uid="{00000000-0005-0000-0000-0000DE060000}"/>
    <cellStyle name="Título 3 9 22" xfId="1759" xr:uid="{00000000-0005-0000-0000-0000DF060000}"/>
    <cellStyle name="Título 3 9 3" xfId="1760" xr:uid="{00000000-0005-0000-0000-0000E0060000}"/>
    <cellStyle name="Título 3 9 4" xfId="1761" xr:uid="{00000000-0005-0000-0000-0000E1060000}"/>
    <cellStyle name="Título 3 9 5" xfId="1762" xr:uid="{00000000-0005-0000-0000-0000E2060000}"/>
    <cellStyle name="Título 3 9 6" xfId="1763" xr:uid="{00000000-0005-0000-0000-0000E3060000}"/>
    <cellStyle name="Título 3 9 7" xfId="1764" xr:uid="{00000000-0005-0000-0000-0000E4060000}"/>
    <cellStyle name="Título 3 9 8" xfId="1765" xr:uid="{00000000-0005-0000-0000-0000E5060000}"/>
    <cellStyle name="Título 3 9 9" xfId="1766" xr:uid="{00000000-0005-0000-0000-0000E6060000}"/>
    <cellStyle name="Título 4" xfId="1767" xr:uid="{00000000-0005-0000-0000-0000E7060000}"/>
    <cellStyle name="Título 5" xfId="1768" xr:uid="{00000000-0005-0000-0000-0000E8060000}"/>
    <cellStyle name="Título 6" xfId="1769" xr:uid="{00000000-0005-0000-0000-0000E9060000}"/>
    <cellStyle name="Título 7" xfId="1770" xr:uid="{00000000-0005-0000-0000-0000EA060000}"/>
    <cellStyle name="Título 8" xfId="1771" xr:uid="{00000000-0005-0000-0000-0000EB060000}"/>
    <cellStyle name="Título 9" xfId="1772" xr:uid="{00000000-0005-0000-0000-0000EC060000}"/>
    <cellStyle name="Total" xfId="1773" builtinId="25" customBuiltin="1"/>
    <cellStyle name="Total 10" xfId="1774" xr:uid="{00000000-0005-0000-0000-0000EE060000}"/>
    <cellStyle name="Total 10 2" xfId="1945" xr:uid="{4C5C470E-4C14-49C3-A3A2-03D090435118}"/>
    <cellStyle name="Total 10 2 10" xfId="8446" xr:uid="{9044D49A-E344-4512-A58B-A9256FC0CAD2}"/>
    <cellStyle name="Total 10 2 10 2" xfId="23554" xr:uid="{4AE2D174-B198-40AD-950E-526BA6A00DF1}"/>
    <cellStyle name="Total 10 2 11" xfId="7389" xr:uid="{A3DFB280-ECE1-4E99-83D3-E40163F1D5A3}"/>
    <cellStyle name="Total 10 2 11 2" xfId="22497" xr:uid="{C3B555D6-238F-4B99-956E-8CA56F447517}"/>
    <cellStyle name="Total 10 2 12" xfId="8463" xr:uid="{F5CA7571-62F2-40F3-ADCF-008E0EA6F4EC}"/>
    <cellStyle name="Total 10 2 12 2" xfId="23571" xr:uid="{49F2CF4F-5B47-4A8F-91E8-CDAC1355BF35}"/>
    <cellStyle name="Total 10 2 13" xfId="17170" xr:uid="{B41AD8D7-C675-489D-B1F5-85BEC274EDAE}"/>
    <cellStyle name="Total 10 2 2" xfId="2505" xr:uid="{E6A10E78-6B69-4705-88B7-8FF4AEF837E0}"/>
    <cellStyle name="Total 10 2 2 2" xfId="5142" xr:uid="{448FC598-A53E-462D-896C-F54182494A8F}"/>
    <cellStyle name="Total 10 2 2 2 2" xfId="11506" xr:uid="{D69E21F8-09D5-44D8-8EB4-386C7CC07687}"/>
    <cellStyle name="Total 10 2 2 2 2 2" xfId="26614" xr:uid="{165E1F58-ECDF-4EF5-96FD-4175896B7A64}"/>
    <cellStyle name="Total 10 2 2 2 3" xfId="7714" xr:uid="{A41147EE-680E-4C58-ABF1-46CB1BB3EDD9}"/>
    <cellStyle name="Total 10 2 2 2 3 2" xfId="22822" xr:uid="{DED73AB2-E82D-4AA7-873C-43B14163F38F}"/>
    <cellStyle name="Total 10 2 2 2 4" xfId="20250" xr:uid="{9B7F8DDE-7F0F-4A48-B8E8-53D945410B75}"/>
    <cellStyle name="Total 10 2 2 3" xfId="8972" xr:uid="{DA1ACA85-F0CE-4816-B53E-56D38E743F3B}"/>
    <cellStyle name="Total 10 2 2 3 2" xfId="24080" xr:uid="{7ED36B3F-E6C4-490E-A130-64184B850EF0}"/>
    <cellStyle name="Total 10 2 3" xfId="2721" xr:uid="{CE6FB434-82C8-4788-92D0-240D440FE8E5}"/>
    <cellStyle name="Total 10 2 3 2" xfId="5358" xr:uid="{9C483F80-8F06-4782-B087-74BA3E147611}"/>
    <cellStyle name="Total 10 2 3 2 2" xfId="11707" xr:uid="{CDBBD246-71E9-45DA-BB82-824A3D7326EA}"/>
    <cellStyle name="Total 10 2 3 2 2 2" xfId="26815" xr:uid="{38C67A05-A8F0-4589-B5E4-11320DC97EDC}"/>
    <cellStyle name="Total 10 2 3 2 3" xfId="7599" xr:uid="{F1041A44-888E-4CCF-A19B-D919CE39A45F}"/>
    <cellStyle name="Total 10 2 3 2 3 2" xfId="22707" xr:uid="{4A8A198A-4A4C-43B5-9526-570810A96F93}"/>
    <cellStyle name="Total 10 2 3 2 4" xfId="20466" xr:uid="{7D85AAF5-6F40-4ACB-AFB8-6D8F7798A650}"/>
    <cellStyle name="Total 10 2 3 3" xfId="16049" xr:uid="{424213FE-BFF8-45FC-AC0C-B9E02B2A6E87}"/>
    <cellStyle name="Total 10 2 3 3 2" xfId="31157" xr:uid="{B1843683-9DFC-48A4-BE96-6E00E8872D80}"/>
    <cellStyle name="Total 10 2 3 4" xfId="17829" xr:uid="{8D043D2A-B145-47E9-BB4E-981C8E241CE9}"/>
    <cellStyle name="Total 10 2 4" xfId="3024" xr:uid="{67C3EF05-1C17-4127-909B-2E9F2912DC80}"/>
    <cellStyle name="Total 10 2 4 2" xfId="5661" xr:uid="{D3CD005E-4762-4CFD-8E37-EE6DEBC93B88}"/>
    <cellStyle name="Total 10 2 4 2 2" xfId="11972" xr:uid="{BAD4F404-6199-4CEA-BEDC-F2970A2F313F}"/>
    <cellStyle name="Total 10 2 4 2 2 2" xfId="27080" xr:uid="{A7DCDD94-213A-4C2D-810B-6FF9841B3057}"/>
    <cellStyle name="Total 10 2 4 2 3" xfId="14070" xr:uid="{67B01F31-D1E6-4D47-A9A0-DBC7C0DA87A0}"/>
    <cellStyle name="Total 10 2 4 2 3 2" xfId="29178" xr:uid="{710FA22C-14F9-4AFE-A207-99370700C220}"/>
    <cellStyle name="Total 10 2 4 2 4" xfId="20769" xr:uid="{4EC69F3A-A101-4878-8897-6ECD1B4CC8AD}"/>
    <cellStyle name="Total 10 2 4 3" xfId="9406" xr:uid="{EAFCA1AE-0C42-4F5B-A325-25E046C47486}"/>
    <cellStyle name="Total 10 2 4 3 2" xfId="24514" xr:uid="{6A0D5563-27E3-4B27-A476-52D79CA1E36F}"/>
    <cellStyle name="Total 10 2 4 4" xfId="14659" xr:uid="{F744ADC6-5290-4228-B1FC-319476940107}"/>
    <cellStyle name="Total 10 2 4 4 2" xfId="29767" xr:uid="{E404BE68-BA52-42D7-8D11-6EF4082D0B35}"/>
    <cellStyle name="Total 10 2 4 5" xfId="18132" xr:uid="{7CD8DD02-AE01-470B-AE50-F53B099331B9}"/>
    <cellStyle name="Total 10 2 5" xfId="3350" xr:uid="{12C6EAD0-C801-4971-AFCA-AE2FDB99E16E}"/>
    <cellStyle name="Total 10 2 5 2" xfId="5987" xr:uid="{B881608C-6CD8-441F-84DC-10B1678F6836}"/>
    <cellStyle name="Total 10 2 5 2 2" xfId="12298" xr:uid="{E5C6CE7B-9F78-408C-BBB3-35A26E8DAB09}"/>
    <cellStyle name="Total 10 2 5 2 2 2" xfId="27406" xr:uid="{219FB2EF-ACDE-40B9-88E4-668C80F32D3A}"/>
    <cellStyle name="Total 10 2 5 2 3" xfId="16076" xr:uid="{753225BA-F28F-44E0-999C-94CBB15D12AF}"/>
    <cellStyle name="Total 10 2 5 2 3 2" xfId="31184" xr:uid="{1D6C19E0-D7E0-4539-9967-4F5F7D971F8F}"/>
    <cellStyle name="Total 10 2 5 2 4" xfId="21095" xr:uid="{211A9DC1-F84C-430B-AB43-00FE2EBCED29}"/>
    <cellStyle name="Total 10 2 5 3" xfId="9732" xr:uid="{6DFF8D94-DBD8-4D96-BF9D-5E8E41A7AF75}"/>
    <cellStyle name="Total 10 2 5 3 2" xfId="24840" xr:uid="{4F9E3AB4-3A0E-46EC-BC1B-3B5CB1A3ED1D}"/>
    <cellStyle name="Total 10 2 5 4" xfId="14717" xr:uid="{EAD75720-B776-491B-8BD9-B38A819AABBF}"/>
    <cellStyle name="Total 10 2 5 4 2" xfId="29825" xr:uid="{AC355B8E-2378-482B-AA78-055B5DDBB375}"/>
    <cellStyle name="Total 10 2 5 5" xfId="18458" xr:uid="{5F5DDDAD-091B-48AE-996C-D7978D6DEB66}"/>
    <cellStyle name="Total 10 2 6" xfId="3656" xr:uid="{594F5C7F-9309-4DAC-BE3B-2F48D53D4D2C}"/>
    <cellStyle name="Total 10 2 6 2" xfId="6293" xr:uid="{8D0984A9-74C2-437D-8FFB-7F8BBB94A64D}"/>
    <cellStyle name="Total 10 2 6 2 2" xfId="12604" xr:uid="{E5B87C97-B6CD-40CA-803F-D94ECA77CA9B}"/>
    <cellStyle name="Total 10 2 6 2 2 2" xfId="27712" xr:uid="{1FE9A7A3-2422-4850-ADA5-3F640D067AD2}"/>
    <cellStyle name="Total 10 2 6 2 3" xfId="15529" xr:uid="{2C8BF502-1241-42C2-90C9-D890145FA655}"/>
    <cellStyle name="Total 10 2 6 2 3 2" xfId="30637" xr:uid="{752EA10D-ACD3-404D-B8A7-6221DDF2F419}"/>
    <cellStyle name="Total 10 2 6 2 4" xfId="21401" xr:uid="{9CAF6F78-687A-4525-A26B-D5617F3956F9}"/>
    <cellStyle name="Total 10 2 6 3" xfId="10038" xr:uid="{F841EA4F-79D5-40DD-9204-2E9FA1DE0EFE}"/>
    <cellStyle name="Total 10 2 6 3 2" xfId="25146" xr:uid="{E688D91E-2669-40EF-9E69-085EE29C4E4B}"/>
    <cellStyle name="Total 10 2 6 4" xfId="13894" xr:uid="{87B17649-8C05-40D7-B155-B4131FA0859F}"/>
    <cellStyle name="Total 10 2 6 4 2" xfId="29002" xr:uid="{64DDDB95-9AD2-454E-9B4F-0F0FE0D9C0C6}"/>
    <cellStyle name="Total 10 2 6 5" xfId="18764" xr:uid="{A365896E-8593-47A1-AC8E-9A77EC636EE6}"/>
    <cellStyle name="Total 10 2 7" xfId="4017" xr:uid="{289D5425-B58F-4969-B70B-9C567532785A}"/>
    <cellStyle name="Total 10 2 7 2" xfId="6654" xr:uid="{916CA925-456F-43DD-A422-33B25236F95A}"/>
    <cellStyle name="Total 10 2 7 2 2" xfId="12965" xr:uid="{E07197B6-8037-4636-866B-9C074913CFBE}"/>
    <cellStyle name="Total 10 2 7 2 2 2" xfId="28073" xr:uid="{54832B3D-F03B-41F5-9DB5-5F1AABEC9A97}"/>
    <cellStyle name="Total 10 2 7 2 3" xfId="16655" xr:uid="{FB95CCCB-C1A2-452A-8AC6-D4C8AA208F53}"/>
    <cellStyle name="Total 10 2 7 2 3 2" xfId="31763" xr:uid="{382184B3-498A-4283-B62B-F8388A00EF79}"/>
    <cellStyle name="Total 10 2 7 2 4" xfId="21762" xr:uid="{DBB28F9E-4F85-48BE-A353-CBA9DF038361}"/>
    <cellStyle name="Total 10 2 7 3" xfId="10399" xr:uid="{8757B56E-A883-4085-B475-A81186AD82B4}"/>
    <cellStyle name="Total 10 2 7 3 2" xfId="25507" xr:uid="{CCBD5156-6CC5-4AD4-9578-AC7E478FA509}"/>
    <cellStyle name="Total 10 2 7 4" xfId="7139" xr:uid="{E6DF4931-2977-44E3-9745-22F742C42D40}"/>
    <cellStyle name="Total 10 2 7 4 2" xfId="22247" xr:uid="{47BD56D7-3A57-49A5-834B-148DC1DB091A}"/>
    <cellStyle name="Total 10 2 7 5" xfId="19125" xr:uid="{B4676C57-A572-424F-B661-F2841B263671}"/>
    <cellStyle name="Total 10 2 8" xfId="4330" xr:uid="{78FDBC69-76AC-4ADD-8BAC-0355252807B3}"/>
    <cellStyle name="Total 10 2 8 2" xfId="6967" xr:uid="{CCDCF428-B8C2-4607-B830-F3E6FE04F622}"/>
    <cellStyle name="Total 10 2 8 2 2" xfId="13278" xr:uid="{CBD7D42E-0FF2-4B72-8568-74308D05523F}"/>
    <cellStyle name="Total 10 2 8 2 2 2" xfId="28386" xr:uid="{A77FDB48-9390-4618-8856-BC320519FF27}"/>
    <cellStyle name="Total 10 2 8 2 3" xfId="16942" xr:uid="{B4B8AF35-0BDB-4531-AEA2-5A2AEB33F014}"/>
    <cellStyle name="Total 10 2 8 2 3 2" xfId="32050" xr:uid="{3BD66C69-5B09-4E58-B00A-23CF96B67613}"/>
    <cellStyle name="Total 10 2 8 2 4" xfId="22075" xr:uid="{52D0982B-F581-4185-83D5-B9ECE564A9A2}"/>
    <cellStyle name="Total 10 2 8 3" xfId="10712" xr:uid="{EE4AF214-B9DD-44A7-AB36-A5441B51718F}"/>
    <cellStyle name="Total 10 2 8 3 2" xfId="25820" xr:uid="{304CC28B-2A95-43C2-89E8-5AA64962B49F}"/>
    <cellStyle name="Total 10 2 8 4" xfId="14246" xr:uid="{8042FCBA-9C4A-41F9-A5F8-A6FB3DC864E2}"/>
    <cellStyle name="Total 10 2 8 4 2" xfId="29354" xr:uid="{5195BEC8-9D2F-4852-B8CB-D3C3B7C1CB89}"/>
    <cellStyle name="Total 10 2 8 5" xfId="19438" xr:uid="{41BEB705-2F44-474F-92A1-6E9F8516DFC5}"/>
    <cellStyle name="Total 10 2 9" xfId="4582" xr:uid="{44193E83-C956-4B44-B91A-552E7B7DDC45}"/>
    <cellStyle name="Total 10 2 9 2" xfId="10964" xr:uid="{C25F62CF-AA0F-4796-9972-DDEF9C66DA33}"/>
    <cellStyle name="Total 10 2 9 2 2" xfId="26072" xr:uid="{024F8542-C500-400B-9B1F-E185BE509A7F}"/>
    <cellStyle name="Total 10 2 9 3" xfId="8112" xr:uid="{25F310C8-39E9-4C53-80D3-78481C92237D}"/>
    <cellStyle name="Total 10 2 9 3 2" xfId="23220" xr:uid="{A51761D5-A00A-4345-9F0E-A2D8B61DB4E0}"/>
    <cellStyle name="Total 10 2 9 4" xfId="19690" xr:uid="{50F25EC2-6DA8-4551-9336-11A370A1CEEF}"/>
    <cellStyle name="Total 10 3" xfId="1974" xr:uid="{1C43BFB2-B336-4BEC-A32D-DCDF5EDC39C5}"/>
    <cellStyle name="Total 10 3 10" xfId="8472" xr:uid="{1FD57A84-186F-4D78-8F35-1CB351A441E9}"/>
    <cellStyle name="Total 10 3 10 2" xfId="23580" xr:uid="{F87231D0-68C6-4FA4-A757-6D53D1E18B04}"/>
    <cellStyle name="Total 10 3 11" xfId="14014" xr:uid="{F56A6B01-F4B1-43AB-96D6-1CB8D5C14FA2}"/>
    <cellStyle name="Total 10 3 11 2" xfId="29122" xr:uid="{48864DA9-2814-464F-B385-0ADA4135C782}"/>
    <cellStyle name="Total 10 3 12" xfId="15333" xr:uid="{73554A84-E195-421C-9B14-4EDC075521B6}"/>
    <cellStyle name="Total 10 3 12 2" xfId="30441" xr:uid="{684162CD-91B7-4B59-8AF3-CB17E6742036}"/>
    <cellStyle name="Total 10 3 13" xfId="17199" xr:uid="{6E433337-7577-4B7B-93CD-E47C1D7914AE}"/>
    <cellStyle name="Total 10 3 2" xfId="2534" xr:uid="{3B57AC6B-9E02-4537-B90F-A786F39FC1A6}"/>
    <cellStyle name="Total 10 3 2 2" xfId="5171" xr:uid="{EFA9F406-7DD0-4AF3-B33B-1ADEAFF16BDE}"/>
    <cellStyle name="Total 10 3 2 2 2" xfId="11535" xr:uid="{DA9EC4B6-AC99-4764-B1D9-667345AA39F3}"/>
    <cellStyle name="Total 10 3 2 2 2 2" xfId="26643" xr:uid="{C7E1A566-C83B-4EF8-A20C-635106EA47D1}"/>
    <cellStyle name="Total 10 3 2 2 3" xfId="16075" xr:uid="{F668520A-77B6-4E87-964F-86F2811BEA35}"/>
    <cellStyle name="Total 10 3 2 2 3 2" xfId="31183" xr:uid="{599C8A76-27D1-45E0-8BB8-9CB6F1F102B7}"/>
    <cellStyle name="Total 10 3 2 2 4" xfId="20279" xr:uid="{B5F1C540-3EB0-4D0A-8FB3-F5838DF73431}"/>
    <cellStyle name="Total 10 3 2 3" xfId="9001" xr:uid="{D07856E8-E7D5-44D3-9063-85F7A72DFEFD}"/>
    <cellStyle name="Total 10 3 2 3 2" xfId="24109" xr:uid="{BD92FDC2-0C17-4D39-87ED-AFD72C16714E}"/>
    <cellStyle name="Total 10 3 3" xfId="2736" xr:uid="{53671DAB-0BEE-4365-A3B6-FC38DC424993}"/>
    <cellStyle name="Total 10 3 3 2" xfId="5373" xr:uid="{A8C4943C-F547-46D0-AAAC-841124D7382B}"/>
    <cellStyle name="Total 10 3 3 2 2" xfId="11722" xr:uid="{07E86A21-3DCC-4300-AAA8-93C80E641A09}"/>
    <cellStyle name="Total 10 3 3 2 2 2" xfId="26830" xr:uid="{CC8CF9D0-93D5-4F4C-B226-CEC6073332C5}"/>
    <cellStyle name="Total 10 3 3 2 3" xfId="13639" xr:uid="{19B11E30-FE00-48AE-BD13-6B2D670C20E9}"/>
    <cellStyle name="Total 10 3 3 2 3 2" xfId="28747" xr:uid="{A885ECA5-FE55-4405-BDAE-CBE77C678F66}"/>
    <cellStyle name="Total 10 3 3 2 4" xfId="20481" xr:uid="{FEEEE38A-899F-4FDD-BC4F-0C1E2D28D5CB}"/>
    <cellStyle name="Total 10 3 3 3" xfId="7415" xr:uid="{A49A7CA2-5CA4-471F-9AB7-F21116DCB269}"/>
    <cellStyle name="Total 10 3 3 3 2" xfId="22523" xr:uid="{8D08E89A-A88F-4BC8-9100-824F1BA82D55}"/>
    <cellStyle name="Total 10 3 3 4" xfId="17844" xr:uid="{639AA279-4FDD-4D80-98B6-515105E52E31}"/>
    <cellStyle name="Total 10 3 4" xfId="3039" xr:uid="{1254C363-3219-4F1E-AB22-1CC3943C8883}"/>
    <cellStyle name="Total 10 3 4 2" xfId="5676" xr:uid="{9F1522FD-BD98-476E-8077-A1E82ECEAFC2}"/>
    <cellStyle name="Total 10 3 4 2 2" xfId="11987" xr:uid="{33171D78-6479-48C2-A56A-87F21357EED8}"/>
    <cellStyle name="Total 10 3 4 2 2 2" xfId="27095" xr:uid="{7A5AC047-1A57-4697-8378-B9FC52CC3840}"/>
    <cellStyle name="Total 10 3 4 2 3" xfId="15442" xr:uid="{BC539DE6-FD4F-4EB0-9AFA-5B194DC1F24F}"/>
    <cellStyle name="Total 10 3 4 2 3 2" xfId="30550" xr:uid="{BFD533F8-DB90-4BC5-A86D-7B1B9CDEB87D}"/>
    <cellStyle name="Total 10 3 4 2 4" xfId="20784" xr:uid="{63FE2B7F-D5B4-4184-B1A9-884CC8E97E03}"/>
    <cellStyle name="Total 10 3 4 3" xfId="9421" xr:uid="{DD943A6F-8012-416E-9119-0195FBAF0F31}"/>
    <cellStyle name="Total 10 3 4 3 2" xfId="24529" xr:uid="{62914626-886D-4F5D-94D7-1B9E9F5BC73B}"/>
    <cellStyle name="Total 10 3 4 4" xfId="9153" xr:uid="{F1CCBE1A-1E7B-4D1D-8155-F2FF28CC002B}"/>
    <cellStyle name="Total 10 3 4 4 2" xfId="24261" xr:uid="{ACF3DF5D-4F2B-4680-9988-03B38DA24ADE}"/>
    <cellStyle name="Total 10 3 4 5" xfId="18147" xr:uid="{092A3CA0-5E91-4993-A2B2-06D5F1CFF22C}"/>
    <cellStyle name="Total 10 3 5" xfId="3365" xr:uid="{299A461B-F9AB-436A-A65D-8C7506BF5246}"/>
    <cellStyle name="Total 10 3 5 2" xfId="6002" xr:uid="{D9113A91-BE12-42C2-AF57-5F0AA46AE246}"/>
    <cellStyle name="Total 10 3 5 2 2" xfId="12313" xr:uid="{E1ADEA07-CE4E-459D-85D1-8D09B1CEA9D0}"/>
    <cellStyle name="Total 10 3 5 2 2 2" xfId="27421" xr:uid="{62486A78-1757-494C-AC16-7FB8938B11A2}"/>
    <cellStyle name="Total 10 3 5 2 3" xfId="15269" xr:uid="{343CB525-D257-4829-88AF-FADA041B0158}"/>
    <cellStyle name="Total 10 3 5 2 3 2" xfId="30377" xr:uid="{4BB0C8EE-505E-4E2E-94D7-081C4A9B6BFC}"/>
    <cellStyle name="Total 10 3 5 2 4" xfId="21110" xr:uid="{C24C6626-27ED-466A-BD9E-94B271010220}"/>
    <cellStyle name="Total 10 3 5 3" xfId="9747" xr:uid="{71D173B0-3B91-40F8-8827-2EC16759BC5E}"/>
    <cellStyle name="Total 10 3 5 3 2" xfId="24855" xr:uid="{17B0A16F-498A-4433-B173-5335712CDF5B}"/>
    <cellStyle name="Total 10 3 5 4" xfId="14441" xr:uid="{0F8666BC-7C5D-4040-ABAA-4097AE84C738}"/>
    <cellStyle name="Total 10 3 5 4 2" xfId="29549" xr:uid="{98CDE932-B31B-40A5-8A3D-B6FE1EAF91A9}"/>
    <cellStyle name="Total 10 3 5 5" xfId="18473" xr:uid="{685F0BBA-9544-424E-899C-C1BD67B6E8A5}"/>
    <cellStyle name="Total 10 3 6" xfId="3671" xr:uid="{29589591-8E7F-4D06-8050-131A26A154EE}"/>
    <cellStyle name="Total 10 3 6 2" xfId="6308" xr:uid="{28C355FD-8680-4CA6-9EFA-164D33821EAB}"/>
    <cellStyle name="Total 10 3 6 2 2" xfId="12619" xr:uid="{9F28FCE0-CEE5-4B8B-9626-CC7C5D81DBAE}"/>
    <cellStyle name="Total 10 3 6 2 2 2" xfId="27727" xr:uid="{26363A95-7132-4047-9FD4-0C93C1D6EA57}"/>
    <cellStyle name="Total 10 3 6 2 3" xfId="16355" xr:uid="{779832BD-FB8D-495E-B0DE-5BF363E8C4B3}"/>
    <cellStyle name="Total 10 3 6 2 3 2" xfId="31463" xr:uid="{41B10900-F7BE-4B61-A676-0022B0CE8238}"/>
    <cellStyle name="Total 10 3 6 2 4" xfId="21416" xr:uid="{7C461CF1-E6E7-4002-A900-87B5FADE8566}"/>
    <cellStyle name="Total 10 3 6 3" xfId="10053" xr:uid="{70569921-92F8-4850-B07B-3A684CABE293}"/>
    <cellStyle name="Total 10 3 6 3 2" xfId="25161" xr:uid="{181904C8-27A2-4D6F-BF9B-C3EFD057C58F}"/>
    <cellStyle name="Total 10 3 6 4" xfId="14513" xr:uid="{3FEE3B16-5F71-4ACF-9485-F75A07089332}"/>
    <cellStyle name="Total 10 3 6 4 2" xfId="29621" xr:uid="{21B69EA4-E002-4ADE-940E-F6C96AF3AEEB}"/>
    <cellStyle name="Total 10 3 6 5" xfId="18779" xr:uid="{0B594C32-4BA6-4F20-B0ED-059AB68EB790}"/>
    <cellStyle name="Total 10 3 7" xfId="4046" xr:uid="{C84899D0-7019-4E70-853A-0D65166B4081}"/>
    <cellStyle name="Total 10 3 7 2" xfId="6683" xr:uid="{D6A05AA7-3C4F-414A-9DED-9C7E02E7A493}"/>
    <cellStyle name="Total 10 3 7 2 2" xfId="12994" xr:uid="{043B8F54-D133-42E0-A7C6-B2415BF67E15}"/>
    <cellStyle name="Total 10 3 7 2 2 2" xfId="28102" xr:uid="{A39F26D8-6D10-474A-93FF-C9908ACE4F85}"/>
    <cellStyle name="Total 10 3 7 2 3" xfId="16670" xr:uid="{7D19D6D5-AD5E-41B8-B5B8-68DA26E9ADB6}"/>
    <cellStyle name="Total 10 3 7 2 3 2" xfId="31778" xr:uid="{1ECB24C7-EE68-460A-ADDA-3559BC51E570}"/>
    <cellStyle name="Total 10 3 7 2 4" xfId="21791" xr:uid="{83A80EE2-C9EC-44A1-81E2-C8C9C9D0BC6A}"/>
    <cellStyle name="Total 10 3 7 3" xfId="10428" xr:uid="{0A548149-95D6-4449-9A7D-EC4EBAF72874}"/>
    <cellStyle name="Total 10 3 7 3 2" xfId="25536" xr:uid="{1980066D-BDD6-4475-A422-36FED2E568B1}"/>
    <cellStyle name="Total 10 3 7 4" xfId="15118" xr:uid="{B4367D56-4BAE-44ED-92BA-C9834120A44E}"/>
    <cellStyle name="Total 10 3 7 4 2" xfId="30226" xr:uid="{35B143F2-6B49-4371-ADBE-16171D070045}"/>
    <cellStyle name="Total 10 3 7 5" xfId="19154" xr:uid="{5AAF62CC-BC91-4908-86DC-811C78A9AA59}"/>
    <cellStyle name="Total 10 3 8" xfId="4345" xr:uid="{F42D3974-E6D8-4E10-B61E-F90E9048A457}"/>
    <cellStyle name="Total 10 3 8 2" xfId="6982" xr:uid="{2539F863-FB49-43FC-BB73-B62DE42FDA8A}"/>
    <cellStyle name="Total 10 3 8 2 2" xfId="13293" xr:uid="{8765993E-3B0E-4F1B-BA32-C0890763CA6C}"/>
    <cellStyle name="Total 10 3 8 2 2 2" xfId="28401" xr:uid="{D84F9B32-7A55-4629-8A63-1252E1262162}"/>
    <cellStyle name="Total 10 3 8 2 3" xfId="16957" xr:uid="{54378D51-EEF2-4B3B-9223-D14D6BAC2D69}"/>
    <cellStyle name="Total 10 3 8 2 3 2" xfId="32065" xr:uid="{368D7300-B013-40E7-A71A-9BA3877CE439}"/>
    <cellStyle name="Total 10 3 8 2 4" xfId="22090" xr:uid="{4F943A89-C2C4-475B-B763-62DF1D8AB93A}"/>
    <cellStyle name="Total 10 3 8 3" xfId="10727" xr:uid="{AA514EE1-37D4-4F3B-B22C-2B95188EB6F1}"/>
    <cellStyle name="Total 10 3 8 3 2" xfId="25835" xr:uid="{729839BE-8F30-4A9B-B3F6-A0BC64D6DE94}"/>
    <cellStyle name="Total 10 3 8 4" xfId="11232" xr:uid="{29D2969D-5D90-46A5-8808-9AAC3F135482}"/>
    <cellStyle name="Total 10 3 8 4 2" xfId="26340" xr:uid="{D45414EF-637C-4D7E-902B-473AF40F137C}"/>
    <cellStyle name="Total 10 3 8 5" xfId="19453" xr:uid="{7EC6C97A-7F47-4524-BBB6-727059DA880B}"/>
    <cellStyle name="Total 10 3 9" xfId="4611" xr:uid="{93D367B0-3260-483A-A72F-7DE354530F32}"/>
    <cellStyle name="Total 10 3 9 2" xfId="10993" xr:uid="{7C7E6B8A-E5F8-46D3-AAD2-0DF0164CCAFE}"/>
    <cellStyle name="Total 10 3 9 2 2" xfId="26101" xr:uid="{7204D816-F533-416A-8F38-2098C81229DA}"/>
    <cellStyle name="Total 10 3 9 3" xfId="7975" xr:uid="{6C844A33-F0DD-4C10-BEAC-3149DC2DC7CD}"/>
    <cellStyle name="Total 10 3 9 3 2" xfId="23083" xr:uid="{8D6831C8-6A25-4F2B-A23E-181C6AF7091A}"/>
    <cellStyle name="Total 10 3 9 4" xfId="19719" xr:uid="{B4231672-7ADC-4B90-9323-B73CCD3D1A15}"/>
    <cellStyle name="Total 10 4" xfId="2136" xr:uid="{91FA8264-909D-4388-B63B-5F27C5DB8093}"/>
    <cellStyle name="Total 10 4 10" xfId="14788" xr:uid="{B21D26F3-1665-473A-8EC4-1EBDEF1F805B}"/>
    <cellStyle name="Total 10 4 10 2" xfId="29896" xr:uid="{9E0213C4-8C4F-4F5D-83FC-EF848B606C42}"/>
    <cellStyle name="Total 10 4 11" xfId="14055" xr:uid="{890C8E1C-F46B-44D1-8CF4-6382D97F054C}"/>
    <cellStyle name="Total 10 4 11 2" xfId="29163" xr:uid="{4B5BF5E9-5553-431A-A283-20DC0F5C9192}"/>
    <cellStyle name="Total 10 4 12" xfId="17361" xr:uid="{90710B94-E105-41A7-8795-158EE05D337C}"/>
    <cellStyle name="Total 10 4 2" xfId="2626" xr:uid="{61CB3084-41E0-45FA-AC1D-43DCAFF3EDB3}"/>
    <cellStyle name="Total 10 4 2 2" xfId="5263" xr:uid="{7FC0CDB7-67B1-457C-8FF0-C0DB40069697}"/>
    <cellStyle name="Total 10 4 2 2 2" xfId="11627" xr:uid="{94EAE5AA-4684-4EA8-A33A-62D6A7F0D950}"/>
    <cellStyle name="Total 10 4 2 2 2 2" xfId="26735" xr:uid="{9104C7E2-D1D9-4A9C-991A-9DE2CF40F193}"/>
    <cellStyle name="Total 10 4 2 2 3" xfId="16324" xr:uid="{BCCEBC0D-9530-4B40-8FE2-ADF49DDBF9DA}"/>
    <cellStyle name="Total 10 4 2 2 3 2" xfId="31432" xr:uid="{C9DED9E6-02EC-44A0-9C38-BBA981EC62CD}"/>
    <cellStyle name="Total 10 4 2 2 4" xfId="20371" xr:uid="{400F8FD4-B498-4F1F-8EEA-31E6BF57044D}"/>
    <cellStyle name="Total 10 4 2 3" xfId="9093" xr:uid="{D682C840-5460-45C4-96AA-BF06CED3DD6A}"/>
    <cellStyle name="Total 10 4 2 3 2" xfId="24201" xr:uid="{9090ACFE-5746-4278-B2F9-38B81FD8D341}"/>
    <cellStyle name="Total 10 4 2 4" xfId="7747" xr:uid="{7DC103CE-1564-4F4F-B97D-8A48A4DEB2ED}"/>
    <cellStyle name="Total 10 4 2 4 2" xfId="22855" xr:uid="{2BF866B4-66FA-4230-80D0-8963C40CEDDF}"/>
    <cellStyle name="Total 10 4 2 5" xfId="9257" xr:uid="{084CCFE8-7A66-4F4E-A6ED-135EA7158257}"/>
    <cellStyle name="Total 10 4 2 5 2" xfId="24365" xr:uid="{1B0C1AD1-377C-4528-A8BB-95E97CFBB8F4}"/>
    <cellStyle name="Total 10 4 2 6" xfId="17734" xr:uid="{6B8CF7D8-00A7-45A8-9FA3-754FEAF19564}"/>
    <cellStyle name="Total 10 4 3" xfId="2891" xr:uid="{668555EF-6B57-44DB-81B6-47FEEC21EFE9}"/>
    <cellStyle name="Total 10 4 3 2" xfId="5528" xr:uid="{2DF76618-F40F-4931-A38B-5B7309B11A5B}"/>
    <cellStyle name="Total 10 4 3 2 2" xfId="11839" xr:uid="{0DCBC1F4-5675-488B-BCAD-7001437DBC05}"/>
    <cellStyle name="Total 10 4 3 2 2 2" xfId="26947" xr:uid="{FB08C2DD-931D-49E3-87B2-89638BAA6471}"/>
    <cellStyle name="Total 10 4 3 2 3" xfId="16123" xr:uid="{AC3E40FD-44A1-493E-98BE-839E90FBA442}"/>
    <cellStyle name="Total 10 4 3 2 3 2" xfId="31231" xr:uid="{C1391969-3398-4C9C-ACD4-BD32896C6707}"/>
    <cellStyle name="Total 10 4 3 2 4" xfId="20636" xr:uid="{45C37E9A-968D-4C16-A84A-9DEFC7DD0A25}"/>
    <cellStyle name="Total 10 4 3 3" xfId="15435" xr:uid="{7F1D77CA-1BED-4918-8F70-6265FFDF4F52}"/>
    <cellStyle name="Total 10 4 3 3 2" xfId="30543" xr:uid="{EBCB1CD3-64C3-4243-9F91-C08462521BA8}"/>
    <cellStyle name="Total 10 4 3 4" xfId="17999" xr:uid="{A78BE591-035A-4CF1-9DED-278406E00DC8}"/>
    <cellStyle name="Total 10 4 4" xfId="3194" xr:uid="{99B05FDA-6CB4-4663-B4E3-D43337408BA7}"/>
    <cellStyle name="Total 10 4 4 2" xfId="5831" xr:uid="{F73FA62B-7D25-4052-801A-33A3CC0F41AE}"/>
    <cellStyle name="Total 10 4 4 2 2" xfId="12142" xr:uid="{7B402E70-CA6B-42B9-9F5C-30C0525F6227}"/>
    <cellStyle name="Total 10 4 4 2 2 2" xfId="27250" xr:uid="{78FDA842-113E-4C7A-A2DD-7471B8334D5A}"/>
    <cellStyle name="Total 10 4 4 2 3" xfId="11211" xr:uid="{23CA5C9D-74D7-4DEF-9347-88084C793C57}"/>
    <cellStyle name="Total 10 4 4 2 3 2" xfId="26319" xr:uid="{BA8F4DF7-E27A-4A0F-AEF3-26F37B56E1A2}"/>
    <cellStyle name="Total 10 4 4 2 4" xfId="20939" xr:uid="{3840D848-9DA1-4868-B7EE-969D87DA6398}"/>
    <cellStyle name="Total 10 4 4 3" xfId="9576" xr:uid="{2877F96A-4222-4601-8F8C-E7D1AB36C14D}"/>
    <cellStyle name="Total 10 4 4 3 2" xfId="24684" xr:uid="{13710C8C-2583-4539-8392-AF9C2917490A}"/>
    <cellStyle name="Total 10 4 4 4" xfId="7053" xr:uid="{9AB17DF0-2EC6-4E06-A708-4A20EF4C852D}"/>
    <cellStyle name="Total 10 4 4 4 2" xfId="22161" xr:uid="{3CCDA60A-0766-424F-A641-01048116813E}"/>
    <cellStyle name="Total 10 4 4 5" xfId="18302" xr:uid="{E4C22AD8-B5EC-4DD3-A57F-25F962C25B8C}"/>
    <cellStyle name="Total 10 4 5" xfId="3520" xr:uid="{1E0E38F4-13BB-4DB9-BC51-A97900E0EB56}"/>
    <cellStyle name="Total 10 4 5 2" xfId="6157" xr:uid="{D306EE87-CA94-4788-9E4D-330F20BAE29B}"/>
    <cellStyle name="Total 10 4 5 2 2" xfId="12468" xr:uid="{F4A69B26-2567-4569-8D0E-AA2A20189ED8}"/>
    <cellStyle name="Total 10 4 5 2 2 2" xfId="27576" xr:uid="{508C8AEB-3B76-4AD5-98EB-3E456503BDE2}"/>
    <cellStyle name="Total 10 4 5 2 3" xfId="7118" xr:uid="{22E0BC81-6971-44CF-AEE3-C13460AC2A75}"/>
    <cellStyle name="Total 10 4 5 2 3 2" xfId="22226" xr:uid="{956DA43E-7783-4B73-A4C2-8271075E2B97}"/>
    <cellStyle name="Total 10 4 5 2 4" xfId="21265" xr:uid="{DDDC7FFA-E1EC-431E-A83D-B35455CCE93F}"/>
    <cellStyle name="Total 10 4 5 3" xfId="9902" xr:uid="{A71B8170-30E2-4C56-8FF5-57ED4E1AED0B}"/>
    <cellStyle name="Total 10 4 5 3 2" xfId="25010" xr:uid="{63DF7400-9FF6-4CFF-9DEA-1A3BB6B2773B}"/>
    <cellStyle name="Total 10 4 5 4" xfId="8104" xr:uid="{FBC655D9-61B3-4C6D-938A-3E8CAB4FDBC4}"/>
    <cellStyle name="Total 10 4 5 4 2" xfId="23212" xr:uid="{E9CF5F7E-B247-4619-B875-5226D3AE31FD}"/>
    <cellStyle name="Total 10 4 5 5" xfId="18628" xr:uid="{450A4D10-7AB4-4AC4-A34F-1232D71306FF}"/>
    <cellStyle name="Total 10 4 6" xfId="3826" xr:uid="{E8FB1B5E-8C2E-4DC2-B267-89A37FC8A891}"/>
    <cellStyle name="Total 10 4 6 2" xfId="6463" xr:uid="{A5FB4313-E8C6-4B2F-8C5B-F241BEFA9A81}"/>
    <cellStyle name="Total 10 4 6 2 2" xfId="12774" xr:uid="{9CFB0CE2-8CE3-4165-B57A-C971F0DE8F14}"/>
    <cellStyle name="Total 10 4 6 2 2 2" xfId="27882" xr:uid="{73E31749-9284-40BF-9533-F55F5007B9AC}"/>
    <cellStyle name="Total 10 4 6 2 3" xfId="7824" xr:uid="{5EFEF4F2-57C4-43F8-A7B8-05074EAC54F3}"/>
    <cellStyle name="Total 10 4 6 2 3 2" xfId="22932" xr:uid="{9366B7EA-586C-44E3-95F8-858F50E408AC}"/>
    <cellStyle name="Total 10 4 6 2 4" xfId="21571" xr:uid="{D8CAF1BF-C870-4FA7-AEF7-B61CFD4770DF}"/>
    <cellStyle name="Total 10 4 6 3" xfId="10208" xr:uid="{DAA72DE1-6F55-453C-8844-89100397D029}"/>
    <cellStyle name="Total 10 4 6 3 2" xfId="25316" xr:uid="{D9331F57-938D-4802-95DC-D8B91EF48774}"/>
    <cellStyle name="Total 10 4 6 4" xfId="15864" xr:uid="{9CD4530E-83C5-49C5-B121-55207517343A}"/>
    <cellStyle name="Total 10 4 6 4 2" xfId="30972" xr:uid="{DB11145A-6A76-4CB9-AC32-53C8F2A38507}"/>
    <cellStyle name="Total 10 4 6 5" xfId="18934" xr:uid="{8034163F-5EDB-4817-BB2A-0242FF33D2B2}"/>
    <cellStyle name="Total 10 4 7" xfId="4208" xr:uid="{61E902CD-4D06-4EC4-971E-288C990E4D7A}"/>
    <cellStyle name="Total 10 4 7 2" xfId="6845" xr:uid="{267A91FE-D026-4BB1-9051-26C2C8C6161C}"/>
    <cellStyle name="Total 10 4 7 2 2" xfId="13156" xr:uid="{90DD07F4-6DBC-4F2C-A113-13DF8104DB47}"/>
    <cellStyle name="Total 10 4 7 2 2 2" xfId="28264" xr:uid="{7042F5CA-D1F4-4B6D-8E66-94621D57EF29}"/>
    <cellStyle name="Total 10 4 7 2 3" xfId="16825" xr:uid="{C11B1AF4-87BD-4996-A8EB-C185B1062EAF}"/>
    <cellStyle name="Total 10 4 7 2 3 2" xfId="31933" xr:uid="{837EED4F-A8B2-4A69-8868-8FD4250AAF68}"/>
    <cellStyle name="Total 10 4 7 2 4" xfId="21953" xr:uid="{D8A9F0D5-26ED-46FA-8A26-CE4CA26D4B8E}"/>
    <cellStyle name="Total 10 4 7 3" xfId="10590" xr:uid="{23BB66AD-E40A-4EC3-93BE-EF396D078AF0}"/>
    <cellStyle name="Total 10 4 7 3 2" xfId="25698" xr:uid="{A543D67E-48DB-45CF-91A8-FBCF11AC7E19}"/>
    <cellStyle name="Total 10 4 7 4" xfId="9132" xr:uid="{356D01E7-E3F1-494D-BFB1-77AB20A07DA0}"/>
    <cellStyle name="Total 10 4 7 4 2" xfId="24240" xr:uid="{236D12B5-57C6-477C-9997-8F5905D35325}"/>
    <cellStyle name="Total 10 4 7 5" xfId="19316" xr:uid="{7DFE82AD-E1C6-45B7-83A2-D0EB4C4D8C71}"/>
    <cellStyle name="Total 10 4 8" xfId="4773" xr:uid="{05DB4302-0916-4CBF-A4C6-6AAD226A7BB9}"/>
    <cellStyle name="Total 10 4 8 2" xfId="11155" xr:uid="{5BDD6A02-FCC3-479C-B64D-52C2795D75B5}"/>
    <cellStyle name="Total 10 4 8 2 2" xfId="26263" xr:uid="{677C1ADF-40F3-4EC8-9340-7C3DA06F8984}"/>
    <cellStyle name="Total 10 4 8 3" xfId="7946" xr:uid="{33E726AA-7605-4278-97A0-A3AD751CF4F0}"/>
    <cellStyle name="Total 10 4 8 3 2" xfId="23054" xr:uid="{0CE355CC-1EAA-4834-AF6A-3161462941BB}"/>
    <cellStyle name="Total 10 4 8 4" xfId="19881" xr:uid="{8215C545-8BFC-4BBD-BE3A-ADA2CE182632}"/>
    <cellStyle name="Total 10 4 9" xfId="8634" xr:uid="{987565C3-A0A1-4FBC-946C-F2554BBC2CF2}"/>
    <cellStyle name="Total 10 4 9 2" xfId="23742" xr:uid="{074F4C10-0EA4-4F4B-8B41-4CB52C41082D}"/>
    <cellStyle name="Total 10 5" xfId="2151" xr:uid="{C9788C01-4B1E-4095-A192-E70219ABC929}"/>
    <cellStyle name="Total 10 5 10" xfId="7834" xr:uid="{C9E6D7CB-9F2F-4132-A9F9-7CF24EC4BA1F}"/>
    <cellStyle name="Total 10 5 10 2" xfId="22942" xr:uid="{85EA519F-72F8-4A8A-8887-2A32DC12BA03}"/>
    <cellStyle name="Total 10 5 11" xfId="17376" xr:uid="{C969EF48-69F0-41FF-916C-A1AB3F900026}"/>
    <cellStyle name="Total 10 5 2" xfId="2906" xr:uid="{1FBF1EAB-B75B-4CBF-A0E0-988C6591B607}"/>
    <cellStyle name="Total 10 5 2 2" xfId="5543" xr:uid="{C0FB2EC2-3F63-4E95-ACD2-AA636FB78BB0}"/>
    <cellStyle name="Total 10 5 2 2 2" xfId="11854" xr:uid="{D258E359-5DD5-4EF9-B3C2-3560E97C213C}"/>
    <cellStyle name="Total 10 5 2 2 2 2" xfId="26962" xr:uid="{DB5288F9-5503-44CF-9A75-2646B2DF5195}"/>
    <cellStyle name="Total 10 5 2 2 3" xfId="7303" xr:uid="{3392685D-F8E4-4C56-9FEE-FE407C9CFED1}"/>
    <cellStyle name="Total 10 5 2 2 3 2" xfId="22411" xr:uid="{4898AA11-3706-4C87-80A3-4E62FC66FB3B}"/>
    <cellStyle name="Total 10 5 2 2 4" xfId="20651" xr:uid="{C09AB11B-C2AD-4B5E-83C7-FED7847A3B4B}"/>
    <cellStyle name="Total 10 5 2 3" xfId="8737" xr:uid="{1142B360-FDE6-41A6-8811-0EF7DE2AA157}"/>
    <cellStyle name="Total 10 5 2 3 2" xfId="23845" xr:uid="{6A20FC9D-765A-4453-9E4D-AB0BB46355AF}"/>
    <cellStyle name="Total 10 5 2 4" xfId="18014" xr:uid="{04E36D4A-AA75-4ECC-B05D-D8D380883CA0}"/>
    <cellStyle name="Total 10 5 3" xfId="3209" xr:uid="{962025F1-1F3D-412E-849B-DFBB38D069D7}"/>
    <cellStyle name="Total 10 5 3 2" xfId="5846" xr:uid="{DCC6A9ED-A33C-44C3-AF43-790F143C2ADA}"/>
    <cellStyle name="Total 10 5 3 2 2" xfId="12157" xr:uid="{A900A57A-086D-4CA3-AE20-A534FABD35A4}"/>
    <cellStyle name="Total 10 5 3 2 2 2" xfId="27265" xr:uid="{F6A7509A-88D5-4050-8878-3C917FA26269}"/>
    <cellStyle name="Total 10 5 3 2 3" xfId="14547" xr:uid="{06C4076B-601A-444C-AECE-6C8F10385696}"/>
    <cellStyle name="Total 10 5 3 2 3 2" xfId="29655" xr:uid="{3A36C1D5-630C-41BF-9BFB-EDFAA499896B}"/>
    <cellStyle name="Total 10 5 3 2 4" xfId="20954" xr:uid="{DFF2A100-1A4E-4F25-9812-94655A26E95A}"/>
    <cellStyle name="Total 10 5 3 3" xfId="9591" xr:uid="{002996FD-FA03-49CA-879C-8B68A6A15F56}"/>
    <cellStyle name="Total 10 5 3 3 2" xfId="24699" xr:uid="{E530A004-3ED2-48E3-8A9B-9583549F310D}"/>
    <cellStyle name="Total 10 5 3 4" xfId="14505" xr:uid="{CCB646C5-82FA-42AA-B5E1-9EB09108AA32}"/>
    <cellStyle name="Total 10 5 3 4 2" xfId="29613" xr:uid="{A1552D95-5D5B-4549-9FB7-F182253B41F8}"/>
    <cellStyle name="Total 10 5 3 5" xfId="18317" xr:uid="{D2B7ED35-8855-43CF-B55C-90F8AC6927DC}"/>
    <cellStyle name="Total 10 5 4" xfId="3535" xr:uid="{202E078A-29F5-495C-80C5-3F950270A776}"/>
    <cellStyle name="Total 10 5 4 2" xfId="6172" xr:uid="{6DAF8A38-05FD-4134-A10B-ABAAA4BA0988}"/>
    <cellStyle name="Total 10 5 4 2 2" xfId="12483" xr:uid="{8208394B-3C09-4470-8922-FCF638652DC7}"/>
    <cellStyle name="Total 10 5 4 2 2 2" xfId="27591" xr:uid="{D5BFA4D6-F45A-42C3-94B5-CDD53F1B8A6B}"/>
    <cellStyle name="Total 10 5 4 2 3" xfId="14833" xr:uid="{8E7E86C9-CA35-46AB-BF31-A6A368DC5199}"/>
    <cellStyle name="Total 10 5 4 2 3 2" xfId="29941" xr:uid="{09D80432-1E91-47C1-A39C-8B50B66061AD}"/>
    <cellStyle name="Total 10 5 4 2 4" xfId="21280" xr:uid="{0E5582A7-09D2-45BE-B985-269DDDD348F5}"/>
    <cellStyle name="Total 10 5 4 3" xfId="9917" xr:uid="{D6E1B295-8F1E-420C-8588-538652E02C0A}"/>
    <cellStyle name="Total 10 5 4 3 2" xfId="25025" xr:uid="{D28FF208-83F5-4706-8A14-A16A8C0222D2}"/>
    <cellStyle name="Total 10 5 4 4" xfId="14116" xr:uid="{15075287-B925-4267-B9F3-1007F32ED6DD}"/>
    <cellStyle name="Total 10 5 4 4 2" xfId="29224" xr:uid="{6203F9B3-F4AF-4294-B24C-A97F33D9263B}"/>
    <cellStyle name="Total 10 5 4 5" xfId="18643" xr:uid="{FC8F0FE9-2F23-4215-B551-9AE608FBEB1A}"/>
    <cellStyle name="Total 10 5 5" xfId="3841" xr:uid="{A7782FC0-8908-4C43-B209-E16D0F2A8D00}"/>
    <cellStyle name="Total 10 5 5 2" xfId="6478" xr:uid="{9DC39043-5A92-4FA0-AFE4-B038F96DBCE1}"/>
    <cellStyle name="Total 10 5 5 2 2" xfId="12789" xr:uid="{054383A6-72CC-4F32-8BA9-0AC4F6A95D43}"/>
    <cellStyle name="Total 10 5 5 2 2 2" xfId="27897" xr:uid="{279D2928-802E-4230-8319-AB563F5AA050}"/>
    <cellStyle name="Total 10 5 5 2 3" xfId="15184" xr:uid="{9C34DC24-171F-46C8-9806-7EA9A4E9FE89}"/>
    <cellStyle name="Total 10 5 5 2 3 2" xfId="30292" xr:uid="{BAE68957-7554-43EC-9D11-3464292D1131}"/>
    <cellStyle name="Total 10 5 5 2 4" xfId="21586" xr:uid="{7E03D99B-FB0D-468E-8065-B5F655B5C8CF}"/>
    <cellStyle name="Total 10 5 5 3" xfId="10223" xr:uid="{4489E4B9-B574-4388-8365-0D6540B89FE3}"/>
    <cellStyle name="Total 10 5 5 3 2" xfId="25331" xr:uid="{1DDA43C8-FCB3-4E4D-A778-33D5CFAC422E}"/>
    <cellStyle name="Total 10 5 5 4" xfId="8126" xr:uid="{B0D49E90-447F-4D43-96F1-FE5EE787204F}"/>
    <cellStyle name="Total 10 5 5 4 2" xfId="23234" xr:uid="{1AD25E47-EDE2-40B9-8F5B-C215E31F6C06}"/>
    <cellStyle name="Total 10 5 5 5" xfId="18949" xr:uid="{49FBA564-4404-484D-81FF-E408942920C9}"/>
    <cellStyle name="Total 10 5 6" xfId="4223" xr:uid="{54FC8B58-E1BC-445B-A27A-DD8F796CA059}"/>
    <cellStyle name="Total 10 5 6 2" xfId="6860" xr:uid="{DEF864F3-998E-4271-8AB3-D9E63E0FD6B3}"/>
    <cellStyle name="Total 10 5 6 2 2" xfId="13171" xr:uid="{163B3C54-21FB-4F68-BCD6-5A280C015ADC}"/>
    <cellStyle name="Total 10 5 6 2 2 2" xfId="28279" xr:uid="{8658E057-8DD2-4B36-A32B-EF5F73CAA072}"/>
    <cellStyle name="Total 10 5 6 2 3" xfId="16840" xr:uid="{465B2474-13F9-49D8-A731-2F9793100995}"/>
    <cellStyle name="Total 10 5 6 2 3 2" xfId="31948" xr:uid="{56CA6FCF-96FA-48F3-9F34-C25A9E5B29FF}"/>
    <cellStyle name="Total 10 5 6 2 4" xfId="21968" xr:uid="{FD9C8901-8727-4C76-9E8E-95BD5F126773}"/>
    <cellStyle name="Total 10 5 6 3" xfId="10605" xr:uid="{C4DE3D3F-AD1F-431A-8581-628007E46A80}"/>
    <cellStyle name="Total 10 5 6 3 2" xfId="25713" xr:uid="{915944E7-784B-4659-8F40-89BA2455DDBC}"/>
    <cellStyle name="Total 10 5 6 4" xfId="9164" xr:uid="{C888F0F7-052D-49BF-908B-3084317520C6}"/>
    <cellStyle name="Total 10 5 6 4 2" xfId="24272" xr:uid="{BE58126D-7094-4277-B13E-B73815BB7BB8}"/>
    <cellStyle name="Total 10 5 6 5" xfId="19331" xr:uid="{4305FC1C-DF50-4BAA-88DD-EAE01255A6B6}"/>
    <cellStyle name="Total 10 5 7" xfId="4788" xr:uid="{B86AC163-C40F-4E94-8BCA-E9FC4073D28D}"/>
    <cellStyle name="Total 10 5 7 2" xfId="11170" xr:uid="{B3E117C0-D8DC-4209-AB46-7214A8BF4D91}"/>
    <cellStyle name="Total 10 5 7 2 2" xfId="26278" xr:uid="{DD6E08F7-49EE-4B99-9116-EA687D715CC6}"/>
    <cellStyle name="Total 10 5 7 3" xfId="7978" xr:uid="{4780C791-EB79-45C8-9F14-1DF20C6DFF44}"/>
    <cellStyle name="Total 10 5 7 3 2" xfId="23086" xr:uid="{21F4379A-FE58-4EC2-A1ED-F9B6E98FA561}"/>
    <cellStyle name="Total 10 5 7 4" xfId="19896" xr:uid="{57675288-7318-4179-A9EF-D6749144F264}"/>
    <cellStyle name="Total 10 5 8" xfId="8649" xr:uid="{CD214869-7307-4EAC-917F-B6F5BE8473FE}"/>
    <cellStyle name="Total 10 5 8 2" xfId="23757" xr:uid="{3C5F3195-572A-4CE9-9DD1-8932576C2036}"/>
    <cellStyle name="Total 10 5 9" xfId="16069" xr:uid="{75A3ECF9-EDC9-4F12-BBCA-4104D7D58579}"/>
    <cellStyle name="Total 10 5 9 2" xfId="31177" xr:uid="{7B28B5AD-C4A6-4544-812C-7C32A80CD823}"/>
    <cellStyle name="Total 11" xfId="1775" xr:uid="{00000000-0005-0000-0000-0000EF060000}"/>
    <cellStyle name="Total 11 2" xfId="1946" xr:uid="{DEADC66B-4214-4678-8261-D3F257797CAB}"/>
    <cellStyle name="Total 11 2 10" xfId="8447" xr:uid="{D8793E86-BE4B-4142-8702-B45CCEB4D496}"/>
    <cellStyle name="Total 11 2 10 2" xfId="23555" xr:uid="{74407F18-3DA5-40DC-B2A7-33E4761EDBF3}"/>
    <cellStyle name="Total 11 2 11" xfId="14994" xr:uid="{73A62AF6-6BBC-4189-887B-4CD1AE551E97}"/>
    <cellStyle name="Total 11 2 11 2" xfId="30102" xr:uid="{6DEA5C8B-CF18-4E12-9458-2A4FD23EFBAD}"/>
    <cellStyle name="Total 11 2 12" xfId="15982" xr:uid="{2BED41DC-D7BD-4FAC-9DFE-A946B49D08B7}"/>
    <cellStyle name="Total 11 2 12 2" xfId="31090" xr:uid="{42889FC3-0C4A-45F3-84D4-102D37385261}"/>
    <cellStyle name="Total 11 2 13" xfId="17171" xr:uid="{382D7CF0-361E-4C71-B177-0447D8D0617B}"/>
    <cellStyle name="Total 11 2 2" xfId="2506" xr:uid="{AF4727FC-467E-47C0-872B-59B40AE7A58D}"/>
    <cellStyle name="Total 11 2 2 2" xfId="5143" xr:uid="{AB2FEFCF-1426-47FE-8722-0F4B8B727D89}"/>
    <cellStyle name="Total 11 2 2 2 2" xfId="11507" xr:uid="{F4026BEB-23E7-4A35-BC43-60AF242A8444}"/>
    <cellStyle name="Total 11 2 2 2 2 2" xfId="26615" xr:uid="{59217E81-CA2F-418F-AA15-107037EE229B}"/>
    <cellStyle name="Total 11 2 2 2 3" xfId="16383" xr:uid="{DDE5AA4F-01E9-48B5-9178-3F71707B0174}"/>
    <cellStyle name="Total 11 2 2 2 3 2" xfId="31491" xr:uid="{DC079EA4-3F95-4221-B2F5-1C01C1978747}"/>
    <cellStyle name="Total 11 2 2 2 4" xfId="20251" xr:uid="{5FDEC552-9E2F-4F2C-AF6E-4EE8FC793ABB}"/>
    <cellStyle name="Total 11 2 2 3" xfId="8973" xr:uid="{307682E8-1A74-4DE2-9D26-06A66AC14019}"/>
    <cellStyle name="Total 11 2 2 3 2" xfId="24081" xr:uid="{CBF909ED-36A2-449B-9955-F756E75C3BF3}"/>
    <cellStyle name="Total 11 2 3" xfId="2722" xr:uid="{A184B710-BDC1-4A81-8341-24754EB99D91}"/>
    <cellStyle name="Total 11 2 3 2" xfId="5359" xr:uid="{9A482E2E-D74F-4F5C-932A-6B37DD2C12C4}"/>
    <cellStyle name="Total 11 2 3 2 2" xfId="11708" xr:uid="{2D4EF17B-02FB-463D-ABC4-AD1A225348A9}"/>
    <cellStyle name="Total 11 2 3 2 2 2" xfId="26816" xr:uid="{34CB480F-406E-49BD-9700-F5E0804EF2CC}"/>
    <cellStyle name="Total 11 2 3 2 3" xfId="15933" xr:uid="{1112D797-11D0-42FD-BC1B-ABF3BE33C34A}"/>
    <cellStyle name="Total 11 2 3 2 3 2" xfId="31041" xr:uid="{FA6AB175-5508-4101-AD41-DBA67D2781E9}"/>
    <cellStyle name="Total 11 2 3 2 4" xfId="20467" xr:uid="{85518335-728B-418A-8DF6-D44517B06C9A}"/>
    <cellStyle name="Total 11 2 3 3" xfId="16149" xr:uid="{6120222E-5504-437B-AE71-23309A3E251A}"/>
    <cellStyle name="Total 11 2 3 3 2" xfId="31257" xr:uid="{CB6AEB27-A801-471C-B136-C4C22BE263EA}"/>
    <cellStyle name="Total 11 2 3 4" xfId="17830" xr:uid="{DAD33DBD-12DE-4FF0-9B15-3DBCEE47FBCB}"/>
    <cellStyle name="Total 11 2 4" xfId="3025" xr:uid="{40D5F946-F239-4B7F-817C-5145FF96F22F}"/>
    <cellStyle name="Total 11 2 4 2" xfId="5662" xr:uid="{DC09C980-0635-410A-892A-D75CE5A4F486}"/>
    <cellStyle name="Total 11 2 4 2 2" xfId="11973" xr:uid="{95B501C4-3F3F-4522-AE6D-44A496166E9B}"/>
    <cellStyle name="Total 11 2 4 2 2 2" xfId="27081" xr:uid="{BCB6D0AE-6574-458E-B430-037281C2DE90}"/>
    <cellStyle name="Total 11 2 4 2 3" xfId="14575" xr:uid="{D0254CEA-2992-4257-B041-F0FB97CAFC89}"/>
    <cellStyle name="Total 11 2 4 2 3 2" xfId="29683" xr:uid="{BCE55969-CF6D-4633-8CE1-DDE416B523D2}"/>
    <cellStyle name="Total 11 2 4 2 4" xfId="20770" xr:uid="{C5F27654-FA97-46B0-AB9B-09AC58CBA869}"/>
    <cellStyle name="Total 11 2 4 3" xfId="9407" xr:uid="{D1B8768D-BF9D-4C64-945A-00BFA996FDAC}"/>
    <cellStyle name="Total 11 2 4 3 2" xfId="24515" xr:uid="{93C615B4-18E1-4788-849A-832414FEBD2A}"/>
    <cellStyle name="Total 11 2 4 4" xfId="11811" xr:uid="{25B21424-A215-4477-8BE0-097D63495717}"/>
    <cellStyle name="Total 11 2 4 4 2" xfId="26919" xr:uid="{49EC77E3-CE5A-4F10-85F5-05464C80397F}"/>
    <cellStyle name="Total 11 2 4 5" xfId="18133" xr:uid="{A5988284-A711-4591-B091-1CF8E525B1D4}"/>
    <cellStyle name="Total 11 2 5" xfId="3351" xr:uid="{E0818EA1-87D1-4D83-B9F5-5F9DE5C182AF}"/>
    <cellStyle name="Total 11 2 5 2" xfId="5988" xr:uid="{18BA8E3E-8BFD-42A1-B7AF-70C1ADF5A432}"/>
    <cellStyle name="Total 11 2 5 2 2" xfId="12299" xr:uid="{1DA7EB38-EB06-4B16-B101-ED06DAAF2924}"/>
    <cellStyle name="Total 11 2 5 2 2 2" xfId="27407" xr:uid="{864C286F-A2C0-4140-87EE-D85EF63BC9F0}"/>
    <cellStyle name="Total 11 2 5 2 3" xfId="16136" xr:uid="{A927821D-097D-4542-AFB6-A17420D84B6D}"/>
    <cellStyle name="Total 11 2 5 2 3 2" xfId="31244" xr:uid="{6F05F41D-77F7-41DD-998E-4B8C9EDD8CC7}"/>
    <cellStyle name="Total 11 2 5 2 4" xfId="21096" xr:uid="{E9B2955A-7F8E-4960-AEAC-C6666F3FBBD3}"/>
    <cellStyle name="Total 11 2 5 3" xfId="9733" xr:uid="{826408E2-299F-438D-807C-418A0D3F9912}"/>
    <cellStyle name="Total 11 2 5 3 2" xfId="24841" xr:uid="{92058B58-83A0-4648-9780-FE2C81122E94}"/>
    <cellStyle name="Total 11 2 5 4" xfId="7391" xr:uid="{D48DBDD4-195F-4126-BE75-9A5F051AEE80}"/>
    <cellStyle name="Total 11 2 5 4 2" xfId="22499" xr:uid="{EDD4DB37-4875-4047-8710-3882993478E2}"/>
    <cellStyle name="Total 11 2 5 5" xfId="18459" xr:uid="{D1AAF6DF-A204-4E41-BCD0-7D5F255BCB95}"/>
    <cellStyle name="Total 11 2 6" xfId="3657" xr:uid="{A5A6ADAA-4ECC-44BD-ADE6-24A0B8279886}"/>
    <cellStyle name="Total 11 2 6 2" xfId="6294" xr:uid="{B64BDBFB-530B-4094-A520-4E98749B1C53}"/>
    <cellStyle name="Total 11 2 6 2 2" xfId="12605" xr:uid="{7CE3C5B3-C1C9-476F-B734-5A734FFAEA7D}"/>
    <cellStyle name="Total 11 2 6 2 2 2" xfId="27713" xr:uid="{CA94CD27-CBC4-4165-8C57-C85E19C5A91B}"/>
    <cellStyle name="Total 11 2 6 2 3" xfId="14300" xr:uid="{61106E2D-15D0-446C-8B41-4B175E9ADF1E}"/>
    <cellStyle name="Total 11 2 6 2 3 2" xfId="29408" xr:uid="{9C345368-BA35-4AE8-9452-622C485219B1}"/>
    <cellStyle name="Total 11 2 6 2 4" xfId="21402" xr:uid="{3C50F6CD-6FB8-47CA-A15F-2D0C07FA4FD2}"/>
    <cellStyle name="Total 11 2 6 3" xfId="10039" xr:uid="{3EC49566-A47A-4CE5-8B38-8D01E05AF77C}"/>
    <cellStyle name="Total 11 2 6 3 2" xfId="25147" xr:uid="{768332CE-7289-4F43-AE34-1BEBB62F9DC4}"/>
    <cellStyle name="Total 11 2 6 4" xfId="14489" xr:uid="{5B19D143-603D-48DA-9906-F1CB30D294AF}"/>
    <cellStyle name="Total 11 2 6 4 2" xfId="29597" xr:uid="{99769A8F-DE0A-4D09-AF41-9C1DC9318827}"/>
    <cellStyle name="Total 11 2 6 5" xfId="18765" xr:uid="{A0CE8A8A-CBC3-4C88-8311-7AFFE92A267F}"/>
    <cellStyle name="Total 11 2 7" xfId="4018" xr:uid="{9C95B812-D3E6-4726-8A08-DEF53714CAAB}"/>
    <cellStyle name="Total 11 2 7 2" xfId="6655" xr:uid="{2D101C13-FC01-4D4C-8B99-F9711C751594}"/>
    <cellStyle name="Total 11 2 7 2 2" xfId="12966" xr:uid="{F7F83420-28AC-4BE2-9212-CC5D2F508414}"/>
    <cellStyle name="Total 11 2 7 2 2 2" xfId="28074" xr:uid="{1C57B934-41F0-4E8B-A740-A1B81CC0C41C}"/>
    <cellStyle name="Total 11 2 7 2 3" xfId="16656" xr:uid="{9B6261D5-DFB0-41B4-B964-D2474A07B3CA}"/>
    <cellStyle name="Total 11 2 7 2 3 2" xfId="31764" xr:uid="{FCC5847E-4755-47B8-B9A2-8708015BECEE}"/>
    <cellStyle name="Total 11 2 7 2 4" xfId="21763" xr:uid="{571390F0-89E4-4B33-BD07-85605A131CFC}"/>
    <cellStyle name="Total 11 2 7 3" xfId="10400" xr:uid="{BF1B6C68-2E23-4763-A021-8850FA8F0E22}"/>
    <cellStyle name="Total 11 2 7 3 2" xfId="25508" xr:uid="{C48CD5AF-F7D5-4D18-85A1-3D73F514552B}"/>
    <cellStyle name="Total 11 2 7 4" xfId="14875" xr:uid="{0902DB25-5EC5-4503-90A2-7C401A5DA087}"/>
    <cellStyle name="Total 11 2 7 4 2" xfId="29983" xr:uid="{69E076CD-AED4-4665-A941-80E5967EAA25}"/>
    <cellStyle name="Total 11 2 7 5" xfId="19126" xr:uid="{6FE44BAA-27CC-47E0-9B6B-9726AE3D11AC}"/>
    <cellStyle name="Total 11 2 8" xfId="4331" xr:uid="{9D4C9DB7-E1B9-4353-8762-12E5E979F3D1}"/>
    <cellStyle name="Total 11 2 8 2" xfId="6968" xr:uid="{1674F863-C86B-4EA0-B008-766D683F2E42}"/>
    <cellStyle name="Total 11 2 8 2 2" xfId="13279" xr:uid="{D0B7A835-5E5D-4D55-B1EB-4751439F5B49}"/>
    <cellStyle name="Total 11 2 8 2 2 2" xfId="28387" xr:uid="{05972110-5ADA-446E-B301-09D0A01FD2AC}"/>
    <cellStyle name="Total 11 2 8 2 3" xfId="16943" xr:uid="{26B3AD31-D97F-46DB-B528-B27158426B19}"/>
    <cellStyle name="Total 11 2 8 2 3 2" xfId="32051" xr:uid="{E5688338-FF79-4609-83C6-C212C674BC34}"/>
    <cellStyle name="Total 11 2 8 2 4" xfId="22076" xr:uid="{89B9EECE-59BA-4D15-A964-973E286CF68F}"/>
    <cellStyle name="Total 11 2 8 3" xfId="10713" xr:uid="{A8F3FB87-21BE-4B82-A94F-8B723113C709}"/>
    <cellStyle name="Total 11 2 8 3 2" xfId="25821" xr:uid="{5AE7ADF1-8E82-4813-88B5-8FA6AE1D71D7}"/>
    <cellStyle name="Total 11 2 8 4" xfId="14387" xr:uid="{F54E2787-02BD-4664-AE3E-7BDEE4594597}"/>
    <cellStyle name="Total 11 2 8 4 2" xfId="29495" xr:uid="{2392CDD8-C55A-4B5D-B879-957C4BE9DA86}"/>
    <cellStyle name="Total 11 2 8 5" xfId="19439" xr:uid="{06C38DB2-C4AC-4CCC-AC5B-68E218C86B96}"/>
    <cellStyle name="Total 11 2 9" xfId="4583" xr:uid="{2F20F4CF-4E9C-4BEA-AC7E-5BE40DC92D62}"/>
    <cellStyle name="Total 11 2 9 2" xfId="10965" xr:uid="{809D4C36-9E11-4953-B810-CD77BC96856E}"/>
    <cellStyle name="Total 11 2 9 2 2" xfId="26073" xr:uid="{0677A494-1E04-4DF3-A2E8-047C023DF0AA}"/>
    <cellStyle name="Total 11 2 9 3" xfId="16433" xr:uid="{DF83AB58-780E-4BB0-94FA-D13EC971BA66}"/>
    <cellStyle name="Total 11 2 9 3 2" xfId="31541" xr:uid="{321BAA7E-C687-4BA2-9F09-9D992E759D37}"/>
    <cellStyle name="Total 11 2 9 4" xfId="19691" xr:uid="{BAFF5F1C-2BB0-41B3-B7DF-03E5906DB595}"/>
    <cellStyle name="Total 11 3" xfId="1975" xr:uid="{6854CC36-E6BF-4D0F-A1AC-78E5D7D85E76}"/>
    <cellStyle name="Total 11 3 10" xfId="8473" xr:uid="{FFF64F35-69F5-4E77-ACCC-E2389D854FA4}"/>
    <cellStyle name="Total 11 3 10 2" xfId="23581" xr:uid="{D5BF9F6D-4657-49E1-ADFE-19D07F9ECD59}"/>
    <cellStyle name="Total 11 3 11" xfId="14608" xr:uid="{7E6B446B-0650-4055-A0D5-448FF9A9615A}"/>
    <cellStyle name="Total 11 3 11 2" xfId="29716" xr:uid="{B964054E-1534-4220-91D4-772886E3A240}"/>
    <cellStyle name="Total 11 3 12" xfId="14631" xr:uid="{123B34EF-D0CC-444B-81FD-594B20900BC0}"/>
    <cellStyle name="Total 11 3 12 2" xfId="29739" xr:uid="{33993276-00E9-4A30-9354-2001862983BF}"/>
    <cellStyle name="Total 11 3 13" xfId="17200" xr:uid="{CE919BE8-AFD8-4C29-A1C6-0C42DAEC6018}"/>
    <cellStyle name="Total 11 3 2" xfId="2535" xr:uid="{7FE8D55D-B99D-4444-A506-089BC49EBBFB}"/>
    <cellStyle name="Total 11 3 2 2" xfId="5172" xr:uid="{7A026E90-1AE6-4906-A68F-64591C10EEB1}"/>
    <cellStyle name="Total 11 3 2 2 2" xfId="11536" xr:uid="{C0D2841E-74E8-490A-BB4F-FA85D3A40CBC}"/>
    <cellStyle name="Total 11 3 2 2 2 2" xfId="26644" xr:uid="{07C40964-A3D4-4CCA-B6EA-EF9FCDAF2C0F}"/>
    <cellStyle name="Total 11 3 2 2 3" xfId="14350" xr:uid="{947FBA01-2875-4DCF-A96D-357D2D50D87D}"/>
    <cellStyle name="Total 11 3 2 2 3 2" xfId="29458" xr:uid="{3769BBA2-F1F5-4329-A523-6CA3443F160E}"/>
    <cellStyle name="Total 11 3 2 2 4" xfId="20280" xr:uid="{6F972356-D6B8-4D1E-8CC0-E7DA9A7428C8}"/>
    <cellStyle name="Total 11 3 2 3" xfId="9002" xr:uid="{A439559F-7B19-426E-B319-2EEBB96BADCD}"/>
    <cellStyle name="Total 11 3 2 3 2" xfId="24110" xr:uid="{3E993637-D86E-4A41-85B6-0F5C0D8D06A2}"/>
    <cellStyle name="Total 11 3 3" xfId="2737" xr:uid="{EA618050-2270-4B8F-B940-A71224C319CC}"/>
    <cellStyle name="Total 11 3 3 2" xfId="5374" xr:uid="{47041CC0-A412-4D9A-B8FE-83E1A4AC3AEB}"/>
    <cellStyle name="Total 11 3 3 2 2" xfId="11723" xr:uid="{B4B91E9C-702A-4907-9DC4-62E75A2ED7D2}"/>
    <cellStyle name="Total 11 3 3 2 2 2" xfId="26831" xr:uid="{BCB80803-3F1D-4034-9333-0BDBA8CDFCEB}"/>
    <cellStyle name="Total 11 3 3 2 3" xfId="7095" xr:uid="{09D3F0D5-765F-4C83-847C-1B58BE732121}"/>
    <cellStyle name="Total 11 3 3 2 3 2" xfId="22203" xr:uid="{505B9F4B-77E9-4006-AE10-DD395CD7809F}"/>
    <cellStyle name="Total 11 3 3 2 4" xfId="20482" xr:uid="{AF2CD3EB-0633-42D3-A8F0-9239B7E45BFC}"/>
    <cellStyle name="Total 11 3 3 3" xfId="15153" xr:uid="{C2C87959-899F-49E5-9665-784B0314E6F2}"/>
    <cellStyle name="Total 11 3 3 3 2" xfId="30261" xr:uid="{028D7330-9381-4D17-9E90-3F1C5457FEA9}"/>
    <cellStyle name="Total 11 3 3 4" xfId="17845" xr:uid="{5CF858E6-9307-4902-9059-5B4C96D73580}"/>
    <cellStyle name="Total 11 3 4" xfId="3040" xr:uid="{FE9EF13C-4601-4A5F-8F02-C32FCB581CED}"/>
    <cellStyle name="Total 11 3 4 2" xfId="5677" xr:uid="{DF8FB7DF-24DD-4428-8767-4AC9FDAE7E00}"/>
    <cellStyle name="Total 11 3 4 2 2" xfId="11988" xr:uid="{1223FBDC-8192-4275-B19D-5E480C77934F}"/>
    <cellStyle name="Total 11 3 4 2 2 2" xfId="27096" xr:uid="{F6BBDA80-8176-4939-B201-D501F9EA85B0}"/>
    <cellStyle name="Total 11 3 4 2 3" xfId="13440" xr:uid="{B3C2185F-9A62-40EF-BC2C-2B947544DEEF}"/>
    <cellStyle name="Total 11 3 4 2 3 2" xfId="28548" xr:uid="{FFC5C8B4-F12C-408D-AA66-D479814ED2E3}"/>
    <cellStyle name="Total 11 3 4 2 4" xfId="20785" xr:uid="{0C4840D2-E1F8-4260-96E1-DE5F0D8B367B}"/>
    <cellStyle name="Total 11 3 4 3" xfId="9422" xr:uid="{476B14C4-2F6A-47F9-9F62-69B87735935A}"/>
    <cellStyle name="Total 11 3 4 3 2" xfId="24530" xr:uid="{58FC1A47-51B5-4CBF-855C-BE057B32535B}"/>
    <cellStyle name="Total 11 3 4 4" xfId="14731" xr:uid="{8DC76599-DE16-412C-BAA9-0864EB35E657}"/>
    <cellStyle name="Total 11 3 4 4 2" xfId="29839" xr:uid="{2FE83F42-C7D0-4EDE-84C1-C706F85B160B}"/>
    <cellStyle name="Total 11 3 4 5" xfId="18148" xr:uid="{67D314A6-3AE2-4DC5-8A10-55D7C4418797}"/>
    <cellStyle name="Total 11 3 5" xfId="3366" xr:uid="{55ACC58A-BFB1-4216-9E59-07893B05303F}"/>
    <cellStyle name="Total 11 3 5 2" xfId="6003" xr:uid="{0E604257-08DA-4F1C-8C99-71BEAE2238ED}"/>
    <cellStyle name="Total 11 3 5 2 2" xfId="12314" xr:uid="{1EA7B3D3-5B8E-4C4A-B358-4B93E0ACC5C5}"/>
    <cellStyle name="Total 11 3 5 2 2 2" xfId="27422" xr:uid="{F37905DA-DC34-44F6-A3D3-227E4CE8F2B1}"/>
    <cellStyle name="Total 11 3 5 2 3" xfId="14643" xr:uid="{2AA09448-9E9F-49BE-9407-7FD8DBEC1AE3}"/>
    <cellStyle name="Total 11 3 5 2 3 2" xfId="29751" xr:uid="{638CB03F-F0D7-47FB-9221-56671A859D81}"/>
    <cellStyle name="Total 11 3 5 2 4" xfId="21111" xr:uid="{D8542349-666F-4ED3-B0EC-9654B09B0109}"/>
    <cellStyle name="Total 11 3 5 3" xfId="9748" xr:uid="{A236D780-3E48-46B2-810F-88F019664825}"/>
    <cellStyle name="Total 11 3 5 3 2" xfId="24856" xr:uid="{59653E93-1A39-4CFB-91B1-A6CDB9A53C3F}"/>
    <cellStyle name="Total 11 3 5 4" xfId="14334" xr:uid="{38E98BA6-3CA8-4FF4-A9CE-A05539FFA467}"/>
    <cellStyle name="Total 11 3 5 4 2" xfId="29442" xr:uid="{BAA39CC1-9DFE-4A9D-B302-048C15C9D8EF}"/>
    <cellStyle name="Total 11 3 5 5" xfId="18474" xr:uid="{02841CB0-B53A-4F1F-8619-9B8B4E228051}"/>
    <cellStyle name="Total 11 3 6" xfId="3672" xr:uid="{741DE035-475A-4F64-9345-56BA2F0C2362}"/>
    <cellStyle name="Total 11 3 6 2" xfId="6309" xr:uid="{842F94C1-68A5-428C-8779-6AD7B27BA916}"/>
    <cellStyle name="Total 11 3 6 2 2" xfId="12620" xr:uid="{7A0C7FCE-9C6C-4B46-9251-F3CD56D95042}"/>
    <cellStyle name="Total 11 3 6 2 2 2" xfId="27728" xr:uid="{01A57C06-4F80-4490-9862-E06DF4109585}"/>
    <cellStyle name="Total 11 3 6 2 3" xfId="8056" xr:uid="{C558E8DC-52B8-42DB-897A-747E942FB926}"/>
    <cellStyle name="Total 11 3 6 2 3 2" xfId="23164" xr:uid="{5D3C4055-ADB1-47C5-B615-141FB695EFF4}"/>
    <cellStyle name="Total 11 3 6 2 4" xfId="21417" xr:uid="{68D5DBB8-05D0-4D77-880F-CB4A1AB3E57E}"/>
    <cellStyle name="Total 11 3 6 3" xfId="10054" xr:uid="{5A49226F-19D7-4806-B31D-12A698FB23FB}"/>
    <cellStyle name="Total 11 3 6 3 2" xfId="25162" xr:uid="{58BA3F65-E219-4443-8EDA-096D54EC5BAD}"/>
    <cellStyle name="Total 11 3 6 4" xfId="13406" xr:uid="{D1E69DF0-8D03-436E-8097-BA19AB45EE38}"/>
    <cellStyle name="Total 11 3 6 4 2" xfId="28514" xr:uid="{66D6E4F0-7EF4-46BA-A8F4-ECA9FAF06927}"/>
    <cellStyle name="Total 11 3 6 5" xfId="18780" xr:uid="{59D92C5A-2CD4-41D4-9190-D29AC9342F91}"/>
    <cellStyle name="Total 11 3 7" xfId="4047" xr:uid="{4C2C1725-BD9D-4AF1-B215-B184F2F36FDA}"/>
    <cellStyle name="Total 11 3 7 2" xfId="6684" xr:uid="{C87D3C1F-F0A4-40B2-890A-ADA69E7A0171}"/>
    <cellStyle name="Total 11 3 7 2 2" xfId="12995" xr:uid="{676FD7E2-D240-4F9B-913F-29F05D0C08B6}"/>
    <cellStyle name="Total 11 3 7 2 2 2" xfId="28103" xr:uid="{4B3E52C2-22D2-4709-8466-9AE3650EAC9F}"/>
    <cellStyle name="Total 11 3 7 2 3" xfId="16671" xr:uid="{B406DBA8-776D-473F-8AAA-C49995FE355B}"/>
    <cellStyle name="Total 11 3 7 2 3 2" xfId="31779" xr:uid="{15A79B03-15F1-48A4-83C3-2EF08887BB6F}"/>
    <cellStyle name="Total 11 3 7 2 4" xfId="21792" xr:uid="{3F3CE328-CF0F-4884-BB8A-9097DD94E949}"/>
    <cellStyle name="Total 11 3 7 3" xfId="10429" xr:uid="{882B79C3-CF93-48CF-BD08-2EB101A49422}"/>
    <cellStyle name="Total 11 3 7 3 2" xfId="25537" xr:uid="{C3928F28-B79A-48A1-A6A8-9329E8273F6C}"/>
    <cellStyle name="Total 11 3 7 4" xfId="7832" xr:uid="{0D0D3A30-5C05-4BE5-8B82-71D40C95C2F8}"/>
    <cellStyle name="Total 11 3 7 4 2" xfId="22940" xr:uid="{5CB25C33-7347-4322-B499-E50C716FF64A}"/>
    <cellStyle name="Total 11 3 7 5" xfId="19155" xr:uid="{B6AA54F6-13CE-4685-A90D-2B781E8E76F1}"/>
    <cellStyle name="Total 11 3 8" xfId="4346" xr:uid="{BFE3727D-E5E2-4DA0-BB5E-58A09AE770CC}"/>
    <cellStyle name="Total 11 3 8 2" xfId="6983" xr:uid="{3ACBF27A-2CEE-4527-98FD-AEA0165D5FB7}"/>
    <cellStyle name="Total 11 3 8 2 2" xfId="13294" xr:uid="{9DDCE99B-7E1C-469E-ACEB-CC58F9FB6D7F}"/>
    <cellStyle name="Total 11 3 8 2 2 2" xfId="28402" xr:uid="{C0067A71-ADB9-4061-82E3-CEBF9F584BCD}"/>
    <cellStyle name="Total 11 3 8 2 3" xfId="16958" xr:uid="{E9C5AA59-F285-4905-BBF7-20B34223DF3E}"/>
    <cellStyle name="Total 11 3 8 2 3 2" xfId="32066" xr:uid="{E8F2DE2D-B140-4E66-9B26-2B03421B4F0E}"/>
    <cellStyle name="Total 11 3 8 2 4" xfId="22091" xr:uid="{8AC4197E-7CBE-4B00-8535-92567469D8B0}"/>
    <cellStyle name="Total 11 3 8 3" xfId="10728" xr:uid="{FE184743-5615-488D-BA2E-652587587D8C}"/>
    <cellStyle name="Total 11 3 8 3 2" xfId="25836" xr:uid="{B19A6EE1-4E78-444D-9806-16A155C78F58}"/>
    <cellStyle name="Total 11 3 8 4" xfId="14649" xr:uid="{95F68E2F-6841-4FA6-B1E9-38EF700AAC74}"/>
    <cellStyle name="Total 11 3 8 4 2" xfId="29757" xr:uid="{A6CFBF67-AB9C-4D19-9FB2-0FBF03EB3831}"/>
    <cellStyle name="Total 11 3 8 5" xfId="19454" xr:uid="{D99DDA86-3A51-493C-9214-3BBA7644AC54}"/>
    <cellStyle name="Total 11 3 9" xfId="4612" xr:uid="{FB394D18-5862-434B-AB66-E802849E0C6B}"/>
    <cellStyle name="Total 11 3 9 2" xfId="10994" xr:uid="{6469B382-D869-45FB-9666-7516BFEF2E86}"/>
    <cellStyle name="Total 11 3 9 2 2" xfId="26102" xr:uid="{DB443E7F-7F0F-4009-9E35-C76FE3F684A4}"/>
    <cellStyle name="Total 11 3 9 3" xfId="16258" xr:uid="{43EE31AC-14BE-4B53-A2AF-F700861011F8}"/>
    <cellStyle name="Total 11 3 9 3 2" xfId="31366" xr:uid="{0A9682C1-60EE-4257-B94F-2C948ADD98ED}"/>
    <cellStyle name="Total 11 3 9 4" xfId="19720" xr:uid="{C3A6885C-E205-439C-94AC-7B2BBB306384}"/>
    <cellStyle name="Total 11 4" xfId="2137" xr:uid="{4BCFEA35-A741-46F6-85AC-7B9D5F8AB543}"/>
    <cellStyle name="Total 11 4 10" xfId="14834" xr:uid="{487A34CA-35AE-4DEA-B411-CD8C64F852CC}"/>
    <cellStyle name="Total 11 4 10 2" xfId="29942" xr:uid="{A04DD3E9-B870-40FA-A246-0E79E746DFA0}"/>
    <cellStyle name="Total 11 4 11" xfId="14098" xr:uid="{1BD53442-98A5-4ED1-A9C7-15AC509ED1BB}"/>
    <cellStyle name="Total 11 4 11 2" xfId="29206" xr:uid="{DB71DAA7-93E0-4F0F-9398-D5FFDBDF93AF}"/>
    <cellStyle name="Total 11 4 12" xfId="17362" xr:uid="{3ED1618B-DD3C-4A34-9D2E-DBB3799EB34E}"/>
    <cellStyle name="Total 11 4 2" xfId="2627" xr:uid="{0F69EDFD-1B59-4263-86EA-64BFCE55932F}"/>
    <cellStyle name="Total 11 4 2 2" xfId="5264" xr:uid="{40B3FA07-AB3D-4F48-B474-6E87E478EE7D}"/>
    <cellStyle name="Total 11 4 2 2 2" xfId="11628" xr:uid="{D1E4E17B-992F-4665-A403-6F312ACABE27}"/>
    <cellStyle name="Total 11 4 2 2 2 2" xfId="26736" xr:uid="{DC00F2DA-F609-4C66-96FC-15B29661AA9B}"/>
    <cellStyle name="Total 11 4 2 2 3" xfId="13903" xr:uid="{1EE9B724-59E9-4EAB-AF1E-C7CBEEC7CD5C}"/>
    <cellStyle name="Total 11 4 2 2 3 2" xfId="29011" xr:uid="{14272952-37C4-431D-82D5-7AA5B5ABCFC8}"/>
    <cellStyle name="Total 11 4 2 2 4" xfId="20372" xr:uid="{10A8EE53-399F-4669-8C9E-10CFE7EE4746}"/>
    <cellStyle name="Total 11 4 2 3" xfId="9094" xr:uid="{6807B445-8216-4188-B386-AD6817B7D266}"/>
    <cellStyle name="Total 11 4 2 3 2" xfId="24202" xr:uid="{AC73627F-1C4A-409C-95C9-87AB059B27D8}"/>
    <cellStyle name="Total 11 4 2 4" xfId="15540" xr:uid="{99F6098B-CA74-479E-867B-4785D0A8F358}"/>
    <cellStyle name="Total 11 4 2 4 2" xfId="30648" xr:uid="{75E63AA9-A8DF-4AB3-BF71-28DF58AF0A19}"/>
    <cellStyle name="Total 11 4 2 5" xfId="7683" xr:uid="{40A6649F-F0D6-4282-81AD-674A8C7CEE9A}"/>
    <cellStyle name="Total 11 4 2 5 2" xfId="22791" xr:uid="{407E5956-12E2-45C1-ABB3-D814A6CE6315}"/>
    <cellStyle name="Total 11 4 2 6" xfId="17735" xr:uid="{3F769B0F-4447-4073-B31D-7BC2EAE74EE6}"/>
    <cellStyle name="Total 11 4 3" xfId="2892" xr:uid="{843F1353-A705-4071-A554-2B97C7E48CDB}"/>
    <cellStyle name="Total 11 4 3 2" xfId="5529" xr:uid="{4691ABB4-B551-4D3F-9563-BE9A43E2893D}"/>
    <cellStyle name="Total 11 4 3 2 2" xfId="11840" xr:uid="{E0D233A6-191E-4F2E-9E8A-9CA9AB36D0E1}"/>
    <cellStyle name="Total 11 4 3 2 2 2" xfId="26948" xr:uid="{89C70D74-3630-44D2-B057-C2C7665528D8}"/>
    <cellStyle name="Total 11 4 3 2 3" xfId="15402" xr:uid="{51132AB0-FBBF-43D0-AF0D-95873BDB4510}"/>
    <cellStyle name="Total 11 4 3 2 3 2" xfId="30510" xr:uid="{AF3C2D68-913D-4A90-802F-482FD6602F49}"/>
    <cellStyle name="Total 11 4 3 2 4" xfId="20637" xr:uid="{739E54F8-A79E-4AE1-B6F7-4D273CDBC140}"/>
    <cellStyle name="Total 11 4 3 3" xfId="13445" xr:uid="{C20BDCCB-088E-47FB-8B7A-BFD17E7F8FC8}"/>
    <cellStyle name="Total 11 4 3 3 2" xfId="28553" xr:uid="{9EB17E87-F3D3-4EE8-9923-65C5AD7C9052}"/>
    <cellStyle name="Total 11 4 3 4" xfId="18000" xr:uid="{A506A291-1759-40D0-96B3-82A83C56C148}"/>
    <cellStyle name="Total 11 4 4" xfId="3195" xr:uid="{3082C2AC-99F8-4EA7-B842-54983391C17E}"/>
    <cellStyle name="Total 11 4 4 2" xfId="5832" xr:uid="{509F50A1-C403-47B0-93EA-09651616AA95}"/>
    <cellStyle name="Total 11 4 4 2 2" xfId="12143" xr:uid="{0E700F73-CBA1-468F-AE56-F55126F1D378}"/>
    <cellStyle name="Total 11 4 4 2 2 2" xfId="27251" xr:uid="{A8CEB7DC-2CDF-4C91-B2C3-8A6D0D6158F2}"/>
    <cellStyle name="Total 11 4 4 2 3" xfId="16446" xr:uid="{07281D5B-BC9B-45C8-9F58-1EB096AAA135}"/>
    <cellStyle name="Total 11 4 4 2 3 2" xfId="31554" xr:uid="{FF919B28-0AFB-4CDC-B167-CBE6A2C3585A}"/>
    <cellStyle name="Total 11 4 4 2 4" xfId="20940" xr:uid="{53912466-2F55-4454-BBA0-04371C0161E7}"/>
    <cellStyle name="Total 11 4 4 3" xfId="9577" xr:uid="{A44260E1-5E83-44C7-B213-59FAB8F1D65D}"/>
    <cellStyle name="Total 11 4 4 3 2" xfId="24685" xr:uid="{A70847B5-D2B0-46B4-8B95-30C51B40B25C}"/>
    <cellStyle name="Total 11 4 4 4" xfId="14261" xr:uid="{5E6EF5C8-EBC6-4F7A-87A7-0D7771C462D7}"/>
    <cellStyle name="Total 11 4 4 4 2" xfId="29369" xr:uid="{3D07EC03-EDD4-4D80-BCCC-096F9959815C}"/>
    <cellStyle name="Total 11 4 4 5" xfId="18303" xr:uid="{A6AFEE45-AB43-4061-8EBE-212EA7B677D3}"/>
    <cellStyle name="Total 11 4 5" xfId="3521" xr:uid="{394BDB81-7BB2-4522-B87E-1D21D615F4C1}"/>
    <cellStyle name="Total 11 4 5 2" xfId="6158" xr:uid="{F0BD9F42-76DE-4605-8317-72A7F2E0D68E}"/>
    <cellStyle name="Total 11 4 5 2 2" xfId="12469" xr:uid="{8C30C62D-380E-43C7-B610-C9363DA1B164}"/>
    <cellStyle name="Total 11 4 5 2 2 2" xfId="27577" xr:uid="{0735ACF2-1865-422C-BAE1-99F681D7A490}"/>
    <cellStyle name="Total 11 4 5 2 3" xfId="8296" xr:uid="{DAE807DA-C6BD-44CD-B5C5-2A87F0947F57}"/>
    <cellStyle name="Total 11 4 5 2 3 2" xfId="23404" xr:uid="{88C450B5-E5CD-4A45-AB81-B2C1783A0613}"/>
    <cellStyle name="Total 11 4 5 2 4" xfId="21266" xr:uid="{23992E23-B9A1-43C7-BF01-89F9B1BF6CE7}"/>
    <cellStyle name="Total 11 4 5 3" xfId="9903" xr:uid="{F44AE239-F69A-4DDF-A21D-DC174E0B4A6C}"/>
    <cellStyle name="Total 11 4 5 3 2" xfId="25011" xr:uid="{B4933D8C-4E23-4B73-810B-0DFE86926121}"/>
    <cellStyle name="Total 11 4 5 4" xfId="13677" xr:uid="{49D763B4-8D0D-4794-A813-3A4041A356B0}"/>
    <cellStyle name="Total 11 4 5 4 2" xfId="28785" xr:uid="{57297EE6-DEE8-4A0E-8867-935BB4B60D5A}"/>
    <cellStyle name="Total 11 4 5 5" xfId="18629" xr:uid="{3CD4C940-5E38-4CF9-8637-DA27BA2A6EF2}"/>
    <cellStyle name="Total 11 4 6" xfId="3827" xr:uid="{31ADB542-28B2-493A-BFBF-017B303AFDCF}"/>
    <cellStyle name="Total 11 4 6 2" xfId="6464" xr:uid="{705064F7-A8DF-442C-AE9A-DF1D96BF431B}"/>
    <cellStyle name="Total 11 4 6 2 2" xfId="12775" xr:uid="{1A866400-88DB-414B-99F4-0CDFAB8E828D}"/>
    <cellStyle name="Total 11 4 6 2 2 2" xfId="27883" xr:uid="{21E05326-F0DE-420A-AC81-EE891B302C03}"/>
    <cellStyle name="Total 11 4 6 2 3" xfId="13582" xr:uid="{4F28D4B0-11D4-455C-B4FE-4DFE0FCEBD8A}"/>
    <cellStyle name="Total 11 4 6 2 3 2" xfId="28690" xr:uid="{98D28B94-EE05-4940-9FAD-0DDD5326FA66}"/>
    <cellStyle name="Total 11 4 6 2 4" xfId="21572" xr:uid="{E4E6D71F-74FE-4F5E-A3A9-C8C21D5C2CC4}"/>
    <cellStyle name="Total 11 4 6 3" xfId="10209" xr:uid="{BFBCC62B-5049-4381-AD0A-98FE2C5828C5}"/>
    <cellStyle name="Total 11 4 6 3 2" xfId="25317" xr:uid="{B0A8800B-EA2D-4BD3-9515-1B2D27274B7E}"/>
    <cellStyle name="Total 11 4 6 4" xfId="13362" xr:uid="{A467BAA8-709A-4AA0-B429-6D036EB42EE0}"/>
    <cellStyle name="Total 11 4 6 4 2" xfId="28470" xr:uid="{BA55262B-A281-4505-8D5B-A68D52619B67}"/>
    <cellStyle name="Total 11 4 6 5" xfId="18935" xr:uid="{CA237376-F09E-4351-A43A-161FFE17C97A}"/>
    <cellStyle name="Total 11 4 7" xfId="4209" xr:uid="{BDEF1BEF-BB4B-4A13-ACE7-95C3466EFC28}"/>
    <cellStyle name="Total 11 4 7 2" xfId="6846" xr:uid="{CE7C1361-15A8-4ADD-A50E-3BB0E3094D39}"/>
    <cellStyle name="Total 11 4 7 2 2" xfId="13157" xr:uid="{30550043-F359-47DD-A63F-5173D4558F0C}"/>
    <cellStyle name="Total 11 4 7 2 2 2" xfId="28265" xr:uid="{51EC5F4C-9219-41A9-883B-22C789569124}"/>
    <cellStyle name="Total 11 4 7 2 3" xfId="16826" xr:uid="{92F5F45F-738C-4786-AA9C-7117FBACABCA}"/>
    <cellStyle name="Total 11 4 7 2 3 2" xfId="31934" xr:uid="{698DC532-321F-42E7-AFE8-8BE6C8F0C2D1}"/>
    <cellStyle name="Total 11 4 7 2 4" xfId="21954" xr:uid="{0DE07E33-D18F-43C2-A0E5-1479E7F2A915}"/>
    <cellStyle name="Total 11 4 7 3" xfId="10591" xr:uid="{81FE82A2-B80D-481B-BA73-E23B333B388A}"/>
    <cellStyle name="Total 11 4 7 3 2" xfId="25699" xr:uid="{55717FF5-8C6E-4B7D-91F6-BBD4F8D0AFA6}"/>
    <cellStyle name="Total 11 4 7 4" xfId="9170" xr:uid="{EE3831F2-453A-4146-9573-8120E1D661B0}"/>
    <cellStyle name="Total 11 4 7 4 2" xfId="24278" xr:uid="{6BA22A9A-F015-4DEE-9B0A-50D6CAB18062}"/>
    <cellStyle name="Total 11 4 7 5" xfId="19317" xr:uid="{8C9459B5-F16B-472C-8F50-BCEA927CE80F}"/>
    <cellStyle name="Total 11 4 8" xfId="4774" xr:uid="{36C3F0C4-521C-4952-A83F-30C6499831F3}"/>
    <cellStyle name="Total 11 4 8 2" xfId="11156" xr:uid="{9C0F6342-8E14-43B5-98D4-B42D9052AC3D}"/>
    <cellStyle name="Total 11 4 8 2 2" xfId="26264" xr:uid="{04DF2ED0-057A-4BEF-AEB5-5E3F6CB32076}"/>
    <cellStyle name="Total 11 4 8 3" xfId="7693" xr:uid="{B55F7D97-E281-40C0-A172-CAFFBFFE2305}"/>
    <cellStyle name="Total 11 4 8 3 2" xfId="22801" xr:uid="{D9190ED0-A8FB-49B5-A746-E9B7F787900B}"/>
    <cellStyle name="Total 11 4 8 4" xfId="19882" xr:uid="{E06B343F-159F-4508-A8CF-AB907377E07B}"/>
    <cellStyle name="Total 11 4 9" xfId="8635" xr:uid="{C1609FDF-0660-4909-8D41-D05B5775817C}"/>
    <cellStyle name="Total 11 4 9 2" xfId="23743" xr:uid="{0160C052-67CA-45DF-ABB2-2FDE85AB8A38}"/>
    <cellStyle name="Total 11 5" xfId="2152" xr:uid="{EE4B9DCA-54DB-4AE5-85F1-5573F142AC20}"/>
    <cellStyle name="Total 11 5 10" xfId="8060" xr:uid="{F8A3D7E0-78B4-4751-90E8-9C0C8EFBFC37}"/>
    <cellStyle name="Total 11 5 10 2" xfId="23168" xr:uid="{7434253F-9116-4C2D-892C-CA45E28D607C}"/>
    <cellStyle name="Total 11 5 11" xfId="17377" xr:uid="{38D75A70-2D07-471B-8193-8B2DA62C2B06}"/>
    <cellStyle name="Total 11 5 2" xfId="2907" xr:uid="{6EC5B4DC-1B26-4F07-9A86-DB856B46B608}"/>
    <cellStyle name="Total 11 5 2 2" xfId="5544" xr:uid="{AE193376-FF2A-462D-AC13-7B23254641F3}"/>
    <cellStyle name="Total 11 5 2 2 2" xfId="11855" xr:uid="{49B217DC-02C8-42A5-B862-4D673976BA6D}"/>
    <cellStyle name="Total 11 5 2 2 2 2" xfId="26963" xr:uid="{6D199783-BF38-465E-8680-D8B38408730A}"/>
    <cellStyle name="Total 11 5 2 2 3" xfId="15804" xr:uid="{667A76B2-EC58-453B-A72C-3CFE88B6CD39}"/>
    <cellStyle name="Total 11 5 2 2 3 2" xfId="30912" xr:uid="{9BACB3EA-23B1-49F1-BE15-A62C194760FB}"/>
    <cellStyle name="Total 11 5 2 2 4" xfId="20652" xr:uid="{DE2D54B6-1596-43AB-9EF5-52E66EBABDE5}"/>
    <cellStyle name="Total 11 5 2 3" xfId="13605" xr:uid="{72FA3797-581E-436F-B42A-695F4644B09A}"/>
    <cellStyle name="Total 11 5 2 3 2" xfId="28713" xr:uid="{E9F83A45-6972-4563-A26C-7FD498A7F7DE}"/>
    <cellStyle name="Total 11 5 2 4" xfId="18015" xr:uid="{2A2B902F-608B-4550-BDF8-89389B1BC985}"/>
    <cellStyle name="Total 11 5 3" xfId="3210" xr:uid="{F239AE5F-EB74-49FC-994B-BB08007229E5}"/>
    <cellStyle name="Total 11 5 3 2" xfId="5847" xr:uid="{460A1B2C-374E-4837-9A9A-5CE4674DC0A9}"/>
    <cellStyle name="Total 11 5 3 2 2" xfId="12158" xr:uid="{7F695CAF-6BC8-41DB-A23E-C6A0223AAD4B}"/>
    <cellStyle name="Total 11 5 3 2 2 2" xfId="27266" xr:uid="{81AAF30E-6356-4BE1-92E8-EBBA20DA6AB4}"/>
    <cellStyle name="Total 11 5 3 2 3" xfId="14435" xr:uid="{E7B8C8E5-D7C6-4F34-B0E6-144D207B7BF1}"/>
    <cellStyle name="Total 11 5 3 2 3 2" xfId="29543" xr:uid="{F5809FEE-A8DB-43FD-8AD3-58505B9DEB2F}"/>
    <cellStyle name="Total 11 5 3 2 4" xfId="20955" xr:uid="{252A1B34-3A9D-42DC-8412-9BA5F5DC5CF6}"/>
    <cellStyle name="Total 11 5 3 3" xfId="9592" xr:uid="{ED72D51C-D37F-4740-8194-8856AFB66BA6}"/>
    <cellStyle name="Total 11 5 3 3 2" xfId="24700" xr:uid="{0972FF20-9FB9-4991-AC5E-BF7A1124D059}"/>
    <cellStyle name="Total 11 5 3 4" xfId="13927" xr:uid="{1FB92DE4-DFC4-4E5F-BC35-C77C41D015FE}"/>
    <cellStyle name="Total 11 5 3 4 2" xfId="29035" xr:uid="{292FCB41-BDF2-43A4-8FF9-5A472CB0911C}"/>
    <cellStyle name="Total 11 5 3 5" xfId="18318" xr:uid="{B54E933C-0232-4203-BB51-FB3971E44F8E}"/>
    <cellStyle name="Total 11 5 4" xfId="3536" xr:uid="{2AA33ADB-3738-45ED-8F7F-3A76FDE3F99A}"/>
    <cellStyle name="Total 11 5 4 2" xfId="6173" xr:uid="{3C555602-CDF3-4010-8ED6-C5815E5C8EB8}"/>
    <cellStyle name="Total 11 5 4 2 2" xfId="12484" xr:uid="{3B7B4F4C-6833-4957-B542-B0F815D860B4}"/>
    <cellStyle name="Total 11 5 4 2 2 2" xfId="27592" xr:uid="{E374DFF3-92DA-4342-A2A9-263ABF8895B0}"/>
    <cellStyle name="Total 11 5 4 2 3" xfId="11754" xr:uid="{F7A7F56A-839A-4D0F-BAE0-5FFA7CE4B20D}"/>
    <cellStyle name="Total 11 5 4 2 3 2" xfId="26862" xr:uid="{434040C6-ACDD-4604-8182-FB5833CF81F0}"/>
    <cellStyle name="Total 11 5 4 2 4" xfId="21281" xr:uid="{D968322B-765D-4248-94D5-CB7E2C3AAF43}"/>
    <cellStyle name="Total 11 5 4 3" xfId="9918" xr:uid="{5D136B0B-4B96-4707-9165-A7CF77C95234}"/>
    <cellStyle name="Total 11 5 4 3 2" xfId="25026" xr:uid="{29487438-31A3-40EC-9200-2838C8C81120}"/>
    <cellStyle name="Total 11 5 4 4" xfId="8004" xr:uid="{AB771F0D-CCD2-4EA5-B212-128A7DF3269F}"/>
    <cellStyle name="Total 11 5 4 4 2" xfId="23112" xr:uid="{BB34E878-FE52-4E22-8D1B-FAFA03A49E8F}"/>
    <cellStyle name="Total 11 5 4 5" xfId="18644" xr:uid="{E6EE5260-260F-4E1F-89EF-B566F97E088A}"/>
    <cellStyle name="Total 11 5 5" xfId="3842" xr:uid="{99EBEF7E-ADA9-4391-98C4-A59EF1EBA775}"/>
    <cellStyle name="Total 11 5 5 2" xfId="6479" xr:uid="{8306960B-9ED1-48FE-98D9-782EF545E3A2}"/>
    <cellStyle name="Total 11 5 5 2 2" xfId="12790" xr:uid="{11430E5D-CBD1-491D-AE45-A051452D7A9A}"/>
    <cellStyle name="Total 11 5 5 2 2 2" xfId="27898" xr:uid="{42FE077E-9F6C-4E04-A480-23ECDF8BBF85}"/>
    <cellStyle name="Total 11 5 5 2 3" xfId="7622" xr:uid="{C76054B6-E9F1-4751-9335-1AD064C157E1}"/>
    <cellStyle name="Total 11 5 5 2 3 2" xfId="22730" xr:uid="{80E4BB82-D1F3-403C-8104-7EAFFD3D8F11}"/>
    <cellStyle name="Total 11 5 5 2 4" xfId="21587" xr:uid="{A7EC88D9-7692-4FD5-AA0A-9E33506E2F84}"/>
    <cellStyle name="Total 11 5 5 3" xfId="10224" xr:uid="{BBECF92F-DE97-47B2-B840-6995D51EA3C7}"/>
    <cellStyle name="Total 11 5 5 3 2" xfId="25332" xr:uid="{34414754-BA1C-4DA7-B1D9-48884C86FE74}"/>
    <cellStyle name="Total 11 5 5 4" xfId="14824" xr:uid="{76909031-A7DE-4DA2-A0F8-F41694759FFD}"/>
    <cellStyle name="Total 11 5 5 4 2" xfId="29932" xr:uid="{C1CA908D-D5A4-425A-B046-8496E045E863}"/>
    <cellStyle name="Total 11 5 5 5" xfId="18950" xr:uid="{74CFB07B-1453-4C9B-91CE-295AF6DD0051}"/>
    <cellStyle name="Total 11 5 6" xfId="4224" xr:uid="{4F340519-7ED6-47BC-9B69-B5CC82C3205B}"/>
    <cellStyle name="Total 11 5 6 2" xfId="6861" xr:uid="{7CF8E752-B856-4614-BBBF-209D679D5B01}"/>
    <cellStyle name="Total 11 5 6 2 2" xfId="13172" xr:uid="{00868620-0743-457B-BBE3-71BCBE131B65}"/>
    <cellStyle name="Total 11 5 6 2 2 2" xfId="28280" xr:uid="{232AD5B5-D9EF-417D-99F5-2839D60C4079}"/>
    <cellStyle name="Total 11 5 6 2 3" xfId="16841" xr:uid="{AF9C9AC4-89A9-481A-909F-C0EF62841790}"/>
    <cellStyle name="Total 11 5 6 2 3 2" xfId="31949" xr:uid="{A951B57A-4713-472A-8F63-B4E24AC1E6BE}"/>
    <cellStyle name="Total 11 5 6 2 4" xfId="21969" xr:uid="{636E3010-4E3A-4BB6-9CD0-3AA5FC195D0E}"/>
    <cellStyle name="Total 11 5 6 3" xfId="10606" xr:uid="{7B65D1E4-B124-4A18-9103-BAA29BE77DE3}"/>
    <cellStyle name="Total 11 5 6 3 2" xfId="25714" xr:uid="{68EB619C-5CB7-4CF2-B7A6-9C03167EF407}"/>
    <cellStyle name="Total 11 5 6 4" xfId="13898" xr:uid="{62DCF411-6861-41BA-8D6B-9814FC65591A}"/>
    <cellStyle name="Total 11 5 6 4 2" xfId="29006" xr:uid="{4B3C3F9D-7B45-4AC0-87FF-824D751F39D7}"/>
    <cellStyle name="Total 11 5 6 5" xfId="19332" xr:uid="{6DB5A107-C980-4D99-A026-7450615E3FDA}"/>
    <cellStyle name="Total 11 5 7" xfId="4789" xr:uid="{2F178E3E-8E8F-415E-830C-2262280EFE3B}"/>
    <cellStyle name="Total 11 5 7 2" xfId="11171" xr:uid="{402793C1-B90F-4CF4-B992-8465FE23D8A5}"/>
    <cellStyle name="Total 11 5 7 2 2" xfId="26279" xr:uid="{3F706F8F-5F50-4955-91A9-B32B932AF3DF}"/>
    <cellStyle name="Total 11 5 7 3" xfId="13426" xr:uid="{91C87952-E2AF-4D9E-8CC2-F5F0737CDFED}"/>
    <cellStyle name="Total 11 5 7 3 2" xfId="28534" xr:uid="{5A4681F0-6B84-4940-B673-FE6B0B10F40B}"/>
    <cellStyle name="Total 11 5 7 4" xfId="19897" xr:uid="{8BED836F-FADE-4B19-9340-433BB87ACE24}"/>
    <cellStyle name="Total 11 5 8" xfId="8650" xr:uid="{26100D90-9546-4503-9EAA-40E64D58C024}"/>
    <cellStyle name="Total 11 5 8 2" xfId="23758" xr:uid="{CA53CEF7-A8CF-4D5E-942A-52D4E88CD02A}"/>
    <cellStyle name="Total 11 5 9" xfId="15576" xr:uid="{0E560A20-DC4C-42DC-84FA-A8351DFA7F47}"/>
    <cellStyle name="Total 11 5 9 2" xfId="30684" xr:uid="{CBCA270E-FB8B-4A93-986F-70587BE3507A}"/>
    <cellStyle name="Total 12" xfId="1776" xr:uid="{00000000-0005-0000-0000-0000F0060000}"/>
    <cellStyle name="Total 12 2" xfId="1947" xr:uid="{E78CE0DB-38A8-4617-A588-F6F97BD153A7}"/>
    <cellStyle name="Total 12 2 10" xfId="8448" xr:uid="{CFE88163-0585-4D40-9618-5C7F325EECC8}"/>
    <cellStyle name="Total 12 2 10 2" xfId="23556" xr:uid="{37349701-C023-44BE-9A56-1ACED915C315}"/>
    <cellStyle name="Total 12 2 11" xfId="13522" xr:uid="{6EE79DEE-7D97-445F-BAFE-0F9224AAF8AD}"/>
    <cellStyle name="Total 12 2 11 2" xfId="28630" xr:uid="{99D64E8F-E6FD-4AB5-ADD0-8AC4F900DFD9}"/>
    <cellStyle name="Total 12 2 12" xfId="15911" xr:uid="{38F4CBEC-2E19-4962-9D41-097B0A8C3BFF}"/>
    <cellStyle name="Total 12 2 12 2" xfId="31019" xr:uid="{F42A3CCB-5EF8-4F06-80D6-6227267E48CF}"/>
    <cellStyle name="Total 12 2 13" xfId="17172" xr:uid="{2C3D0804-55E2-43ED-BEF4-C527F121750D}"/>
    <cellStyle name="Total 12 2 2" xfId="2507" xr:uid="{388B65FB-B498-4307-BF0E-78CBBD1FC66C}"/>
    <cellStyle name="Total 12 2 2 2" xfId="5144" xr:uid="{C133E7EA-F77C-45DB-B2E8-16F13B28274F}"/>
    <cellStyle name="Total 12 2 2 2 2" xfId="11508" xr:uid="{E061FA09-FED4-4671-8D15-C231958CD391}"/>
    <cellStyle name="Total 12 2 2 2 2 2" xfId="26616" xr:uid="{D5B038D8-2C74-4FAD-9CBA-6AA636E94504}"/>
    <cellStyle name="Total 12 2 2 2 3" xfId="7207" xr:uid="{8E8B99F8-2258-4125-9F4E-3281E63F11C4}"/>
    <cellStyle name="Total 12 2 2 2 3 2" xfId="22315" xr:uid="{C7C25114-7C9A-4C12-8445-9764817FEC10}"/>
    <cellStyle name="Total 12 2 2 2 4" xfId="20252" xr:uid="{1E5112E7-F68F-4B00-93BB-A9C310819BC6}"/>
    <cellStyle name="Total 12 2 2 3" xfId="8974" xr:uid="{F7930B65-E133-4F66-8F88-3998A0C510C6}"/>
    <cellStyle name="Total 12 2 2 3 2" xfId="24082" xr:uid="{A85070CE-A3B0-42AB-95D6-8D805349AE50}"/>
    <cellStyle name="Total 12 2 3" xfId="2723" xr:uid="{B2186176-E38F-4C1C-9B5C-886CBB2F04D7}"/>
    <cellStyle name="Total 12 2 3 2" xfId="5360" xr:uid="{421CC22B-D40A-48C8-ABF6-97A44AE304DC}"/>
    <cellStyle name="Total 12 2 3 2 2" xfId="11709" xr:uid="{C40E491A-BC80-48F5-8C86-E373061047CE}"/>
    <cellStyle name="Total 12 2 3 2 2 2" xfId="26817" xr:uid="{183B0AFB-0E25-4B50-8BE9-80599D207019}"/>
    <cellStyle name="Total 12 2 3 2 3" xfId="14591" xr:uid="{71542092-4E21-44AC-917E-647A109E96ED}"/>
    <cellStyle name="Total 12 2 3 2 3 2" xfId="29699" xr:uid="{1BA5ACCC-F969-40BA-AB3D-89989F84F521}"/>
    <cellStyle name="Total 12 2 3 2 4" xfId="20468" xr:uid="{D4A1AA45-BE45-4515-B86E-5AD05FE0F667}"/>
    <cellStyle name="Total 12 2 3 3" xfId="16263" xr:uid="{FAC587C5-4ADF-49D6-B97A-94C9E46EA0D9}"/>
    <cellStyle name="Total 12 2 3 3 2" xfId="31371" xr:uid="{1978C3DC-809B-4618-9542-9095EFF5C464}"/>
    <cellStyle name="Total 12 2 3 4" xfId="17831" xr:uid="{9CDDBD89-D75C-49E4-86F8-581662250426}"/>
    <cellStyle name="Total 12 2 4" xfId="3026" xr:uid="{20AF59E2-745F-4228-AE37-EF539F8D8E56}"/>
    <cellStyle name="Total 12 2 4 2" xfId="5663" xr:uid="{083E0DC7-06A4-4836-A79E-5575135C3753}"/>
    <cellStyle name="Total 12 2 4 2 2" xfId="11974" xr:uid="{E4774F35-42F5-40AA-9D7B-A62347B5566E}"/>
    <cellStyle name="Total 12 2 4 2 2 2" xfId="27082" xr:uid="{3B394751-4DC4-43D8-A08E-969AA33D5B2B}"/>
    <cellStyle name="Total 12 2 4 2 3" xfId="14110" xr:uid="{DB234CAF-CC96-4B28-82F5-EF0E10870844}"/>
    <cellStyle name="Total 12 2 4 2 3 2" xfId="29218" xr:uid="{47847FAF-AEFF-41D4-86AF-9CF968EF0D3A}"/>
    <cellStyle name="Total 12 2 4 2 4" xfId="20771" xr:uid="{FACD0893-6624-42C2-BA12-C6A924DF5FDE}"/>
    <cellStyle name="Total 12 2 4 3" xfId="9408" xr:uid="{5EF8F1CF-6C64-46C6-91C0-BC7718F07FF0}"/>
    <cellStyle name="Total 12 2 4 3 2" xfId="24516" xr:uid="{DC93800F-165F-4D6D-AD9B-377D0900BC51}"/>
    <cellStyle name="Total 12 2 4 4" xfId="14795" xr:uid="{655166D6-B79A-4DA0-9CAF-DD2885824269}"/>
    <cellStyle name="Total 12 2 4 4 2" xfId="29903" xr:uid="{001DFCD6-24E7-462C-9C63-A9A5173A58C8}"/>
    <cellStyle name="Total 12 2 4 5" xfId="18134" xr:uid="{3FD3833A-5329-413E-9824-C5B1DEB1210F}"/>
    <cellStyle name="Total 12 2 5" xfId="3352" xr:uid="{99CC0494-7047-42CC-A5F3-C6407894B838}"/>
    <cellStyle name="Total 12 2 5 2" xfId="5989" xr:uid="{0D9D6CFD-DDC3-48CA-9FC1-AF929EFB9FB1}"/>
    <cellStyle name="Total 12 2 5 2 2" xfId="12300" xr:uid="{513834A1-68DF-43FF-BD2A-4CCF65C34E1C}"/>
    <cellStyle name="Total 12 2 5 2 2 2" xfId="27408" xr:uid="{E3159853-1112-4119-B123-28EE1E8FE7E0}"/>
    <cellStyle name="Total 12 2 5 2 3" xfId="16444" xr:uid="{7AD8DBC9-46EC-4366-A40D-BF862838BB4E}"/>
    <cellStyle name="Total 12 2 5 2 3 2" xfId="31552" xr:uid="{5C024041-4DE9-429C-B749-F2EAB1B4A6A0}"/>
    <cellStyle name="Total 12 2 5 2 4" xfId="21097" xr:uid="{5A482952-0D16-4611-92E8-FC82CF8D1D35}"/>
    <cellStyle name="Total 12 2 5 3" xfId="9734" xr:uid="{69288F1E-6907-4F77-A1B3-41DB3D56DA91}"/>
    <cellStyle name="Total 12 2 5 3 2" xfId="24842" xr:uid="{CBF04BA6-92CB-4499-8107-257DC1F876E8}"/>
    <cellStyle name="Total 12 2 5 4" xfId="15444" xr:uid="{B1C66181-5113-476A-B756-466444C33149}"/>
    <cellStyle name="Total 12 2 5 4 2" xfId="30552" xr:uid="{F90FB306-1B16-4928-91BC-07CCBC5E2638}"/>
    <cellStyle name="Total 12 2 5 5" xfId="18460" xr:uid="{FA35BDBC-0F8F-4D15-8A89-ADA799FD2F93}"/>
    <cellStyle name="Total 12 2 6" xfId="3658" xr:uid="{4C0D75D1-8D5E-46C5-83CA-377C39E26DD0}"/>
    <cellStyle name="Total 12 2 6 2" xfId="6295" xr:uid="{8D948861-190B-4CC4-BC6D-E09287AFA581}"/>
    <cellStyle name="Total 12 2 6 2 2" xfId="12606" xr:uid="{F6E0B99B-956E-4422-9795-9BD03EB431C6}"/>
    <cellStyle name="Total 12 2 6 2 2 2" xfId="27714" xr:uid="{BF00CA40-5E82-408E-900E-99BEDE54298A}"/>
    <cellStyle name="Total 12 2 6 2 3" xfId="7848" xr:uid="{C3AEEE2F-A98E-4687-9FA1-3D27BF05836C}"/>
    <cellStyle name="Total 12 2 6 2 3 2" xfId="22956" xr:uid="{EA1FE820-CA5A-4D0A-A880-74F7348DA92F}"/>
    <cellStyle name="Total 12 2 6 2 4" xfId="21403" xr:uid="{C28E8A62-3B17-4865-B0AA-0324268102E0}"/>
    <cellStyle name="Total 12 2 6 3" xfId="10040" xr:uid="{07CC132F-2700-4E85-842B-79702CC83C30}"/>
    <cellStyle name="Total 12 2 6 3 2" xfId="25148" xr:uid="{45C6D65B-2C84-4A2C-B40C-621A20516FAC}"/>
    <cellStyle name="Total 12 2 6 4" xfId="16170" xr:uid="{A17FA130-2C3C-4F8B-A50F-2ECB8B167022}"/>
    <cellStyle name="Total 12 2 6 4 2" xfId="31278" xr:uid="{8090522C-F755-4CA9-B5CC-87AAAAB81B8F}"/>
    <cellStyle name="Total 12 2 6 5" xfId="18766" xr:uid="{FB04DF15-8F37-42FC-A90D-C328DAFF5E7A}"/>
    <cellStyle name="Total 12 2 7" xfId="4019" xr:uid="{D97666E6-8896-49BC-8C57-52089FDD0539}"/>
    <cellStyle name="Total 12 2 7 2" xfId="6656" xr:uid="{3A95F10B-9E44-4943-9816-10759F9BCFF5}"/>
    <cellStyle name="Total 12 2 7 2 2" xfId="12967" xr:uid="{B9286189-6BF5-4B4E-A253-6C7C8E68EC0A}"/>
    <cellStyle name="Total 12 2 7 2 2 2" xfId="28075" xr:uid="{703A2767-BDFD-4F08-8D71-1AEC917AE973}"/>
    <cellStyle name="Total 12 2 7 2 3" xfId="16657" xr:uid="{276FCA42-4091-475C-BBB5-27691A359121}"/>
    <cellStyle name="Total 12 2 7 2 3 2" xfId="31765" xr:uid="{2F26CFB2-6FDE-4E69-98AF-9F0CB8AC1157}"/>
    <cellStyle name="Total 12 2 7 2 4" xfId="21764" xr:uid="{59A2FB11-2453-48B2-9CD3-FC4FACD66438}"/>
    <cellStyle name="Total 12 2 7 3" xfId="10401" xr:uid="{2BE58ACF-606D-43C9-9BCA-CC5DC51D12C2}"/>
    <cellStyle name="Total 12 2 7 3 2" xfId="25509" xr:uid="{555145FC-7611-472C-8FC7-C81C2D5F74F3}"/>
    <cellStyle name="Total 12 2 7 4" xfId="14780" xr:uid="{92057302-F713-4AC0-9496-03896437B6F2}"/>
    <cellStyle name="Total 12 2 7 4 2" xfId="29888" xr:uid="{DD1EC993-0C53-45D0-9802-B8FB3B66BAF8}"/>
    <cellStyle name="Total 12 2 7 5" xfId="19127" xr:uid="{B3A4EC84-7FB7-41A0-8FF9-D69683F09B7A}"/>
    <cellStyle name="Total 12 2 8" xfId="4332" xr:uid="{56034A43-902F-4E02-AF28-5BC8C7DF5358}"/>
    <cellStyle name="Total 12 2 8 2" xfId="6969" xr:uid="{F424AA73-09D6-4D54-BC93-BDD3392CEBF6}"/>
    <cellStyle name="Total 12 2 8 2 2" xfId="13280" xr:uid="{AAFE6086-D71D-4468-9B38-023911E54265}"/>
    <cellStyle name="Total 12 2 8 2 2 2" xfId="28388" xr:uid="{430CDCBC-CCA9-4280-96B8-EEFB144F1FB8}"/>
    <cellStyle name="Total 12 2 8 2 3" xfId="16944" xr:uid="{C579B990-9C27-43F5-928D-4F58E401BECF}"/>
    <cellStyle name="Total 12 2 8 2 3 2" xfId="32052" xr:uid="{1BDA0FC7-EE8E-4732-AB3A-8F5AB6FC6BF4}"/>
    <cellStyle name="Total 12 2 8 2 4" xfId="22077" xr:uid="{86F3C495-E2E3-4519-AF1C-5017FF064CE9}"/>
    <cellStyle name="Total 12 2 8 3" xfId="10714" xr:uid="{607BFA67-6D3D-4947-AB92-3FC6B8E3EFC3}"/>
    <cellStyle name="Total 12 2 8 3 2" xfId="25822" xr:uid="{E81D33A8-E540-4977-AC7C-00E3A59B7AC9}"/>
    <cellStyle name="Total 12 2 8 4" xfId="13762" xr:uid="{72928AFA-C513-4392-BDED-9702A7EA6AA0}"/>
    <cellStyle name="Total 12 2 8 4 2" xfId="28870" xr:uid="{F28DFA11-5DFD-4943-B30E-F8FA7E015D30}"/>
    <cellStyle name="Total 12 2 8 5" xfId="19440" xr:uid="{CF22F193-8FB4-4B6D-AFC8-34FED2F40A67}"/>
    <cellStyle name="Total 12 2 9" xfId="4584" xr:uid="{6013C594-2EE3-43E5-8CED-192966DF13E9}"/>
    <cellStyle name="Total 12 2 9 2" xfId="10966" xr:uid="{63A54C26-365F-45BC-B763-D88119A04AD1}"/>
    <cellStyle name="Total 12 2 9 2 2" xfId="26074" xr:uid="{963CE3A3-306A-4109-B76B-E4BB960A553F}"/>
    <cellStyle name="Total 12 2 9 3" xfId="16436" xr:uid="{707552A1-452E-446E-B92D-E14C97828F76}"/>
    <cellStyle name="Total 12 2 9 3 2" xfId="31544" xr:uid="{6F29D5D9-B01A-42AF-A493-34F0D53D81C5}"/>
    <cellStyle name="Total 12 2 9 4" xfId="19692" xr:uid="{EE05924A-C8E6-4F99-809D-418D98504B8D}"/>
    <cellStyle name="Total 12 3" xfId="1976" xr:uid="{696E65B3-BCCA-471E-A0C8-81A615B13DB8}"/>
    <cellStyle name="Total 12 3 10" xfId="8474" xr:uid="{FEC7FA8D-2680-4149-89F2-03AB213FA494}"/>
    <cellStyle name="Total 12 3 10 2" xfId="23582" xr:uid="{DBDFACB9-BB5F-4B0C-82FB-D6BB9512E4AF}"/>
    <cellStyle name="Total 12 3 11" xfId="14452" xr:uid="{D3253E09-7227-4728-B0ED-D7055B180328}"/>
    <cellStyle name="Total 12 3 11 2" xfId="29560" xr:uid="{F85F964C-B9B3-49B8-8E56-496F51D30327}"/>
    <cellStyle name="Total 12 3 12" xfId="14293" xr:uid="{61670C83-280E-40A2-AE4B-C5C55D611B23}"/>
    <cellStyle name="Total 12 3 12 2" xfId="29401" xr:uid="{47A991B4-E61C-4FC5-836E-E3B49FECD75E}"/>
    <cellStyle name="Total 12 3 13" xfId="17201" xr:uid="{75E74EB5-5AB4-49C3-914B-91FB7508D6A8}"/>
    <cellStyle name="Total 12 3 2" xfId="2536" xr:uid="{07DFCC91-E9B9-4303-8B04-2126A209AB53}"/>
    <cellStyle name="Total 12 3 2 2" xfId="5173" xr:uid="{861C7EAD-1E0E-4BFD-B7DB-53AC393F1904}"/>
    <cellStyle name="Total 12 3 2 2 2" xfId="11537" xr:uid="{269BCC14-E0DD-4FAA-BAB8-FAD9B5A7C600}"/>
    <cellStyle name="Total 12 3 2 2 2 2" xfId="26645" xr:uid="{0380DC6C-0D83-465C-BB1C-29863AE82B3A}"/>
    <cellStyle name="Total 12 3 2 2 3" xfId="7512" xr:uid="{FBBCD412-70A7-4ED6-A991-2784379D184D}"/>
    <cellStyle name="Total 12 3 2 2 3 2" xfId="22620" xr:uid="{4A173E07-BB18-4CE9-A455-1B5FD2E27BAA}"/>
    <cellStyle name="Total 12 3 2 2 4" xfId="20281" xr:uid="{8D97702A-84F4-4F96-97F7-2ABE47C2D129}"/>
    <cellStyle name="Total 12 3 2 3" xfId="9003" xr:uid="{94D44A0B-14FE-4809-874C-E3A8BA2AFFAF}"/>
    <cellStyle name="Total 12 3 2 3 2" xfId="24111" xr:uid="{3A2F6E08-8DFD-428D-95F5-C3B3616801D8}"/>
    <cellStyle name="Total 12 3 3" xfId="2738" xr:uid="{DF0D3CD2-35EA-4FF6-9F8A-7EB867417347}"/>
    <cellStyle name="Total 12 3 3 2" xfId="5375" xr:uid="{BF180FCC-D6D1-46E5-A878-43CB2C5ADC84}"/>
    <cellStyle name="Total 12 3 3 2 2" xfId="11724" xr:uid="{256738CF-EE43-427A-B898-7DEDECDAA6F9}"/>
    <cellStyle name="Total 12 3 3 2 2 2" xfId="26832" xr:uid="{67069AE5-9C74-4205-BFE2-89DC9539EB7C}"/>
    <cellStyle name="Total 12 3 3 2 3" xfId="7923" xr:uid="{2B9495A1-9658-4DD2-8CC7-0E60ACA7BC9A}"/>
    <cellStyle name="Total 12 3 3 2 3 2" xfId="23031" xr:uid="{BE862F51-D284-4FD3-9105-DDD917C04C45}"/>
    <cellStyle name="Total 12 3 3 2 4" xfId="20483" xr:uid="{5D41A32C-97A4-4252-AA61-DD6F8B43AD6A}"/>
    <cellStyle name="Total 12 3 3 3" xfId="13858" xr:uid="{7EA4DFF4-26D9-484D-9F2F-6A90929C892C}"/>
    <cellStyle name="Total 12 3 3 3 2" xfId="28966" xr:uid="{84D9546F-7AF8-43D1-ACC5-DD1500C40305}"/>
    <cellStyle name="Total 12 3 3 4" xfId="17846" xr:uid="{D7C8A806-056A-4DBB-86F9-4DA0B6F7EB24}"/>
    <cellStyle name="Total 12 3 4" xfId="3041" xr:uid="{38A31842-F34A-4B9A-9011-322FB04FFC3A}"/>
    <cellStyle name="Total 12 3 4 2" xfId="5678" xr:uid="{1DDD3671-B3EA-4408-AC9F-85830B2763E9}"/>
    <cellStyle name="Total 12 3 4 2 2" xfId="11989" xr:uid="{E6D0912F-B0AB-4F4D-8CC5-9880CC5ACB1C}"/>
    <cellStyle name="Total 12 3 4 2 2 2" xfId="27097" xr:uid="{015CC18A-7022-4AAD-ADF6-5C445B5C3793}"/>
    <cellStyle name="Total 12 3 4 2 3" xfId="14223" xr:uid="{96B9511E-2418-44FE-B5CC-8601DA5BE26D}"/>
    <cellStyle name="Total 12 3 4 2 3 2" xfId="29331" xr:uid="{7A72D277-1154-4D7D-831E-1719C643DA49}"/>
    <cellStyle name="Total 12 3 4 2 4" xfId="20786" xr:uid="{A04FD18C-30AA-48D2-A22C-8D96363CD2A4}"/>
    <cellStyle name="Total 12 3 4 3" xfId="9423" xr:uid="{E79A9ACC-B2D7-4CBA-B810-22E0DFBD6DA6}"/>
    <cellStyle name="Total 12 3 4 3 2" xfId="24531" xr:uid="{F4EA63D0-4819-4059-909C-5AE93C9AA85F}"/>
    <cellStyle name="Total 12 3 4 4" xfId="13539" xr:uid="{5972910F-E524-4E82-BCD8-F2708009C650}"/>
    <cellStyle name="Total 12 3 4 4 2" xfId="28647" xr:uid="{EC5F0AEF-3963-421A-92E5-F8F69920D836}"/>
    <cellStyle name="Total 12 3 4 5" xfId="18149" xr:uid="{E1EE1673-AB13-4C0E-BF83-D0CC7AD58898}"/>
    <cellStyle name="Total 12 3 5" xfId="3367" xr:uid="{178CCAEC-55F7-48A9-B142-6920EABC0A25}"/>
    <cellStyle name="Total 12 3 5 2" xfId="6004" xr:uid="{C5200ED9-CB40-42F9-AEE7-BA6EEF99CDBE}"/>
    <cellStyle name="Total 12 3 5 2 2" xfId="12315" xr:uid="{550A4D44-472A-4766-937C-04C70D31AE24}"/>
    <cellStyle name="Total 12 3 5 2 2 2" xfId="27423" xr:uid="{D9D9FF37-0865-4B8D-8C8C-25446962E399}"/>
    <cellStyle name="Total 12 3 5 2 3" xfId="16153" xr:uid="{75EB6F54-97B1-4D45-B338-CB81BB53B5BB}"/>
    <cellStyle name="Total 12 3 5 2 3 2" xfId="31261" xr:uid="{B6B0F759-4525-40E7-B155-F3901790EAE1}"/>
    <cellStyle name="Total 12 3 5 2 4" xfId="21112" xr:uid="{0BE2E29B-27DD-4C01-B82D-9377075A8A3C}"/>
    <cellStyle name="Total 12 3 5 3" xfId="9749" xr:uid="{27690450-1C6A-457F-AFD9-AA3836BE5F2E}"/>
    <cellStyle name="Total 12 3 5 3 2" xfId="24857" xr:uid="{8237B32E-527D-411C-8857-8A8E689FD52D}"/>
    <cellStyle name="Total 12 3 5 4" xfId="13659" xr:uid="{4293A7AA-B7F8-49F6-A8D9-05D59B0ACADE}"/>
    <cellStyle name="Total 12 3 5 4 2" xfId="28767" xr:uid="{A9C749EE-8B02-4499-8197-766EFE71C45B}"/>
    <cellStyle name="Total 12 3 5 5" xfId="18475" xr:uid="{C1ECDF03-5291-4C31-BE70-A93DD804F2EF}"/>
    <cellStyle name="Total 12 3 6" xfId="3673" xr:uid="{99FA6F50-04A6-47E0-A209-AA4ED638DF12}"/>
    <cellStyle name="Total 12 3 6 2" xfId="6310" xr:uid="{FEEA47B2-B41B-4147-8852-4BFB99E59722}"/>
    <cellStyle name="Total 12 3 6 2 2" xfId="12621" xr:uid="{00C7CF60-BAD3-45D5-9A2C-BE6EFD891C7C}"/>
    <cellStyle name="Total 12 3 6 2 2 2" xfId="27729" xr:uid="{9465B67E-FEFD-4B71-9D66-06B513729A72}"/>
    <cellStyle name="Total 12 3 6 2 3" xfId="7812" xr:uid="{1C6C8622-C3B2-4222-A518-78E4360B8FA0}"/>
    <cellStyle name="Total 12 3 6 2 3 2" xfId="22920" xr:uid="{9F79D68C-32B6-43A6-BD4C-93975657CE80}"/>
    <cellStyle name="Total 12 3 6 2 4" xfId="21418" xr:uid="{E8CE5CA6-92C7-46A1-8B69-3AA5F355005D}"/>
    <cellStyle name="Total 12 3 6 3" xfId="10055" xr:uid="{455D53AB-C6D1-4ACE-A2A0-553574CD6DF9}"/>
    <cellStyle name="Total 12 3 6 3 2" xfId="25163" xr:uid="{EAD0D222-D41F-444F-A9F8-0BA79826DB0B}"/>
    <cellStyle name="Total 12 3 6 4" xfId="15327" xr:uid="{AA052B8E-AB7F-4B47-8FB8-C2679D93FFEE}"/>
    <cellStyle name="Total 12 3 6 4 2" xfId="30435" xr:uid="{4961AD1E-1D07-4B95-AD4A-148A5D5314B6}"/>
    <cellStyle name="Total 12 3 6 5" xfId="18781" xr:uid="{65C909B7-06EF-4623-AF7B-189D7DCADCDC}"/>
    <cellStyle name="Total 12 3 7" xfId="4048" xr:uid="{B068E6AB-A993-47A7-AA3A-E7C670890B52}"/>
    <cellStyle name="Total 12 3 7 2" xfId="6685" xr:uid="{414194A8-3591-4526-9F39-3FC39BA599EF}"/>
    <cellStyle name="Total 12 3 7 2 2" xfId="12996" xr:uid="{718AA57D-DB05-48F0-989D-103B75237673}"/>
    <cellStyle name="Total 12 3 7 2 2 2" xfId="28104" xr:uid="{FB2E3CEE-B763-4AA6-8846-CD6093103265}"/>
    <cellStyle name="Total 12 3 7 2 3" xfId="16672" xr:uid="{1B0FA70D-2B94-4217-A6FF-ADF0D1E42B23}"/>
    <cellStyle name="Total 12 3 7 2 3 2" xfId="31780" xr:uid="{64B0FF84-62C5-4C45-AA1A-8823E4AEA081}"/>
    <cellStyle name="Total 12 3 7 2 4" xfId="21793" xr:uid="{ED070B94-B96F-4EA8-A853-9DB55DDE97D4}"/>
    <cellStyle name="Total 12 3 7 3" xfId="10430" xr:uid="{B51E9CA9-5179-4B1D-A0E3-2F82143F21D4}"/>
    <cellStyle name="Total 12 3 7 3 2" xfId="25538" xr:uid="{5751004E-BCC2-4AFD-B1A0-A3D5940DB4DF}"/>
    <cellStyle name="Total 12 3 7 4" xfId="13784" xr:uid="{E8B965DB-4062-4846-87C9-7071F4E0423B}"/>
    <cellStyle name="Total 12 3 7 4 2" xfId="28892" xr:uid="{6E599FA9-FA5F-4468-A10C-03D7FB017B4E}"/>
    <cellStyle name="Total 12 3 7 5" xfId="19156" xr:uid="{30EACE20-1AF0-4589-AFD2-4EBBF8CE73D1}"/>
    <cellStyle name="Total 12 3 8" xfId="4347" xr:uid="{3BA18272-78E9-4CE1-875A-18839DD66A7D}"/>
    <cellStyle name="Total 12 3 8 2" xfId="6984" xr:uid="{49A7EEEA-0C97-41C0-908B-D6B1F5DC4933}"/>
    <cellStyle name="Total 12 3 8 2 2" xfId="13295" xr:uid="{95B4D157-25EB-4266-96DE-D28DADDD5FEB}"/>
    <cellStyle name="Total 12 3 8 2 2 2" xfId="28403" xr:uid="{3E251DED-47D8-49F9-A74B-592148F22177}"/>
    <cellStyle name="Total 12 3 8 2 3" xfId="16959" xr:uid="{8DD7DDFB-6C89-461E-BAFE-1C3C9210E6F2}"/>
    <cellStyle name="Total 12 3 8 2 3 2" xfId="32067" xr:uid="{41333EA0-AF31-4D93-BBCD-9439AF2638FB}"/>
    <cellStyle name="Total 12 3 8 2 4" xfId="22092" xr:uid="{14AD2840-FF80-4EC1-9589-4C91BB3D9730}"/>
    <cellStyle name="Total 12 3 8 3" xfId="10729" xr:uid="{6CD6EF19-0D09-4042-B122-53ADEB23B9EC}"/>
    <cellStyle name="Total 12 3 8 3 2" xfId="25837" xr:uid="{51355586-8116-4007-ADF3-5D597F579DD7}"/>
    <cellStyle name="Total 12 3 8 4" xfId="15836" xr:uid="{DE71076D-ACAC-483D-B54C-47DF087296D7}"/>
    <cellStyle name="Total 12 3 8 4 2" xfId="30944" xr:uid="{8B4710F1-ECD0-460D-8FF5-F3FDEAA765D6}"/>
    <cellStyle name="Total 12 3 8 5" xfId="19455" xr:uid="{CDAA503D-1645-45EC-B224-8DDFF7F4C304}"/>
    <cellStyle name="Total 12 3 9" xfId="4613" xr:uid="{1F2FF17D-B828-4512-9609-6D311AE767B7}"/>
    <cellStyle name="Total 12 3 9 2" xfId="10995" xr:uid="{4E02CE23-8DFD-4D71-9DAB-BE2BFCA2625F}"/>
    <cellStyle name="Total 12 3 9 2 2" xfId="26103" xr:uid="{BD9EA848-568C-4DD3-A9C8-D4750E3FA989}"/>
    <cellStyle name="Total 12 3 9 3" xfId="16208" xr:uid="{B404CEB5-EB0B-4DA1-A4B1-BF10A5CA48E6}"/>
    <cellStyle name="Total 12 3 9 3 2" xfId="31316" xr:uid="{73975839-DA05-471D-A24D-8C27F36E8095}"/>
    <cellStyle name="Total 12 3 9 4" xfId="19721" xr:uid="{114F38D8-FE44-47EB-8CC2-2981161CFD3F}"/>
    <cellStyle name="Total 12 4" xfId="2138" xr:uid="{28D9365C-9DA3-4F71-BF2F-4ABC3BE2B994}"/>
    <cellStyle name="Total 12 4 10" xfId="7974" xr:uid="{4C224B55-AD92-4F67-AC83-BE545075587B}"/>
    <cellStyle name="Total 12 4 10 2" xfId="23082" xr:uid="{6F298CFC-E10F-4BB9-A885-36D96A85BC98}"/>
    <cellStyle name="Total 12 4 11" xfId="15030" xr:uid="{8BEB1204-FA70-40AB-AF5D-9CF489BA0807}"/>
    <cellStyle name="Total 12 4 11 2" xfId="30138" xr:uid="{77DADFE9-A70C-4D80-9F42-19A1EB93A8FB}"/>
    <cellStyle name="Total 12 4 12" xfId="17363" xr:uid="{FF33CF79-47D0-4728-B836-827A49B66C16}"/>
    <cellStyle name="Total 12 4 2" xfId="2628" xr:uid="{C40347F5-26E0-4F92-B44A-2888033B6F58}"/>
    <cellStyle name="Total 12 4 2 2" xfId="5265" xr:uid="{AAB2556B-B990-4CE3-8AD9-B8C4F10C50B2}"/>
    <cellStyle name="Total 12 4 2 2 2" xfId="11629" xr:uid="{760F895A-4BD5-42DB-AC2D-390E98F659DD}"/>
    <cellStyle name="Total 12 4 2 2 2 2" xfId="26737" xr:uid="{6CFA321F-91EA-446E-A145-3CADEBAE865A}"/>
    <cellStyle name="Total 12 4 2 2 3" xfId="15579" xr:uid="{61CAC1B0-F98E-4A7E-98BC-8AED6A4EED37}"/>
    <cellStyle name="Total 12 4 2 2 3 2" xfId="30687" xr:uid="{171CEFF5-036E-4116-8393-8543E651AFA4}"/>
    <cellStyle name="Total 12 4 2 2 4" xfId="20373" xr:uid="{A5CBBB35-F46C-4288-95C5-E9C613BCEEDB}"/>
    <cellStyle name="Total 12 4 2 3" xfId="9095" xr:uid="{72EC9B51-5399-4B2F-ABFE-A38E8B2B58AD}"/>
    <cellStyle name="Total 12 4 2 3 2" xfId="24203" xr:uid="{B9BDF00B-DDF5-4376-A15A-A03A63745AEF}"/>
    <cellStyle name="Total 12 4 2 4" xfId="14783" xr:uid="{BBC7F247-C95A-4997-9CBF-02BBDEA4816B}"/>
    <cellStyle name="Total 12 4 2 4 2" xfId="29891" xr:uid="{4749AAE7-7EB4-4057-A082-1A668B4CA6D8}"/>
    <cellStyle name="Total 12 4 2 5" xfId="9274" xr:uid="{113E8D09-5CDC-4952-BD53-53F0C345D5D8}"/>
    <cellStyle name="Total 12 4 2 5 2" xfId="24382" xr:uid="{9918E3B4-CB3E-489D-969E-C29553E8C477}"/>
    <cellStyle name="Total 12 4 2 6" xfId="17736" xr:uid="{C17DB393-2E87-491B-9A10-A16FEA12D16D}"/>
    <cellStyle name="Total 12 4 3" xfId="2893" xr:uid="{3124CD66-0360-4429-9C62-05024C67D1CE}"/>
    <cellStyle name="Total 12 4 3 2" xfId="5530" xr:uid="{5EC9D2F4-4AAF-47EE-A09C-994DC5F11A1C}"/>
    <cellStyle name="Total 12 4 3 2 2" xfId="11841" xr:uid="{582EE88C-5DF5-4AC2-AE21-2595F3BDAB12}"/>
    <cellStyle name="Total 12 4 3 2 2 2" xfId="26949" xr:uid="{12224BC1-D4F0-4ACA-8D95-8E2A98A51B2D}"/>
    <cellStyle name="Total 12 4 3 2 3" xfId="13386" xr:uid="{68E2EBE2-3824-466C-A9C7-5D6A6F296C9A}"/>
    <cellStyle name="Total 12 4 3 2 3 2" xfId="28494" xr:uid="{936B58E7-E25A-4822-94AD-4289B87AD5C1}"/>
    <cellStyle name="Total 12 4 3 2 4" xfId="20638" xr:uid="{E60893BD-AC2E-474A-AD8F-4627E9A001CC}"/>
    <cellStyle name="Total 12 4 3 3" xfId="7609" xr:uid="{59001B2A-A612-47F6-90D3-26EA3C2FA4DB}"/>
    <cellStyle name="Total 12 4 3 3 2" xfId="22717" xr:uid="{CEB9CC43-F774-491A-9220-2514B5F6921F}"/>
    <cellStyle name="Total 12 4 3 4" xfId="18001" xr:uid="{43CA0FC8-6C5E-46DF-9782-DBC5008B929B}"/>
    <cellStyle name="Total 12 4 4" xfId="3196" xr:uid="{4B80DBD7-8042-4BB3-8D15-9A7AED2E7F17}"/>
    <cellStyle name="Total 12 4 4 2" xfId="5833" xr:uid="{2377A89E-D79C-4A55-8C41-75BC1914B440}"/>
    <cellStyle name="Total 12 4 4 2 2" xfId="12144" xr:uid="{AA197882-51DF-46F2-84FD-1DA06A2C1099}"/>
    <cellStyle name="Total 12 4 4 2 2 2" xfId="27252" xr:uid="{D41D7890-8D06-4DA1-B275-B952EF677A35}"/>
    <cellStyle name="Total 12 4 4 2 3" xfId="9300" xr:uid="{A644D17B-14F8-4F3E-8FBC-DABB4FEB0020}"/>
    <cellStyle name="Total 12 4 4 2 3 2" xfId="24408" xr:uid="{E256FCC2-C2D8-49B5-8AC5-7B074AFBEFA3}"/>
    <cellStyle name="Total 12 4 4 2 4" xfId="20941" xr:uid="{7C023EF6-1039-4CF1-A291-723816EAE79E}"/>
    <cellStyle name="Total 12 4 4 3" xfId="9578" xr:uid="{8B94FECD-34E6-4966-BAB2-2AEAD74B5268}"/>
    <cellStyle name="Total 12 4 4 3 2" xfId="24686" xr:uid="{AD087339-1E30-4D68-80D2-7280988FAF81}"/>
    <cellStyle name="Total 12 4 4 4" xfId="16366" xr:uid="{43ACDE22-8DF1-435F-B55A-DEE829D954BE}"/>
    <cellStyle name="Total 12 4 4 4 2" xfId="31474" xr:uid="{E1982037-B2BB-42A6-BC75-D0BB1BE0B2E6}"/>
    <cellStyle name="Total 12 4 4 5" xfId="18304" xr:uid="{C5CA9686-9B17-4CC6-AD9F-BB420105FFF8}"/>
    <cellStyle name="Total 12 4 5" xfId="3522" xr:uid="{9A787785-8E79-4498-B1E1-09E85BE1D6F3}"/>
    <cellStyle name="Total 12 4 5 2" xfId="6159" xr:uid="{11C85827-DE02-4A56-9447-DB9A77706F0E}"/>
    <cellStyle name="Total 12 4 5 2 2" xfId="12470" xr:uid="{109D111E-43AC-4988-8C3D-0F75908FE2D3}"/>
    <cellStyle name="Total 12 4 5 2 2 2" xfId="27578" xr:uid="{C35E96D8-3F65-4657-B4F2-C962C5C5394A}"/>
    <cellStyle name="Total 12 4 5 2 3" xfId="7077" xr:uid="{E814CD7B-A996-4045-9116-42F3950F56D3}"/>
    <cellStyle name="Total 12 4 5 2 3 2" xfId="22185" xr:uid="{E7707BF2-688D-4B55-AD5B-CB3FDFE6F777}"/>
    <cellStyle name="Total 12 4 5 2 4" xfId="21267" xr:uid="{5A8B0B8D-EC61-4C54-A8CC-4A99C8765603}"/>
    <cellStyle name="Total 12 4 5 3" xfId="9904" xr:uid="{87133489-9583-4AF6-8EED-7DC3E82D8496}"/>
    <cellStyle name="Total 12 4 5 3 2" xfId="25012" xr:uid="{4F046ACE-328E-4F3D-912C-88AA523CB497}"/>
    <cellStyle name="Total 12 4 5 4" xfId="15290" xr:uid="{A3D1CAC2-0B06-4F30-BE49-724C900C9590}"/>
    <cellStyle name="Total 12 4 5 4 2" xfId="30398" xr:uid="{7595F5F7-53AB-4AAD-BD53-D1242A492618}"/>
    <cellStyle name="Total 12 4 5 5" xfId="18630" xr:uid="{37D7F496-63CA-4062-A9CD-597F28704847}"/>
    <cellStyle name="Total 12 4 6" xfId="3828" xr:uid="{95DDB2ED-D4EA-4AA3-8597-F46DBB9089FD}"/>
    <cellStyle name="Total 12 4 6 2" xfId="6465" xr:uid="{55897757-FCF2-4E06-B626-279326F83E6E}"/>
    <cellStyle name="Total 12 4 6 2 2" xfId="12776" xr:uid="{F2E1D796-85A2-43C2-BB9F-2C89B3737F31}"/>
    <cellStyle name="Total 12 4 6 2 2 2" xfId="27884" xr:uid="{87CF3B26-7B69-40EB-AEBB-E4EFC09E84EF}"/>
    <cellStyle name="Total 12 4 6 2 3" xfId="7453" xr:uid="{7667AE27-F5E9-4F3F-828E-2CCC9BA46AA8}"/>
    <cellStyle name="Total 12 4 6 2 3 2" xfId="22561" xr:uid="{D8C69DA3-5235-4C6C-B759-9B9B36741BE9}"/>
    <cellStyle name="Total 12 4 6 2 4" xfId="21573" xr:uid="{CAE1D597-FE8F-4727-B59D-6A55A06816AE}"/>
    <cellStyle name="Total 12 4 6 3" xfId="10210" xr:uid="{243AA29C-C1AE-4175-8674-82F9E22657E7}"/>
    <cellStyle name="Total 12 4 6 3 2" xfId="25318" xr:uid="{40712439-2EB5-4D1D-93CE-57FF77B799B7}"/>
    <cellStyle name="Total 12 4 6 4" xfId="13848" xr:uid="{B88DAA2C-ECFE-47A4-B43A-C646046610C2}"/>
    <cellStyle name="Total 12 4 6 4 2" xfId="28956" xr:uid="{1DB83C44-B16F-4404-9424-333302536063}"/>
    <cellStyle name="Total 12 4 6 5" xfId="18936" xr:uid="{C7A7F93E-DA7E-4A31-98A1-ECDAD9AD5D66}"/>
    <cellStyle name="Total 12 4 7" xfId="4210" xr:uid="{AB86C8B6-C95F-40D0-9789-0204C67AE941}"/>
    <cellStyle name="Total 12 4 7 2" xfId="6847" xr:uid="{6564EC13-4833-4EA0-8756-16C2021D3317}"/>
    <cellStyle name="Total 12 4 7 2 2" xfId="13158" xr:uid="{5B1BDC9B-553C-4045-8784-24B6EFB00287}"/>
    <cellStyle name="Total 12 4 7 2 2 2" xfId="28266" xr:uid="{A2744A76-B03A-45FD-BD35-B6CC12F96996}"/>
    <cellStyle name="Total 12 4 7 2 3" xfId="16827" xr:uid="{13BE4992-7903-40B5-A6ED-55C559EF27C9}"/>
    <cellStyle name="Total 12 4 7 2 3 2" xfId="31935" xr:uid="{F6AA34B1-1E3D-4EE8-8C9E-FF934F0F7672}"/>
    <cellStyle name="Total 12 4 7 2 4" xfId="21955" xr:uid="{684D1E5B-6B4F-4EFA-B9F9-782B7F100243}"/>
    <cellStyle name="Total 12 4 7 3" xfId="10592" xr:uid="{2B5BFD9B-8D7A-421F-933B-7D604F6FD88B}"/>
    <cellStyle name="Total 12 4 7 3 2" xfId="25700" xr:uid="{60612F4F-3BBB-4011-A1C9-BF460515FE09}"/>
    <cellStyle name="Total 12 4 7 4" xfId="8692" xr:uid="{21D02929-7341-4D15-91F8-9EF844622ECF}"/>
    <cellStyle name="Total 12 4 7 4 2" xfId="23800" xr:uid="{284E7A50-2BA7-4A59-88F2-D1665024FF69}"/>
    <cellStyle name="Total 12 4 7 5" xfId="19318" xr:uid="{629544C9-1655-4EA5-89E3-A29FD91C1E16}"/>
    <cellStyle name="Total 12 4 8" xfId="4775" xr:uid="{118A810B-4797-48C9-A32E-4092D2C1E81B}"/>
    <cellStyle name="Total 12 4 8 2" xfId="11157" xr:uid="{3D3B64CC-2201-44FC-B2D8-980B433B3C4E}"/>
    <cellStyle name="Total 12 4 8 2 2" xfId="26265" xr:uid="{F5E26398-848E-4947-A761-D8D38701B456}"/>
    <cellStyle name="Total 12 4 8 3" xfId="15162" xr:uid="{D262CADE-6A1A-41C2-8EA8-B5F5B4203492}"/>
    <cellStyle name="Total 12 4 8 3 2" xfId="30270" xr:uid="{E15282FC-BF24-452C-8B9A-22F8A56E1AA1}"/>
    <cellStyle name="Total 12 4 8 4" xfId="19883" xr:uid="{4A56E4D0-F395-4412-B7DA-54C76145C3D7}"/>
    <cellStyle name="Total 12 4 9" xfId="8636" xr:uid="{4C2682F7-8A7C-4CFA-882B-EB127689BB78}"/>
    <cellStyle name="Total 12 4 9 2" xfId="23744" xr:uid="{9E704E99-766E-400C-8F21-95B707362E18}"/>
    <cellStyle name="Total 12 5" xfId="2153" xr:uid="{7BCB7721-7C35-4A7B-80BC-0E0C2ADC78E2}"/>
    <cellStyle name="Total 12 5 10" xfId="8698" xr:uid="{AA39C39F-ADDB-42FD-8440-FC073AF0D085}"/>
    <cellStyle name="Total 12 5 10 2" xfId="23806" xr:uid="{8E7FE24D-F2C9-43B6-9498-5CED9EF1C0DC}"/>
    <cellStyle name="Total 12 5 11" xfId="17378" xr:uid="{75F2D1F8-1C23-4CB8-B2E2-A87EF9C3081F}"/>
    <cellStyle name="Total 12 5 2" xfId="2908" xr:uid="{38127E68-86D1-431C-A9FA-4BB01FE79E82}"/>
    <cellStyle name="Total 12 5 2 2" xfId="5545" xr:uid="{BAAA7703-DAAB-448F-96FF-98652B9A426E}"/>
    <cellStyle name="Total 12 5 2 2 2" xfId="11856" xr:uid="{074D5215-D569-4ED2-AB49-D24D99BD262A}"/>
    <cellStyle name="Total 12 5 2 2 2 2" xfId="26964" xr:uid="{B7AD618A-1E88-46AD-9FD2-DB042E301F99}"/>
    <cellStyle name="Total 12 5 2 2 3" xfId="16461" xr:uid="{870D00E8-48DE-412D-958C-F77973ECBF78}"/>
    <cellStyle name="Total 12 5 2 2 3 2" xfId="31569" xr:uid="{2A7E5A11-7BD4-4077-84DB-4EA8DCD743EF}"/>
    <cellStyle name="Total 12 5 2 2 4" xfId="20653" xr:uid="{2E58264F-30F8-4F83-B764-CA5F42D9F556}"/>
    <cellStyle name="Total 12 5 2 3" xfId="15790" xr:uid="{2A119FB3-FD60-419C-8004-B7086393E531}"/>
    <cellStyle name="Total 12 5 2 3 2" xfId="30898" xr:uid="{5EFE8803-83C3-49B5-85CF-F286117E42C7}"/>
    <cellStyle name="Total 12 5 2 4" xfId="18016" xr:uid="{94063916-72AD-407E-A3D0-07F3914276F4}"/>
    <cellStyle name="Total 12 5 3" xfId="3211" xr:uid="{8EBC8768-0C2B-4266-941E-4C4EC5FA0EFE}"/>
    <cellStyle name="Total 12 5 3 2" xfId="5848" xr:uid="{70938C20-5FE9-46FD-98C7-08197B27F6E6}"/>
    <cellStyle name="Total 12 5 3 2 2" xfId="12159" xr:uid="{8ECE0354-D129-4115-9FD7-12BDB8EAB5C0}"/>
    <cellStyle name="Total 12 5 3 2 2 2" xfId="27267" xr:uid="{0A59BAEB-0F40-4551-9B07-3C0CF69C7A28}"/>
    <cellStyle name="Total 12 5 3 2 3" xfId="8012" xr:uid="{35203C93-F098-4100-AF7A-1DED8E759F01}"/>
    <cellStyle name="Total 12 5 3 2 3 2" xfId="23120" xr:uid="{F238197B-442F-4DC7-BFBE-10343E278C6B}"/>
    <cellStyle name="Total 12 5 3 2 4" xfId="20956" xr:uid="{D123E413-415B-4DDC-A217-CC150E396A4D}"/>
    <cellStyle name="Total 12 5 3 3" xfId="9593" xr:uid="{764A2606-C14D-4CC8-9775-626B49C7DA74}"/>
    <cellStyle name="Total 12 5 3 3 2" xfId="24701" xr:uid="{7BF00840-CBDD-457A-A3DC-1F2BB090DD7C}"/>
    <cellStyle name="Total 12 5 3 4" xfId="15286" xr:uid="{4935E081-5349-4DBE-AE8E-4E1B2709CD1C}"/>
    <cellStyle name="Total 12 5 3 4 2" xfId="30394" xr:uid="{68C398B6-2188-4091-B0CF-878B3EA52BC7}"/>
    <cellStyle name="Total 12 5 3 5" xfId="18319" xr:uid="{C1CC4353-C647-4916-B2C4-E40263512A11}"/>
    <cellStyle name="Total 12 5 4" xfId="3537" xr:uid="{6E199F7F-D90A-4E01-87F7-11150E4CD6F6}"/>
    <cellStyle name="Total 12 5 4 2" xfId="6174" xr:uid="{A377C8B4-C7E5-430D-88A5-011C31C5284F}"/>
    <cellStyle name="Total 12 5 4 2 2" xfId="12485" xr:uid="{77F13E21-368C-477C-A685-8D62D341587F}"/>
    <cellStyle name="Total 12 5 4 2 2 2" xfId="27593" xr:uid="{444CCC3A-3F02-4565-B52A-BD8E92BA8A85}"/>
    <cellStyle name="Total 12 5 4 2 3" xfId="14231" xr:uid="{66DD0ABE-BC37-4BBF-9CB9-73C6B2356368}"/>
    <cellStyle name="Total 12 5 4 2 3 2" xfId="29339" xr:uid="{86777981-6D93-4438-AC72-6003185D440E}"/>
    <cellStyle name="Total 12 5 4 2 4" xfId="21282" xr:uid="{D758779C-3F13-4375-967E-5902447EFA54}"/>
    <cellStyle name="Total 12 5 4 3" xfId="9919" xr:uid="{FF789006-D95D-46E2-BBAD-FC1FE0339B36}"/>
    <cellStyle name="Total 12 5 4 3 2" xfId="25027" xr:uid="{5E1237C8-4CA0-43CA-B490-C29708672CFA}"/>
    <cellStyle name="Total 12 5 4 4" xfId="7390" xr:uid="{A6A78E90-361D-4EF7-97C6-B4F9677845C2}"/>
    <cellStyle name="Total 12 5 4 4 2" xfId="22498" xr:uid="{7BAB1DB0-A20F-4D1A-A0F0-AED640125093}"/>
    <cellStyle name="Total 12 5 4 5" xfId="18645" xr:uid="{FC0768BA-5BDB-4285-9DFF-5E2918D2917D}"/>
    <cellStyle name="Total 12 5 5" xfId="3843" xr:uid="{7379D2A3-9529-4E37-8990-ADC5BE1D654E}"/>
    <cellStyle name="Total 12 5 5 2" xfId="6480" xr:uid="{C374A9C2-5C42-4D5C-A58D-26630CFF8F59}"/>
    <cellStyle name="Total 12 5 5 2 2" xfId="12791" xr:uid="{42C3677E-A9C4-4392-86C9-F193D516B613}"/>
    <cellStyle name="Total 12 5 5 2 2 2" xfId="27899" xr:uid="{6F80393E-8DE4-4D17-AB0A-BDCE01D00707}"/>
    <cellStyle name="Total 12 5 5 2 3" xfId="14477" xr:uid="{6707B24F-5F83-4772-984A-7B240FC3A7A1}"/>
    <cellStyle name="Total 12 5 5 2 3 2" xfId="29585" xr:uid="{17CB225E-9A71-42BB-83D2-F2E9A7E2FB48}"/>
    <cellStyle name="Total 12 5 5 2 4" xfId="21588" xr:uid="{9B43C930-0EF2-45A9-9846-A27D3030BFB8}"/>
    <cellStyle name="Total 12 5 5 3" xfId="10225" xr:uid="{ABC81964-1149-4686-9856-EE6FB34CA89F}"/>
    <cellStyle name="Total 12 5 5 3 2" xfId="25333" xr:uid="{2F6CB0B3-3CF6-492A-A100-9AE60DF50DF4}"/>
    <cellStyle name="Total 12 5 5 4" xfId="8101" xr:uid="{5F6492D2-DF25-43BE-B6EB-BE97BFAB5D21}"/>
    <cellStyle name="Total 12 5 5 4 2" xfId="23209" xr:uid="{0FF49BDA-569F-47ED-AA39-6D75FB83F58A}"/>
    <cellStyle name="Total 12 5 5 5" xfId="18951" xr:uid="{82F39375-5289-4224-8463-C5982797B1D2}"/>
    <cellStyle name="Total 12 5 6" xfId="4225" xr:uid="{781D6DCA-7240-4AB0-B5C1-6D835B79A4A5}"/>
    <cellStyle name="Total 12 5 6 2" xfId="6862" xr:uid="{E757D382-E3A3-4637-909F-45207049F44E}"/>
    <cellStyle name="Total 12 5 6 2 2" xfId="13173" xr:uid="{B728325A-86D1-418E-A69A-DED040027859}"/>
    <cellStyle name="Total 12 5 6 2 2 2" xfId="28281" xr:uid="{BAE8F377-B3B8-48B2-9FD2-ED5C3939168F}"/>
    <cellStyle name="Total 12 5 6 2 3" xfId="16842" xr:uid="{CC186779-025A-434B-B439-4A1A4AA5729B}"/>
    <cellStyle name="Total 12 5 6 2 3 2" xfId="31950" xr:uid="{9A2CF7F4-1F7F-4891-ADE6-51E33F41387F}"/>
    <cellStyle name="Total 12 5 6 2 4" xfId="21970" xr:uid="{20963985-6E45-4074-9FED-48FEA23B53E4}"/>
    <cellStyle name="Total 12 5 6 3" xfId="10607" xr:uid="{2B51D9AE-66B1-44A3-B835-994D8493F8DA}"/>
    <cellStyle name="Total 12 5 6 3 2" xfId="25715" xr:uid="{F3F86C8B-E08C-4138-B824-65CAA37D588D}"/>
    <cellStyle name="Total 12 5 6 4" xfId="8103" xr:uid="{D36FF36A-5BD0-4C69-AD12-EA03F5684CA7}"/>
    <cellStyle name="Total 12 5 6 4 2" xfId="23211" xr:uid="{6F5C2299-F602-41C5-ADD2-9FDA378CFB21}"/>
    <cellStyle name="Total 12 5 6 5" xfId="19333" xr:uid="{2A4C7896-FF07-470A-9554-D615E0864FDC}"/>
    <cellStyle name="Total 12 5 7" xfId="4790" xr:uid="{37D22928-3815-4401-B690-2E2CCF2CAB4F}"/>
    <cellStyle name="Total 12 5 7 2" xfId="11172" xr:uid="{942EA156-1F0B-46C9-B84D-C1F6117AEB8F}"/>
    <cellStyle name="Total 12 5 7 2 2" xfId="26280" xr:uid="{45F8AEFB-ACA8-40A6-BC6B-5F2FEF820667}"/>
    <cellStyle name="Total 12 5 7 3" xfId="7055" xr:uid="{E8B34F05-A08B-4C86-A39E-A23702B25D92}"/>
    <cellStyle name="Total 12 5 7 3 2" xfId="22163" xr:uid="{22EA5776-0B5B-4B10-A62B-D66380982A2B}"/>
    <cellStyle name="Total 12 5 7 4" xfId="19898" xr:uid="{A2EFADDC-6F84-4A0C-A378-AA2A6C169B58}"/>
    <cellStyle name="Total 12 5 8" xfId="8651" xr:uid="{63C9CF81-37B1-4C89-A234-3090EA25EA53}"/>
    <cellStyle name="Total 12 5 8 2" xfId="23759" xr:uid="{CB57CFCD-53BE-4A52-ADAE-9833E81F3F31}"/>
    <cellStyle name="Total 12 5 9" xfId="14064" xr:uid="{48770D32-98C1-42F2-8AED-A7206FD0BCE5}"/>
    <cellStyle name="Total 12 5 9 2" xfId="29172" xr:uid="{1A22260C-1674-42BB-A379-0301CAD45CE7}"/>
    <cellStyle name="Total 13" xfId="1777" xr:uid="{00000000-0005-0000-0000-0000F1060000}"/>
    <cellStyle name="Total 13 2" xfId="1948" xr:uid="{B700D807-9756-41CB-AFDE-5E7E2C0357EF}"/>
    <cellStyle name="Total 13 2 10" xfId="8449" xr:uid="{212E4F89-338D-442C-AAC9-9FC235DBB2DB}"/>
    <cellStyle name="Total 13 2 10 2" xfId="23557" xr:uid="{5657906C-8CED-48A8-8669-85D9ECA441BF}"/>
    <cellStyle name="Total 13 2 11" xfId="16333" xr:uid="{87A366A3-2662-4450-AE8B-6129F23DE621}"/>
    <cellStyle name="Total 13 2 11 2" xfId="31441" xr:uid="{A97A54A0-0752-4CC7-852F-91FA59E08428}"/>
    <cellStyle name="Total 13 2 12" xfId="14303" xr:uid="{B2950D46-5502-4101-AEFE-370C7BC0B2C7}"/>
    <cellStyle name="Total 13 2 12 2" xfId="29411" xr:uid="{69AE4EB7-94C3-495A-B95A-5EA999FA0EDA}"/>
    <cellStyle name="Total 13 2 13" xfId="17173" xr:uid="{1CCF376D-420F-4F63-9F66-7503517504DF}"/>
    <cellStyle name="Total 13 2 2" xfId="2508" xr:uid="{0E6D3E86-041E-4CE2-A577-07C990C59DDF}"/>
    <cellStyle name="Total 13 2 2 2" xfId="5145" xr:uid="{25D4F73D-0192-41F6-8D2C-A6FFAE0C40C8}"/>
    <cellStyle name="Total 13 2 2 2 2" xfId="11509" xr:uid="{8195D31E-ADE2-42BB-8D1A-3FA9504E7C14}"/>
    <cellStyle name="Total 13 2 2 2 2 2" xfId="26617" xr:uid="{A0914CF0-9F2C-4F0B-8E6E-4CD400F3C1B3}"/>
    <cellStyle name="Total 13 2 2 2 3" xfId="8189" xr:uid="{1514A9B2-B582-4C02-8C22-820F10B4EFD7}"/>
    <cellStyle name="Total 13 2 2 2 3 2" xfId="23297" xr:uid="{2B13BC4A-55B4-454C-95BC-002FF83FE3F7}"/>
    <cellStyle name="Total 13 2 2 2 4" xfId="20253" xr:uid="{2F9B4711-4F72-43DD-B701-4A3C68E7F0AF}"/>
    <cellStyle name="Total 13 2 2 3" xfId="8975" xr:uid="{07403510-F83B-4D5E-9A8E-843177BD97DD}"/>
    <cellStyle name="Total 13 2 2 3 2" xfId="24083" xr:uid="{86F41358-150A-422D-8F53-00924636C3FE}"/>
    <cellStyle name="Total 13 2 3" xfId="2724" xr:uid="{40FA15E8-7911-49EE-B1A8-AA87EDC33A5A}"/>
    <cellStyle name="Total 13 2 3 2" xfId="5361" xr:uid="{6D986799-25F4-467C-9263-B567EF1E3AEB}"/>
    <cellStyle name="Total 13 2 3 2 2" xfId="11710" xr:uid="{EF85A29D-315B-4845-A314-BC9DDC6452E0}"/>
    <cellStyle name="Total 13 2 3 2 2 2" xfId="26818" xr:uid="{6B9CA700-C5CA-4F07-BE29-1E37F800D115}"/>
    <cellStyle name="Total 13 2 3 2 3" xfId="9209" xr:uid="{0900D887-A6E5-4169-830C-6525BB155151}"/>
    <cellStyle name="Total 13 2 3 2 3 2" xfId="24317" xr:uid="{F8CD1F4C-147C-4D31-9E43-BF38852E5840}"/>
    <cellStyle name="Total 13 2 3 2 4" xfId="20469" xr:uid="{4AAE53B4-9EE1-4C45-9E87-0356F324796E}"/>
    <cellStyle name="Total 13 2 3 3" xfId="14281" xr:uid="{B99C2DC9-D6AA-4875-A5EA-88A18DAA1E52}"/>
    <cellStyle name="Total 13 2 3 3 2" xfId="29389" xr:uid="{A719E396-A87C-40DD-8B2E-0A6DB7EE3441}"/>
    <cellStyle name="Total 13 2 3 4" xfId="17832" xr:uid="{BA7AC751-3A60-41DD-9582-A500278ACC1B}"/>
    <cellStyle name="Total 13 2 4" xfId="3027" xr:uid="{243183A8-7A9E-4BFB-AA06-7ED08C9D1CE5}"/>
    <cellStyle name="Total 13 2 4 2" xfId="5664" xr:uid="{FB4DC829-1E65-4BD3-B99F-EF456F66D547}"/>
    <cellStyle name="Total 13 2 4 2 2" xfId="11975" xr:uid="{B78ECE39-B1A1-4C2B-9475-16AAC9FF4D5D}"/>
    <cellStyle name="Total 13 2 4 2 2 2" xfId="27083" xr:uid="{D048F3C3-9C50-4995-8976-0789D49EDBBA}"/>
    <cellStyle name="Total 13 2 4 2 3" xfId="14925" xr:uid="{3BEBECD5-541A-4522-B55E-41E6CEE8A88D}"/>
    <cellStyle name="Total 13 2 4 2 3 2" xfId="30033" xr:uid="{AA4B5FD7-13FB-4456-A1E9-20B8CC20DA66}"/>
    <cellStyle name="Total 13 2 4 2 4" xfId="20772" xr:uid="{7E0BBB46-1FAA-49A7-B216-4F5E7A926B87}"/>
    <cellStyle name="Total 13 2 4 3" xfId="9409" xr:uid="{D76320B9-340B-4170-85D4-4AC9686B7AAB}"/>
    <cellStyle name="Total 13 2 4 3 2" xfId="24517" xr:uid="{A7FCA83B-C3E0-46FC-AC6E-242098371189}"/>
    <cellStyle name="Total 13 2 4 4" xfId="15545" xr:uid="{846E44B2-5D58-485E-B3EB-BBB2F646999F}"/>
    <cellStyle name="Total 13 2 4 4 2" xfId="30653" xr:uid="{B739F41E-9622-4190-8A8F-E3D294828A8E}"/>
    <cellStyle name="Total 13 2 4 5" xfId="18135" xr:uid="{54028E77-1E95-4611-98E5-516121089AF6}"/>
    <cellStyle name="Total 13 2 5" xfId="3353" xr:uid="{409A482E-3CE5-46B3-AAC0-14F7EA6CA168}"/>
    <cellStyle name="Total 13 2 5 2" xfId="5990" xr:uid="{C2BDEAC6-7A6F-4702-B98A-2189E21AAC4D}"/>
    <cellStyle name="Total 13 2 5 2 2" xfId="12301" xr:uid="{90DD599D-883C-4448-9C37-6F8B7345CE9B}"/>
    <cellStyle name="Total 13 2 5 2 2 2" xfId="27409" xr:uid="{57A7E3A8-835D-4E63-B0F8-7312260F730E}"/>
    <cellStyle name="Total 13 2 5 2 3" xfId="8229" xr:uid="{BFA2FA18-D1C5-41A9-903F-F23C27CA29F8}"/>
    <cellStyle name="Total 13 2 5 2 3 2" xfId="23337" xr:uid="{F28F04A4-B8ED-44CB-A7E7-588FA59E0C44}"/>
    <cellStyle name="Total 13 2 5 2 4" xfId="21098" xr:uid="{695EC79A-6FA2-4A3C-B4F3-AF872AC873E7}"/>
    <cellStyle name="Total 13 2 5 3" xfId="9735" xr:uid="{690957DD-4BAE-46EC-B685-BC35D764138C}"/>
    <cellStyle name="Total 13 2 5 3 2" xfId="24843" xr:uid="{B67B4E0E-30C7-4282-9096-8344661AA021}"/>
    <cellStyle name="Total 13 2 5 4" xfId="15145" xr:uid="{506C8981-146B-47B7-A864-2225ABAD3538}"/>
    <cellStyle name="Total 13 2 5 4 2" xfId="30253" xr:uid="{00D4EEC7-6A5D-46E2-A913-085C9EB31397}"/>
    <cellStyle name="Total 13 2 5 5" xfId="18461" xr:uid="{560175B6-A69B-48AB-B315-3BD7492F0BF0}"/>
    <cellStyle name="Total 13 2 6" xfId="3659" xr:uid="{17ED9654-002D-4E43-A6C8-504DEDCA3468}"/>
    <cellStyle name="Total 13 2 6 2" xfId="6296" xr:uid="{AF2B656D-F7AD-4AEB-86B9-0A65C9DD7FE5}"/>
    <cellStyle name="Total 13 2 6 2 2" xfId="12607" xr:uid="{58928D33-CFAC-427F-B28C-64D7E1E8F65D}"/>
    <cellStyle name="Total 13 2 6 2 2 2" xfId="27715" xr:uid="{613DA34A-7E24-4072-AB51-A2CF21B65CCF}"/>
    <cellStyle name="Total 13 2 6 2 3" xfId="14169" xr:uid="{E4D79FD8-E7FC-4048-B742-F1FE666D4868}"/>
    <cellStyle name="Total 13 2 6 2 3 2" xfId="29277" xr:uid="{90EEC4B1-FDF7-49C3-9E68-B02E0986771F}"/>
    <cellStyle name="Total 13 2 6 2 4" xfId="21404" xr:uid="{E3524BA8-CA35-4B30-A912-ADE12D1727CD}"/>
    <cellStyle name="Total 13 2 6 3" xfId="10041" xr:uid="{C44477C2-9B65-4E32-9407-516847D92CC0}"/>
    <cellStyle name="Total 13 2 6 3 2" xfId="25149" xr:uid="{38FEE610-CA52-49DA-9B4B-B6B4D4C604B1}"/>
    <cellStyle name="Total 13 2 6 4" xfId="15196" xr:uid="{3F7011EA-EDFD-4320-846B-F676AC458C83}"/>
    <cellStyle name="Total 13 2 6 4 2" xfId="30304" xr:uid="{66A3AE09-A31A-4912-B942-86321EAD2E5C}"/>
    <cellStyle name="Total 13 2 6 5" xfId="18767" xr:uid="{19B4FF04-56A1-4A3E-B118-BD029641B270}"/>
    <cellStyle name="Total 13 2 7" xfId="4020" xr:uid="{3F3CD43C-015B-40AE-AB17-A076B4522CD1}"/>
    <cellStyle name="Total 13 2 7 2" xfId="6657" xr:uid="{548D7A76-0DE7-46B7-BBBF-2B7CDF6205BC}"/>
    <cellStyle name="Total 13 2 7 2 2" xfId="12968" xr:uid="{6815B1BF-9216-4F2A-8E03-B435D6DB4D33}"/>
    <cellStyle name="Total 13 2 7 2 2 2" xfId="28076" xr:uid="{ECDF6B18-AF26-4468-B122-8CF677FD668F}"/>
    <cellStyle name="Total 13 2 7 2 3" xfId="16658" xr:uid="{F2F17F4B-7BC9-4F1A-B3E1-B9EEFBEACE89}"/>
    <cellStyle name="Total 13 2 7 2 3 2" xfId="31766" xr:uid="{FC537A80-5BF3-448B-AD60-4E2913FC3AB3}"/>
    <cellStyle name="Total 13 2 7 2 4" xfId="21765" xr:uid="{09371260-DD25-4476-B612-9F9565800F83}"/>
    <cellStyle name="Total 13 2 7 3" xfId="10402" xr:uid="{BCF7DC11-8B21-4A82-B22F-26468C1B3DA1}"/>
    <cellStyle name="Total 13 2 7 3 2" xfId="25510" xr:uid="{D51FC4F2-F9AB-4A00-90F0-A429AAC35B96}"/>
    <cellStyle name="Total 13 2 7 4" xfId="15410" xr:uid="{5003D43A-2030-417A-AAED-A2C770C9B8E0}"/>
    <cellStyle name="Total 13 2 7 4 2" xfId="30518" xr:uid="{06D7DEB1-BF1B-4948-9230-C917F47F1C2D}"/>
    <cellStyle name="Total 13 2 7 5" xfId="19128" xr:uid="{2EC25230-BE33-48D0-AFDF-81D2A61AF837}"/>
    <cellStyle name="Total 13 2 8" xfId="4333" xr:uid="{511B8A0C-99A1-4AD6-A8AD-36CB9656FBAA}"/>
    <cellStyle name="Total 13 2 8 2" xfId="6970" xr:uid="{7EC97BC7-B054-4139-A260-37049962CB18}"/>
    <cellStyle name="Total 13 2 8 2 2" xfId="13281" xr:uid="{2BF92D9E-4A64-4837-8B54-F4A111C05C4A}"/>
    <cellStyle name="Total 13 2 8 2 2 2" xfId="28389" xr:uid="{E3B6EF30-995C-4D83-9DD9-2B56C710C91B}"/>
    <cellStyle name="Total 13 2 8 2 3" xfId="16945" xr:uid="{FA207F97-7885-4644-9F4B-FE1052A802CB}"/>
    <cellStyle name="Total 13 2 8 2 3 2" xfId="32053" xr:uid="{70EC3AE5-739E-4118-AB31-0FEA3AE5150C}"/>
    <cellStyle name="Total 13 2 8 2 4" xfId="22078" xr:uid="{B3DFAF2C-7878-4973-9718-960DC87C25CD}"/>
    <cellStyle name="Total 13 2 8 3" xfId="10715" xr:uid="{4E8C22CA-40BF-40AF-AA84-5A8294908D5B}"/>
    <cellStyle name="Total 13 2 8 3 2" xfId="25823" xr:uid="{DE532529-A9AE-4EAD-90E8-BE0E8C3B1C93}"/>
    <cellStyle name="Total 13 2 8 4" xfId="8201" xr:uid="{1028E255-B2DE-48BF-BA56-0FC938C03545}"/>
    <cellStyle name="Total 13 2 8 4 2" xfId="23309" xr:uid="{D2915A67-BC50-40C6-BFDB-274EAF0BAD9F}"/>
    <cellStyle name="Total 13 2 8 5" xfId="19441" xr:uid="{5A22FAB2-3C75-41B9-A59D-52C6806D5A63}"/>
    <cellStyle name="Total 13 2 9" xfId="4585" xr:uid="{8E5B1B8A-9FB0-4B34-8CE1-F18E49D4EBE3}"/>
    <cellStyle name="Total 13 2 9 2" xfId="10967" xr:uid="{C24BBFDC-33BB-4BDE-8415-567B8C7833BC}"/>
    <cellStyle name="Total 13 2 9 2 2" xfId="26075" xr:uid="{36C7BB65-5170-4C10-97E9-379D81AAAE29}"/>
    <cellStyle name="Total 13 2 9 3" xfId="7736" xr:uid="{16920547-BFBE-4AE4-A5A2-224FC57E8312}"/>
    <cellStyle name="Total 13 2 9 3 2" xfId="22844" xr:uid="{272E756B-4693-47B9-A180-0F0D76F9531A}"/>
    <cellStyle name="Total 13 2 9 4" xfId="19693" xr:uid="{2EDD011B-03B6-47A2-828D-97B78A77C08D}"/>
    <cellStyle name="Total 13 3" xfId="1977" xr:uid="{26B106E9-26C4-4DC8-AA74-E7E028DD0C8F}"/>
    <cellStyle name="Total 13 3 10" xfId="8475" xr:uid="{3B206156-90E3-4C28-B884-D6ACAD398C73}"/>
    <cellStyle name="Total 13 3 10 2" xfId="23583" xr:uid="{1AB79FB0-1894-45C8-89A5-416ACF1C1D91}"/>
    <cellStyle name="Total 13 3 11" xfId="11212" xr:uid="{F373C6A4-322C-411E-9289-B5D35BDE64B5}"/>
    <cellStyle name="Total 13 3 11 2" xfId="26320" xr:uid="{DF265D8C-F3E1-40A8-A71B-73A3EE86D8C8}"/>
    <cellStyle name="Total 13 3 12" xfId="8147" xr:uid="{0C5EBE9C-56C3-4730-996C-DAA256F1636B}"/>
    <cellStyle name="Total 13 3 12 2" xfId="23255" xr:uid="{AF0B49EB-12F4-437E-A25F-465231B013A9}"/>
    <cellStyle name="Total 13 3 13" xfId="17202" xr:uid="{8A5DFA22-89C0-41BA-A489-B8F6E3B0118E}"/>
    <cellStyle name="Total 13 3 2" xfId="2537" xr:uid="{F37CBEF1-EF33-41FC-95AD-5CB908D631F7}"/>
    <cellStyle name="Total 13 3 2 2" xfId="5174" xr:uid="{9C6D0E40-163F-4AA1-A081-E0382A3B6966}"/>
    <cellStyle name="Total 13 3 2 2 2" xfId="11538" xr:uid="{FFD8DC86-48A8-45C7-BE9D-0AB5A7AA45D6}"/>
    <cellStyle name="Total 13 3 2 2 2 2" xfId="26646" xr:uid="{830D8481-2BBB-475B-9075-767BB0320C09}"/>
    <cellStyle name="Total 13 3 2 2 3" xfId="8089" xr:uid="{B5D607D4-5664-4029-B8EA-F272822B78AB}"/>
    <cellStyle name="Total 13 3 2 2 3 2" xfId="23197" xr:uid="{48677343-632B-4B7C-9686-D456F8442EE3}"/>
    <cellStyle name="Total 13 3 2 2 4" xfId="20282" xr:uid="{A35CB0BC-2504-453E-A9CD-0C1F791628D8}"/>
    <cellStyle name="Total 13 3 2 3" xfId="9004" xr:uid="{B19E51EB-0082-4E43-B283-C7DA7C7A4386}"/>
    <cellStyle name="Total 13 3 2 3 2" xfId="24112" xr:uid="{616F4478-8E1C-49FC-9012-A68A333D1CFE}"/>
    <cellStyle name="Total 13 3 3" xfId="2739" xr:uid="{3A107B94-92DE-479E-BFA7-5E0CB9004ECC}"/>
    <cellStyle name="Total 13 3 3 2" xfId="5376" xr:uid="{BB1FE804-EB23-4BBB-A171-A4BBA601C112}"/>
    <cellStyle name="Total 13 3 3 2 2" xfId="11725" xr:uid="{3AD6FDC6-A848-4B66-9C88-1DB272AD0915}"/>
    <cellStyle name="Total 13 3 3 2 2 2" xfId="26833" xr:uid="{755916C8-503D-4412-B831-44E87994ADBF}"/>
    <cellStyle name="Total 13 3 3 2 3" xfId="14451" xr:uid="{0057E2AC-E4A0-44D3-ABA6-1483B0C5EA7A}"/>
    <cellStyle name="Total 13 3 3 2 3 2" xfId="29559" xr:uid="{CF30D66A-B67D-4242-B617-E14B3E152DF6}"/>
    <cellStyle name="Total 13 3 3 2 4" xfId="20484" xr:uid="{71984713-8F84-4AA9-A05A-2C7986536E35}"/>
    <cellStyle name="Total 13 3 3 3" xfId="15247" xr:uid="{873B538E-B784-40CD-AF85-ECAE1E4570D2}"/>
    <cellStyle name="Total 13 3 3 3 2" xfId="30355" xr:uid="{16A2716F-69DF-4F04-9048-699298ED972A}"/>
    <cellStyle name="Total 13 3 3 4" xfId="17847" xr:uid="{A1929B04-B425-44CC-8B2C-9FD1E5D2C646}"/>
    <cellStyle name="Total 13 3 4" xfId="3042" xr:uid="{D0341C75-3075-4321-B5C3-66FE541F84CC}"/>
    <cellStyle name="Total 13 3 4 2" xfId="5679" xr:uid="{5D180B7E-CA8B-4A5F-B582-6B7C795B7413}"/>
    <cellStyle name="Total 13 3 4 2 2" xfId="11990" xr:uid="{95919623-5477-4BB8-A6EA-280A89CCFF87}"/>
    <cellStyle name="Total 13 3 4 2 2 2" xfId="27098" xr:uid="{C0B592C3-0FE6-405B-BD99-620E6141FBBB}"/>
    <cellStyle name="Total 13 3 4 2 3" xfId="15122" xr:uid="{5CC00884-9582-415B-A962-3A9DFCA06E7B}"/>
    <cellStyle name="Total 13 3 4 2 3 2" xfId="30230" xr:uid="{18146A2E-8319-41AC-A3EE-4573876C0B59}"/>
    <cellStyle name="Total 13 3 4 2 4" xfId="20787" xr:uid="{C57C8E7F-201B-4E9C-BD4A-0E35B102A4AB}"/>
    <cellStyle name="Total 13 3 4 3" xfId="9424" xr:uid="{15E7D1E5-3441-42DA-A7FC-67138C049DFA}"/>
    <cellStyle name="Total 13 3 4 3 2" xfId="24532" xr:uid="{D311E00B-24E3-40E0-B9CB-9948D05D6E62}"/>
    <cellStyle name="Total 13 3 4 4" xfId="14702" xr:uid="{0BF7D367-3E2A-4588-877B-5B66645243D7}"/>
    <cellStyle name="Total 13 3 4 4 2" xfId="29810" xr:uid="{4908FD94-7F24-4F17-AF15-7B47A80B9D71}"/>
    <cellStyle name="Total 13 3 4 5" xfId="18150" xr:uid="{E8B643EA-D6FF-4C85-A549-0FA474DC4962}"/>
    <cellStyle name="Total 13 3 5" xfId="3368" xr:uid="{CA2B583B-6E5C-47A3-B596-107272FBC7F1}"/>
    <cellStyle name="Total 13 3 5 2" xfId="6005" xr:uid="{3476D1A3-B29F-4712-8C0C-5F9A453604B2}"/>
    <cellStyle name="Total 13 3 5 2 2" xfId="12316" xr:uid="{8CD744DD-CFBA-4E69-BC60-0A6C54EE27AF}"/>
    <cellStyle name="Total 13 3 5 2 2 2" xfId="27424" xr:uid="{AC25399D-F1E3-460E-BF4C-B1C4E77A7AEE}"/>
    <cellStyle name="Total 13 3 5 2 3" xfId="7296" xr:uid="{2076DC1B-7C06-4EE1-BB30-3E1325CBB9E3}"/>
    <cellStyle name="Total 13 3 5 2 3 2" xfId="22404" xr:uid="{ADCE0840-3E69-4CF6-A4E0-6FCA5B94E9B0}"/>
    <cellStyle name="Total 13 3 5 2 4" xfId="21113" xr:uid="{B7121559-954F-4D42-92E1-2ABAFF80317F}"/>
    <cellStyle name="Total 13 3 5 3" xfId="9750" xr:uid="{7DFA9861-1679-4519-A30D-3BB97F11FD0A}"/>
    <cellStyle name="Total 13 3 5 3 2" xfId="24858" xr:uid="{E19A6E15-8DAA-4C2C-8F08-547DF04C6C69}"/>
    <cellStyle name="Total 13 3 5 4" xfId="7784" xr:uid="{32F991C3-B820-4059-8E9D-2F03FEF792AC}"/>
    <cellStyle name="Total 13 3 5 4 2" xfId="22892" xr:uid="{0AF1B872-EB5E-42F2-BFB6-DD5F03AE3E57}"/>
    <cellStyle name="Total 13 3 5 5" xfId="18476" xr:uid="{4527C4EC-791B-4FC4-8469-339CCD302A18}"/>
    <cellStyle name="Total 13 3 6" xfId="3674" xr:uid="{AB143624-4C59-499C-AE83-2182FF7A1AA9}"/>
    <cellStyle name="Total 13 3 6 2" xfId="6311" xr:uid="{DD01170E-756A-4B7C-A42C-F3448DD159F2}"/>
    <cellStyle name="Total 13 3 6 2 2" xfId="12622" xr:uid="{D4E74A16-E15D-438E-A166-8FE1C3A9B114}"/>
    <cellStyle name="Total 13 3 6 2 2 2" xfId="27730" xr:uid="{5762957C-7E57-41B7-9785-C842CD7A3D3A}"/>
    <cellStyle name="Total 13 3 6 2 3" xfId="14484" xr:uid="{B1BA55D1-346D-4785-824E-6DEF44AB1944}"/>
    <cellStyle name="Total 13 3 6 2 3 2" xfId="29592" xr:uid="{70DAB1FA-6517-4BC1-89AA-C0B08835FD2C}"/>
    <cellStyle name="Total 13 3 6 2 4" xfId="21419" xr:uid="{F1C08797-5F61-4B5F-9D30-7FF75AC98FE4}"/>
    <cellStyle name="Total 13 3 6 3" xfId="10056" xr:uid="{3EC47533-749C-46DD-B449-79ACF672F152}"/>
    <cellStyle name="Total 13 3 6 3 2" xfId="25164" xr:uid="{E8B18F9F-F3FC-4AAF-BA05-EC0759AF31C7}"/>
    <cellStyle name="Total 13 3 6 4" xfId="13766" xr:uid="{073B075A-7037-487B-B24A-DCF078608E9F}"/>
    <cellStyle name="Total 13 3 6 4 2" xfId="28874" xr:uid="{0275724B-3479-4983-96C2-0E370466A30C}"/>
    <cellStyle name="Total 13 3 6 5" xfId="18782" xr:uid="{FFC57C44-D05F-48FE-9E44-C12024C22B85}"/>
    <cellStyle name="Total 13 3 7" xfId="4049" xr:uid="{F4DB76BB-FF89-41FC-9AA4-09AF6B661A95}"/>
    <cellStyle name="Total 13 3 7 2" xfId="6686" xr:uid="{A6A82D4D-6AD0-4E96-ADE7-836DBC8803A5}"/>
    <cellStyle name="Total 13 3 7 2 2" xfId="12997" xr:uid="{ECADC101-28F9-4492-8B5D-037DA4A97B97}"/>
    <cellStyle name="Total 13 3 7 2 2 2" xfId="28105" xr:uid="{3C5A0F13-159C-4152-B206-5CC1B3119987}"/>
    <cellStyle name="Total 13 3 7 2 3" xfId="16673" xr:uid="{FBD93EE7-BA86-4C3A-99B4-33C8C53AF736}"/>
    <cellStyle name="Total 13 3 7 2 3 2" xfId="31781" xr:uid="{DC53B6D5-63EC-4F5C-B0B4-4655EE04AE12}"/>
    <cellStyle name="Total 13 3 7 2 4" xfId="21794" xr:uid="{FA8F5068-CFDE-4F2B-81A2-7E4F7E652B34}"/>
    <cellStyle name="Total 13 3 7 3" xfId="10431" xr:uid="{F3EA7E8F-B92F-4BF4-AB1B-B82CE0746184}"/>
    <cellStyle name="Total 13 3 7 3 2" xfId="25539" xr:uid="{B480630A-6FF1-4C92-B65A-FF99C6C7D0FB}"/>
    <cellStyle name="Total 13 3 7 4" xfId="9214" xr:uid="{B15C2CCB-06B9-461F-BE97-ECA763B2245F}"/>
    <cellStyle name="Total 13 3 7 4 2" xfId="24322" xr:uid="{401DF058-1341-44A7-8A30-C3FB4D4F96C8}"/>
    <cellStyle name="Total 13 3 7 5" xfId="19157" xr:uid="{E924BAB1-2E3C-47F6-B977-A15B17E9C522}"/>
    <cellStyle name="Total 13 3 8" xfId="4348" xr:uid="{C9DC6C6E-D0F6-4240-9AA4-BEEDD5ABCA5C}"/>
    <cellStyle name="Total 13 3 8 2" xfId="6985" xr:uid="{DF118355-925A-4543-9AC8-2620B393F858}"/>
    <cellStyle name="Total 13 3 8 2 2" xfId="13296" xr:uid="{E4BCA0F9-935A-4C30-A5B3-CC253AEC19B9}"/>
    <cellStyle name="Total 13 3 8 2 2 2" xfId="28404" xr:uid="{3EB03F91-0926-46E0-9F03-EBA419179F51}"/>
    <cellStyle name="Total 13 3 8 2 3" xfId="16960" xr:uid="{9FBACD68-6363-40C2-848C-6E9118C37726}"/>
    <cellStyle name="Total 13 3 8 2 3 2" xfId="32068" xr:uid="{8828EFBA-39AE-4047-A3D2-23E2D512B3E6}"/>
    <cellStyle name="Total 13 3 8 2 4" xfId="22093" xr:uid="{2BD96960-B65F-4479-9E4D-9FEDBF251298}"/>
    <cellStyle name="Total 13 3 8 3" xfId="10730" xr:uid="{BC2270C2-DDE3-4087-B3F3-9EE47B7B42D6}"/>
    <cellStyle name="Total 13 3 8 3 2" xfId="25838" xr:uid="{AD08E3A0-2984-43EB-B287-019C3F520D04}"/>
    <cellStyle name="Total 13 3 8 4" xfId="14729" xr:uid="{09AFFB6F-A30F-4062-89B6-2F91F919B198}"/>
    <cellStyle name="Total 13 3 8 4 2" xfId="29837" xr:uid="{59F07EE3-B369-4D88-8831-ABD88CBD9143}"/>
    <cellStyle name="Total 13 3 8 5" xfId="19456" xr:uid="{BEAE301A-FBAD-4887-B36D-0E2CDC3D9763}"/>
    <cellStyle name="Total 13 3 9" xfId="4614" xr:uid="{2F40BCF8-7806-486A-83BB-E8C6E5720643}"/>
    <cellStyle name="Total 13 3 9 2" xfId="10996" xr:uid="{9E4162E7-7AE0-4894-A9B0-D97034F83A35}"/>
    <cellStyle name="Total 13 3 9 2 2" xfId="26104" xr:uid="{3589938B-C6F8-4755-A126-9964C88DC8D4}"/>
    <cellStyle name="Total 13 3 9 3" xfId="7614" xr:uid="{FBA965B2-5D04-4D19-BD1A-E1ABD673D957}"/>
    <cellStyle name="Total 13 3 9 3 2" xfId="22722" xr:uid="{E97D1CF0-80E3-4636-A7A6-DA615170A134}"/>
    <cellStyle name="Total 13 3 9 4" xfId="19722" xr:uid="{63DCF944-7021-4DE9-955B-0AAF7571B617}"/>
    <cellStyle name="Total 13 4" xfId="2139" xr:uid="{43C62FE5-ADF5-4932-9F77-A589BE13A8B6}"/>
    <cellStyle name="Total 13 4 10" xfId="16496" xr:uid="{AA257C64-0493-4C59-ACAF-13BBDC4058D3}"/>
    <cellStyle name="Total 13 4 10 2" xfId="31604" xr:uid="{B5FE75B0-BFE7-46DD-B28F-6607BB767756}"/>
    <cellStyle name="Total 13 4 11" xfId="16154" xr:uid="{9BC15FA5-1408-476B-B6D4-2147397B043A}"/>
    <cellStyle name="Total 13 4 11 2" xfId="31262" xr:uid="{B61CA116-6ADD-4925-A4CD-2C527AF5D4DC}"/>
    <cellStyle name="Total 13 4 12" xfId="17364" xr:uid="{0396C3EA-143A-48A9-98AC-DCB8F63211C3}"/>
    <cellStyle name="Total 13 4 2" xfId="2629" xr:uid="{0499DFDE-A556-41F7-8FB6-9A87FD7AA0CD}"/>
    <cellStyle name="Total 13 4 2 2" xfId="5266" xr:uid="{0C3FEA40-45C3-40B2-86F1-C7577F03F39B}"/>
    <cellStyle name="Total 13 4 2 2 2" xfId="11630" xr:uid="{B88428D7-E65A-4979-88A6-EA34033D5036}"/>
    <cellStyle name="Total 13 4 2 2 2 2" xfId="26738" xr:uid="{A94FBF7F-37E5-4F7C-B552-E942D41FC812}"/>
    <cellStyle name="Total 13 4 2 2 3" xfId="15081" xr:uid="{C1653C63-41AD-4E5D-8936-0E56B91ABD46}"/>
    <cellStyle name="Total 13 4 2 2 3 2" xfId="30189" xr:uid="{AB756B1F-1C99-4155-8C0A-F8BCE5FBF24A}"/>
    <cellStyle name="Total 13 4 2 2 4" xfId="20374" xr:uid="{86708347-0630-437A-BF1E-4D73E17D6215}"/>
    <cellStyle name="Total 13 4 2 3" xfId="9096" xr:uid="{24523FEF-ABFE-47AE-B6AD-FF9C5E9BDE89}"/>
    <cellStyle name="Total 13 4 2 3 2" xfId="24204" xr:uid="{68EABCE2-4434-4FBA-94AF-8C772CA4BD6D}"/>
    <cellStyle name="Total 13 4 2 4" xfId="14317" xr:uid="{39543D0D-F283-4C87-969E-0C6523468BFB}"/>
    <cellStyle name="Total 13 4 2 4 2" xfId="29425" xr:uid="{71C9BD6D-F76E-49C6-BBD5-B63B73A7D013}"/>
    <cellStyle name="Total 13 4 2 5" xfId="13871" xr:uid="{E25FDC54-0943-48D9-9CE1-E53A513CB618}"/>
    <cellStyle name="Total 13 4 2 5 2" xfId="28979" xr:uid="{65B9B0F7-D4A2-47F3-8897-1D17751D01CD}"/>
    <cellStyle name="Total 13 4 2 6" xfId="17737" xr:uid="{40901A0A-45EB-42B1-99C0-E3EE0EEC102B}"/>
    <cellStyle name="Total 13 4 3" xfId="2894" xr:uid="{0A75C4D7-AB44-4076-8FC8-A6C5B4C77965}"/>
    <cellStyle name="Total 13 4 3 2" xfId="5531" xr:uid="{3AFCFDDA-C22B-44F6-AFAD-80045AED1269}"/>
    <cellStyle name="Total 13 4 3 2 2" xfId="11842" xr:uid="{1F3AB76A-6C1E-4ACA-8831-6B187BF6F696}"/>
    <cellStyle name="Total 13 4 3 2 2 2" xfId="26950" xr:uid="{74011E61-9C95-4AC9-9E0A-1D65D8D343F8}"/>
    <cellStyle name="Total 13 4 3 2 3" xfId="7942" xr:uid="{39D42D62-351E-48B6-961A-20AB81101102}"/>
    <cellStyle name="Total 13 4 3 2 3 2" xfId="23050" xr:uid="{DE808FEF-3CF6-4D11-8DF1-D70A3242F84E}"/>
    <cellStyle name="Total 13 4 3 2 4" xfId="20639" xr:uid="{7963B22C-5F38-4011-90D6-C46FD30B0D18}"/>
    <cellStyle name="Total 13 4 3 3" xfId="15188" xr:uid="{AB10D7A9-6B4C-4729-8F14-A76AFBC2A746}"/>
    <cellStyle name="Total 13 4 3 3 2" xfId="30296" xr:uid="{4B53FCE5-2DBC-433A-9C44-F1A3D82B1DC8}"/>
    <cellStyle name="Total 13 4 3 4" xfId="18002" xr:uid="{052A5479-BBF1-4D95-80A3-46C3479C39EC}"/>
    <cellStyle name="Total 13 4 4" xfId="3197" xr:uid="{436AA919-2A3A-4F6C-8374-61A4563C4FB1}"/>
    <cellStyle name="Total 13 4 4 2" xfId="5834" xr:uid="{A8D2F37F-B35C-49CD-B877-156828B778D0}"/>
    <cellStyle name="Total 13 4 4 2 2" xfId="12145" xr:uid="{F3ECD67D-A554-4C6D-A7BE-5AB83E3917BD}"/>
    <cellStyle name="Total 13 4 4 2 2 2" xfId="27253" xr:uid="{05028EAB-7558-4774-9E97-E0F871A5F29D}"/>
    <cellStyle name="Total 13 4 4 2 3" xfId="15252" xr:uid="{142A9053-061F-4F66-A455-87A861625AB2}"/>
    <cellStyle name="Total 13 4 4 2 3 2" xfId="30360" xr:uid="{70763641-6488-4BE3-A3EA-A6CCED9C0AB0}"/>
    <cellStyle name="Total 13 4 4 2 4" xfId="20942" xr:uid="{38CBED2F-9982-48C8-A058-76BADB43340B}"/>
    <cellStyle name="Total 13 4 4 3" xfId="9579" xr:uid="{09431EBA-D047-41ED-B1B7-40102D2DA1F2}"/>
    <cellStyle name="Total 13 4 4 3 2" xfId="24687" xr:uid="{0DBB4A2E-8E38-4CF8-993A-B96C3E042927}"/>
    <cellStyle name="Total 13 4 4 4" xfId="14930" xr:uid="{F0AA713B-96DF-4326-B455-C3D799973796}"/>
    <cellStyle name="Total 13 4 4 4 2" xfId="30038" xr:uid="{0422E549-7B78-4E97-B45D-E09A4A27F820}"/>
    <cellStyle name="Total 13 4 4 5" xfId="18305" xr:uid="{56B3D984-762D-4017-AD44-C84BD40D0AC3}"/>
    <cellStyle name="Total 13 4 5" xfId="3523" xr:uid="{709A7CF0-DA36-40D2-B0C8-4E65690350D7}"/>
    <cellStyle name="Total 13 4 5 2" xfId="6160" xr:uid="{898D03AA-FBA5-47AE-9FD9-54E11C9AF38D}"/>
    <cellStyle name="Total 13 4 5 2 2" xfId="12471" xr:uid="{ED3A0642-0ECE-416F-AAEA-D225998791D9}"/>
    <cellStyle name="Total 13 4 5 2 2 2" xfId="27579" xr:uid="{110CE987-C4BC-46F5-A385-18E7883B77B9}"/>
    <cellStyle name="Total 13 4 5 2 3" xfId="13437" xr:uid="{246AE597-B98F-434E-B5B9-892F9CE0EA5E}"/>
    <cellStyle name="Total 13 4 5 2 3 2" xfId="28545" xr:uid="{E3EF646E-D4D0-4717-A404-022AA1A51D7F}"/>
    <cellStyle name="Total 13 4 5 2 4" xfId="21268" xr:uid="{3E02C8D4-0159-4763-A2D4-8E84946FFB7C}"/>
    <cellStyle name="Total 13 4 5 3" xfId="9905" xr:uid="{BC9FB47F-EBD8-425E-8611-799E499EF154}"/>
    <cellStyle name="Total 13 4 5 3 2" xfId="25013" xr:uid="{0A362B22-2919-49F8-BD7B-16C325E7E1FF}"/>
    <cellStyle name="Total 13 4 5 4" xfId="13498" xr:uid="{A99C100F-7D96-49BB-AD6D-BD3B8878A293}"/>
    <cellStyle name="Total 13 4 5 4 2" xfId="28606" xr:uid="{1E9209EB-2DDF-42B2-8E08-54BF0F5C1318}"/>
    <cellStyle name="Total 13 4 5 5" xfId="18631" xr:uid="{172D4DE6-C76D-432E-81D3-10067D2B9196}"/>
    <cellStyle name="Total 13 4 6" xfId="3829" xr:uid="{8CBA9B76-8DB1-4960-9A0E-E0AFD547EF3C}"/>
    <cellStyle name="Total 13 4 6 2" xfId="6466" xr:uid="{E8635818-64E1-4238-B763-1F517F163881}"/>
    <cellStyle name="Total 13 4 6 2 2" xfId="12777" xr:uid="{BA0EEEE5-4F8D-4114-96FE-54381A7FBFE6}"/>
    <cellStyle name="Total 13 4 6 2 2 2" xfId="27885" xr:uid="{E18DB438-0493-4F76-9324-762AFBCBDF8F}"/>
    <cellStyle name="Total 13 4 6 2 3" xfId="16033" xr:uid="{5820B9CB-334B-4FD5-8D1A-DA4BB9F34A8C}"/>
    <cellStyle name="Total 13 4 6 2 3 2" xfId="31141" xr:uid="{77BB530D-31B5-4477-9552-896F09725CCF}"/>
    <cellStyle name="Total 13 4 6 2 4" xfId="21574" xr:uid="{F0A14A6A-B3C3-4FE1-8239-74EBA3B0197D}"/>
    <cellStyle name="Total 13 4 6 3" xfId="10211" xr:uid="{D7E72BB3-DB9D-4A98-B0C8-4EB079CC8B62}"/>
    <cellStyle name="Total 13 4 6 3 2" xfId="25319" xr:uid="{7084CE7B-FA07-4E77-AF9B-65F97B5AA52A}"/>
    <cellStyle name="Total 13 4 6 4" xfId="7234" xr:uid="{08CFD66C-F49F-42E6-87ED-614B03B752F4}"/>
    <cellStyle name="Total 13 4 6 4 2" xfId="22342" xr:uid="{5DBED6CA-77A6-4C97-9768-B5D23C8DC88A}"/>
    <cellStyle name="Total 13 4 6 5" xfId="18937" xr:uid="{A31DB74E-8BAA-4E6D-A48F-3E2F4D250FF6}"/>
    <cellStyle name="Total 13 4 7" xfId="4211" xr:uid="{0201E5FA-E36C-4DFB-9AB7-FFA73A847B8F}"/>
    <cellStyle name="Total 13 4 7 2" xfId="6848" xr:uid="{EC9D335E-F36F-4BAF-9A28-9C96A565502E}"/>
    <cellStyle name="Total 13 4 7 2 2" xfId="13159" xr:uid="{9DDDECEF-1A6B-47F3-BE82-6635574BAA87}"/>
    <cellStyle name="Total 13 4 7 2 2 2" xfId="28267" xr:uid="{B2B53329-30CB-4995-AA62-4EEF8A93ACE0}"/>
    <cellStyle name="Total 13 4 7 2 3" xfId="16828" xr:uid="{82ED6077-E0BC-4EA4-A62C-897FD109BF66}"/>
    <cellStyle name="Total 13 4 7 2 3 2" xfId="31936" xr:uid="{065E13B4-C792-41CF-BCC0-B0F8D2C1AE86}"/>
    <cellStyle name="Total 13 4 7 2 4" xfId="21956" xr:uid="{8278F64C-E10B-48FE-8B66-566A71407DC8}"/>
    <cellStyle name="Total 13 4 7 3" xfId="10593" xr:uid="{B983F4B0-910D-495C-9E5A-C4C664F5E15C}"/>
    <cellStyle name="Total 13 4 7 3 2" xfId="25701" xr:uid="{FFF5FD61-6403-43D4-A46B-C5F20C6D47B3}"/>
    <cellStyle name="Total 13 4 7 4" xfId="15040" xr:uid="{D8793FD3-7870-4815-87B1-DBB6A14A3527}"/>
    <cellStyle name="Total 13 4 7 4 2" xfId="30148" xr:uid="{22A85270-C44B-4807-89B5-2BD17588CFF5}"/>
    <cellStyle name="Total 13 4 7 5" xfId="19319" xr:uid="{0F5C2107-D96F-464C-8B09-55CACDF9EE2E}"/>
    <cellStyle name="Total 13 4 8" xfId="4776" xr:uid="{394A499B-3714-4A8D-8531-7FFA962BAB43}"/>
    <cellStyle name="Total 13 4 8 2" xfId="11158" xr:uid="{B3698C84-2C0F-488A-B4E9-EAD83218576B}"/>
    <cellStyle name="Total 13 4 8 2 2" xfId="26266" xr:uid="{38F1625C-83FB-4272-8703-F49CB2C05774}"/>
    <cellStyle name="Total 13 4 8 3" xfId="7586" xr:uid="{350DE6B0-ED42-47AE-AA0D-9847B5A71372}"/>
    <cellStyle name="Total 13 4 8 3 2" xfId="22694" xr:uid="{C518B96E-EE6C-49CA-AA06-F84B818517E0}"/>
    <cellStyle name="Total 13 4 8 4" xfId="19884" xr:uid="{6B882D8B-2B66-4BD2-98E8-BB66A157562E}"/>
    <cellStyle name="Total 13 4 9" xfId="8637" xr:uid="{DF613070-7CE6-417F-8B4C-4C205BA66BAE}"/>
    <cellStyle name="Total 13 4 9 2" xfId="23745" xr:uid="{A74AF4CD-04F2-4E98-BC58-B1F9A135B09C}"/>
    <cellStyle name="Total 13 5" xfId="2154" xr:uid="{41FC7F00-1C4A-4116-ABBC-9626FAC02624}"/>
    <cellStyle name="Total 13 5 10" xfId="15952" xr:uid="{F3D8B025-659F-4ABA-98EB-698C1954F8D3}"/>
    <cellStyle name="Total 13 5 10 2" xfId="31060" xr:uid="{CBB899AC-84AF-41B5-8EC9-18CFAFC5A114}"/>
    <cellStyle name="Total 13 5 11" xfId="17379" xr:uid="{F0D6FDCE-A8AD-403A-ACDC-7B07AB7F073A}"/>
    <cellStyle name="Total 13 5 2" xfId="2909" xr:uid="{7E01B687-D8D5-44D4-AF7D-5909952ECC9F}"/>
    <cellStyle name="Total 13 5 2 2" xfId="5546" xr:uid="{FD259D2B-6134-4F44-9252-CDE64497D195}"/>
    <cellStyle name="Total 13 5 2 2 2" xfId="11857" xr:uid="{DA87C541-EB0B-47C0-8B74-6B620BF60953}"/>
    <cellStyle name="Total 13 5 2 2 2 2" xfId="26965" xr:uid="{57071EAF-E55B-4062-8B7D-49581298DE1B}"/>
    <cellStyle name="Total 13 5 2 2 3" xfId="9229" xr:uid="{046B8F5C-0279-46D4-99B3-06CA5C403410}"/>
    <cellStyle name="Total 13 5 2 2 3 2" xfId="24337" xr:uid="{33FB810B-2B8E-4F08-A81A-2468F8F33474}"/>
    <cellStyle name="Total 13 5 2 2 4" xfId="20654" xr:uid="{B2A25E76-0472-4F3B-86A0-0CEE4EB97E4B}"/>
    <cellStyle name="Total 13 5 2 3" xfId="15133" xr:uid="{50B63ED5-3F8F-4B1C-B94A-C6F0FC7105C6}"/>
    <cellStyle name="Total 13 5 2 3 2" xfId="30241" xr:uid="{C918101B-B366-48E7-9131-46FB8065ED43}"/>
    <cellStyle name="Total 13 5 2 4" xfId="18017" xr:uid="{13338EEF-A57F-40DC-8A26-7DE6D6FE2E39}"/>
    <cellStyle name="Total 13 5 3" xfId="3212" xr:uid="{54F2D03F-6B12-4638-8B01-A53B8ACC3BA4}"/>
    <cellStyle name="Total 13 5 3 2" xfId="5849" xr:uid="{D6DBBB95-BB1E-429B-8AC3-D030D820FAF2}"/>
    <cellStyle name="Total 13 5 3 2 2" xfId="12160" xr:uid="{332EDF02-7A79-4F6E-9296-F4C2AC873BF5}"/>
    <cellStyle name="Total 13 5 3 2 2 2" xfId="27268" xr:uid="{D377C24F-A4CD-4F84-AD48-82815E52F2FF}"/>
    <cellStyle name="Total 13 5 3 2 3" xfId="13999" xr:uid="{243D0E4A-A562-43F3-AE18-3A3FBDF7EE8A}"/>
    <cellStyle name="Total 13 5 3 2 3 2" xfId="29107" xr:uid="{B789F56B-88D1-4E37-81BC-06F41831F725}"/>
    <cellStyle name="Total 13 5 3 2 4" xfId="20957" xr:uid="{C2CFB2E9-55B4-4D89-9D8A-43B69C0EE4DF}"/>
    <cellStyle name="Total 13 5 3 3" xfId="9594" xr:uid="{9ADA119B-E2CC-45C0-A817-B874FC83557F}"/>
    <cellStyle name="Total 13 5 3 3 2" xfId="24702" xr:uid="{DE0FACF3-BBFA-464B-B729-7B56AD90CD48}"/>
    <cellStyle name="Total 13 5 3 4" xfId="16128" xr:uid="{13155DD7-A445-4B6F-98AC-922B5BE044EB}"/>
    <cellStyle name="Total 13 5 3 4 2" xfId="31236" xr:uid="{FFC61C74-D22E-451B-BDEE-A80DCF6E5234}"/>
    <cellStyle name="Total 13 5 3 5" xfId="18320" xr:uid="{8A197EEB-D0A3-46B6-B2AB-703258E6D9E9}"/>
    <cellStyle name="Total 13 5 4" xfId="3538" xr:uid="{8335CFDB-6BA1-4CD1-B6FB-68AD26A4A518}"/>
    <cellStyle name="Total 13 5 4 2" xfId="6175" xr:uid="{E5C03418-C058-47F8-BBCC-D73E75FA705C}"/>
    <cellStyle name="Total 13 5 4 2 2" xfId="12486" xr:uid="{4F4719F9-8052-4F19-B28D-21F063D1F935}"/>
    <cellStyle name="Total 13 5 4 2 2 2" xfId="27594" xr:uid="{ACEF3A8E-0DF6-4E03-8607-6278D9D3E20B}"/>
    <cellStyle name="Total 13 5 4 2 3" xfId="15336" xr:uid="{7B32DA0C-FB97-4DD5-8E09-CC6E608333E1}"/>
    <cellStyle name="Total 13 5 4 2 3 2" xfId="30444" xr:uid="{5B1B3F7A-548C-4914-A959-FA679623DAB1}"/>
    <cellStyle name="Total 13 5 4 2 4" xfId="21283" xr:uid="{F5FB8819-E511-4A02-B084-220B4E88402A}"/>
    <cellStyle name="Total 13 5 4 3" xfId="9920" xr:uid="{E26DB96D-86B3-4D66-8853-676CD48F4A92}"/>
    <cellStyle name="Total 13 5 4 3 2" xfId="25028" xr:uid="{A4292E0B-E163-4DC3-BEC1-D0AA5BA58298}"/>
    <cellStyle name="Total 13 5 4 4" xfId="13993" xr:uid="{9C644D84-5891-4E28-BC0F-87186F8BB1D0}"/>
    <cellStyle name="Total 13 5 4 4 2" xfId="29101" xr:uid="{BA897971-5711-40E1-8BFC-BA908EFD2CA7}"/>
    <cellStyle name="Total 13 5 4 5" xfId="18646" xr:uid="{1CC2B658-BF53-4681-91A9-847FE48CF160}"/>
    <cellStyle name="Total 13 5 5" xfId="3844" xr:uid="{6DF10A0C-E297-460A-9943-17E54DC8279B}"/>
    <cellStyle name="Total 13 5 5 2" xfId="6481" xr:uid="{43848A47-4A4B-41F9-94D6-F699B33AA379}"/>
    <cellStyle name="Total 13 5 5 2 2" xfId="12792" xr:uid="{2909E3FE-1E82-488E-ACB5-9C6CEC3EF2AB}"/>
    <cellStyle name="Total 13 5 5 2 2 2" xfId="27900" xr:uid="{D834A59B-69B0-447B-A5FE-F794051632C4}"/>
    <cellStyle name="Total 13 5 5 2 3" xfId="15858" xr:uid="{A93CAC03-E7FF-46EE-8D49-DEFE143FA883}"/>
    <cellStyle name="Total 13 5 5 2 3 2" xfId="30966" xr:uid="{BB35A1D1-9EEA-4642-BB5B-710D12D6EFED}"/>
    <cellStyle name="Total 13 5 5 2 4" xfId="21589" xr:uid="{90F6BC93-E787-4635-B164-0D61F6939701}"/>
    <cellStyle name="Total 13 5 5 3" xfId="10226" xr:uid="{DB11D0DA-C887-401F-B94E-5FD38F228BAB}"/>
    <cellStyle name="Total 13 5 5 3 2" xfId="25334" xr:uid="{A916E103-FA79-4A3E-B032-9068999A1861}"/>
    <cellStyle name="Total 13 5 5 4" xfId="9189" xr:uid="{505B6806-E1A4-4B9B-90E1-818B2CE34D0C}"/>
    <cellStyle name="Total 13 5 5 4 2" xfId="24297" xr:uid="{25DF8B08-6105-4591-800F-CA828B2A8F36}"/>
    <cellStyle name="Total 13 5 5 5" xfId="18952" xr:uid="{365A35D9-C58F-4EAA-9864-07A9E4293092}"/>
    <cellStyle name="Total 13 5 6" xfId="4226" xr:uid="{4F663BF4-844C-454B-8001-B58D215E42E6}"/>
    <cellStyle name="Total 13 5 6 2" xfId="6863" xr:uid="{42D9A95B-5A30-4AB8-A6D1-937E9304D086}"/>
    <cellStyle name="Total 13 5 6 2 2" xfId="13174" xr:uid="{E21D6A74-1CFF-46BA-B645-7643CAB9C9C7}"/>
    <cellStyle name="Total 13 5 6 2 2 2" xfId="28282" xr:uid="{2FC56E7C-BC7F-401E-90FD-071C58F13E10}"/>
    <cellStyle name="Total 13 5 6 2 3" xfId="16843" xr:uid="{77DC7F1D-C9CD-4980-B8C1-763763CA6425}"/>
    <cellStyle name="Total 13 5 6 2 3 2" xfId="31951" xr:uid="{39BDD49F-3071-4127-8713-5F6DE7FF50F8}"/>
    <cellStyle name="Total 13 5 6 2 4" xfId="21971" xr:uid="{3771365E-132C-4D7B-A49F-ADA1C5DF8940}"/>
    <cellStyle name="Total 13 5 6 3" xfId="10608" xr:uid="{5FE92A92-14F8-4D69-ABA0-AFE4FE4F328D}"/>
    <cellStyle name="Total 13 5 6 3 2" xfId="25716" xr:uid="{AB3B51DA-8BA9-4532-872F-332B8BFBA5AB}"/>
    <cellStyle name="Total 13 5 6 4" xfId="7838" xr:uid="{B9A5E6AC-BFCB-4BE6-861D-C0783DE2B6A1}"/>
    <cellStyle name="Total 13 5 6 4 2" xfId="22946" xr:uid="{882499A0-78E5-4295-A229-E1974BBB65AB}"/>
    <cellStyle name="Total 13 5 6 5" xfId="19334" xr:uid="{8F90264E-5FF7-4C0B-8CA3-EBA41C79A88A}"/>
    <cellStyle name="Total 13 5 7" xfId="4791" xr:uid="{A2B2CAD0-96DB-4A87-8F3B-25739315DE4F}"/>
    <cellStyle name="Total 13 5 7 2" xfId="11173" xr:uid="{615C7E39-B8F7-4773-A289-0EB0278A5E16}"/>
    <cellStyle name="Total 13 5 7 2 2" xfId="26281" xr:uid="{19C90292-2747-4EB1-8737-69BE512A252A}"/>
    <cellStyle name="Total 13 5 7 3" xfId="7616" xr:uid="{92E2C52E-90DA-4CE5-B4C5-922CB2F5691C}"/>
    <cellStyle name="Total 13 5 7 3 2" xfId="22724" xr:uid="{D3B6B361-0872-4205-8089-78CD56DC8A29}"/>
    <cellStyle name="Total 13 5 7 4" xfId="19899" xr:uid="{3A3DFA2F-78E1-4DE5-8C8C-4A1DC496B011}"/>
    <cellStyle name="Total 13 5 8" xfId="8652" xr:uid="{C250FF93-8A2C-4061-A9D6-3F06229E4AAF}"/>
    <cellStyle name="Total 13 5 8 2" xfId="23760" xr:uid="{FD30AB7D-9BCB-452C-A22C-35B8D9E6FF0D}"/>
    <cellStyle name="Total 13 5 9" xfId="7215" xr:uid="{9AA15DE6-714A-4C6F-B6B5-4B0413552F3D}"/>
    <cellStyle name="Total 13 5 9 2" xfId="22323" xr:uid="{59396F1E-4F79-4871-81BB-C2F2309789CF}"/>
    <cellStyle name="Total 14" xfId="1778" xr:uid="{00000000-0005-0000-0000-0000F2060000}"/>
    <cellStyle name="Total 14 2" xfId="1949" xr:uid="{F19A910C-A487-4CC2-B73F-35480F32A5EE}"/>
    <cellStyle name="Total 14 2 10" xfId="8450" xr:uid="{23570F16-CEB2-4C1F-B73B-CCF4E1A94EAD}"/>
    <cellStyle name="Total 14 2 10 2" xfId="23558" xr:uid="{6E6AEC84-C96A-4AC5-A3FF-DA1ABF7EA8A3}"/>
    <cellStyle name="Total 14 2 11" xfId="15936" xr:uid="{95F719A4-C57A-49EE-B012-1DBC73E40C8C}"/>
    <cellStyle name="Total 14 2 11 2" xfId="31044" xr:uid="{379D61F0-73B1-4272-9BD6-9EAA5AB50B4D}"/>
    <cellStyle name="Total 14 2 12" xfId="15798" xr:uid="{340248FC-D32B-4439-9D95-B53A7027FF10}"/>
    <cellStyle name="Total 14 2 12 2" xfId="30906" xr:uid="{4B15EC74-212A-4710-A8A4-05622C26ACD3}"/>
    <cellStyle name="Total 14 2 13" xfId="17174" xr:uid="{186EFDB5-C7B7-4C28-8DF5-6D33E7473996}"/>
    <cellStyle name="Total 14 2 2" xfId="2509" xr:uid="{366ACEA9-C761-4C89-B5A8-573916FBD867}"/>
    <cellStyle name="Total 14 2 2 2" xfId="5146" xr:uid="{7AE79A99-716C-4C7D-A456-634E511296AA}"/>
    <cellStyle name="Total 14 2 2 2 2" xfId="11510" xr:uid="{09B14472-EB94-438D-8533-C7B366140301}"/>
    <cellStyle name="Total 14 2 2 2 2 2" xfId="26618" xr:uid="{C900AC16-5A4C-43C3-9746-EC39433A049A}"/>
    <cellStyle name="Total 14 2 2 2 3" xfId="7535" xr:uid="{21441F6B-413A-490A-9E6C-CCCD3B3BDDC2}"/>
    <cellStyle name="Total 14 2 2 2 3 2" xfId="22643" xr:uid="{107BE10F-26AB-4940-9EDB-9D2AAF9A1C9A}"/>
    <cellStyle name="Total 14 2 2 2 4" xfId="20254" xr:uid="{6A4D7A4F-2168-4C9D-A336-B09E207BDF4E}"/>
    <cellStyle name="Total 14 2 2 3" xfId="8976" xr:uid="{B7C6C202-12C8-4D30-9311-F6C35298E968}"/>
    <cellStyle name="Total 14 2 2 3 2" xfId="24084" xr:uid="{90442E83-50F6-4428-8A12-1742120AFB37}"/>
    <cellStyle name="Total 14 2 3" xfId="2725" xr:uid="{797C1F71-9C4D-4E54-8674-06A0767C499B}"/>
    <cellStyle name="Total 14 2 3 2" xfId="5362" xr:uid="{C5044272-1AE6-40F2-BC07-44523626B60D}"/>
    <cellStyle name="Total 14 2 3 2 2" xfId="11711" xr:uid="{7FAFBDE4-AF38-4103-8C13-A037F99AD874}"/>
    <cellStyle name="Total 14 2 3 2 2 2" xfId="26819" xr:uid="{CAB8AAB6-DDBE-479C-BDDD-679DAEAF7D00}"/>
    <cellStyle name="Total 14 2 3 2 3" xfId="9292" xr:uid="{A9070144-D9E9-4B3A-8057-432F3BC56ADF}"/>
    <cellStyle name="Total 14 2 3 2 3 2" xfId="24400" xr:uid="{265B2570-9727-4DEB-821D-60E1C28F4F25}"/>
    <cellStyle name="Total 14 2 3 2 4" xfId="20470" xr:uid="{8DDBF2A0-B4FE-466D-87AE-8440922BB4C5}"/>
    <cellStyle name="Total 14 2 3 3" xfId="16395" xr:uid="{B6FA1FD1-7094-484A-B99E-BE84E09811B7}"/>
    <cellStyle name="Total 14 2 3 3 2" xfId="31503" xr:uid="{85D8FCC8-2657-47E3-AB48-45A0FA1EB627}"/>
    <cellStyle name="Total 14 2 3 4" xfId="17833" xr:uid="{ABA8C0C2-0C22-43F4-A033-CFAFBD7419EC}"/>
    <cellStyle name="Total 14 2 4" xfId="3028" xr:uid="{72F7AC58-E6BE-4CA5-B262-058A5C421CB2}"/>
    <cellStyle name="Total 14 2 4 2" xfId="5665" xr:uid="{F42BB4D2-8298-4C03-9F3B-F8D9B29863F2}"/>
    <cellStyle name="Total 14 2 4 2 2" xfId="11976" xr:uid="{C207E387-DF7C-46CB-B8AB-81708EF99528}"/>
    <cellStyle name="Total 14 2 4 2 2 2" xfId="27084" xr:uid="{4ED0362F-386E-49CD-9A1F-2FA778C28097}"/>
    <cellStyle name="Total 14 2 4 2 3" xfId="7292" xr:uid="{3546AD64-062E-42E5-94B7-49A1BD4FBF1F}"/>
    <cellStyle name="Total 14 2 4 2 3 2" xfId="22400" xr:uid="{AF37B096-307B-402F-8B80-88A6260AA8B0}"/>
    <cellStyle name="Total 14 2 4 2 4" xfId="20773" xr:uid="{E69C041D-DE3E-4A5A-883A-BEA5C58864B8}"/>
    <cellStyle name="Total 14 2 4 3" xfId="9410" xr:uid="{D9FBF8EE-F326-40FF-BBBF-B82396790BA9}"/>
    <cellStyle name="Total 14 2 4 3 2" xfId="24518" xr:uid="{EA7387BF-A54F-41F9-8936-6F8D352E9866}"/>
    <cellStyle name="Total 14 2 4 4" xfId="16245" xr:uid="{D9FF220E-EC9C-49A6-98E6-B43524A7493D}"/>
    <cellStyle name="Total 14 2 4 4 2" xfId="31353" xr:uid="{2F3AD993-7916-4B6E-9217-CB31BC65C005}"/>
    <cellStyle name="Total 14 2 4 5" xfId="18136" xr:uid="{313789FC-B50E-427C-8BEC-A532DD36BEE6}"/>
    <cellStyle name="Total 14 2 5" xfId="3354" xr:uid="{A2E54920-9557-49E0-9B24-0B8148469375}"/>
    <cellStyle name="Total 14 2 5 2" xfId="5991" xr:uid="{31A20775-7B8E-491A-99B2-7904564B2C6C}"/>
    <cellStyle name="Total 14 2 5 2 2" xfId="12302" xr:uid="{CA6DFAAB-FE0C-4B50-9DCA-843CE8344038}"/>
    <cellStyle name="Total 14 2 5 2 2 2" xfId="27410" xr:uid="{00702CB2-9E0F-4514-A526-C408849501AE}"/>
    <cellStyle name="Total 14 2 5 2 3" xfId="7782" xr:uid="{9FCE80C2-E68C-4EBC-ADFE-245BC0E88954}"/>
    <cellStyle name="Total 14 2 5 2 3 2" xfId="22890" xr:uid="{FFDBA83D-7B4A-4A8F-A803-C1DA68B69913}"/>
    <cellStyle name="Total 14 2 5 2 4" xfId="21099" xr:uid="{F7E182D1-6830-4B50-BC7D-881D2B435E40}"/>
    <cellStyle name="Total 14 2 5 3" xfId="9736" xr:uid="{23093276-45B7-4843-8B4A-EBC0A9FB9C17}"/>
    <cellStyle name="Total 14 2 5 3 2" xfId="24844" xr:uid="{88F5DC30-2468-4D75-A333-FF7632ACF95A}"/>
    <cellStyle name="Total 14 2 5 4" xfId="16000" xr:uid="{DCF7290A-4818-4E42-BA73-3B43291FCD15}"/>
    <cellStyle name="Total 14 2 5 4 2" xfId="31108" xr:uid="{9EA3B1F6-CDDF-4C1C-BAD3-96CEA2B042EC}"/>
    <cellStyle name="Total 14 2 5 5" xfId="18462" xr:uid="{7CE2B2D6-5F0E-40EC-B123-27D75B45F1EA}"/>
    <cellStyle name="Total 14 2 6" xfId="3660" xr:uid="{42401F47-3B08-495F-9311-71A35763907C}"/>
    <cellStyle name="Total 14 2 6 2" xfId="6297" xr:uid="{6A165DBE-328D-4C52-A56E-064F6F388028}"/>
    <cellStyle name="Total 14 2 6 2 2" xfId="12608" xr:uid="{C4AFF48B-EC96-47BD-845B-C6B01D544C36}"/>
    <cellStyle name="Total 14 2 6 2 2 2" xfId="27716" xr:uid="{346698EC-82DF-4668-A109-28E0A37ADA12}"/>
    <cellStyle name="Total 14 2 6 2 3" xfId="7879" xr:uid="{EDE13BB7-D8F0-42BA-B053-50DFCF1A7427}"/>
    <cellStyle name="Total 14 2 6 2 3 2" xfId="22987" xr:uid="{851F1F78-2813-4628-A37A-D68B08764AE1}"/>
    <cellStyle name="Total 14 2 6 2 4" xfId="21405" xr:uid="{3EE73B1E-CAD2-4D79-AB9C-E634570DD77F}"/>
    <cellStyle name="Total 14 2 6 3" xfId="10042" xr:uid="{67B8CA55-8D7A-4164-BE39-62D03CBC2E66}"/>
    <cellStyle name="Total 14 2 6 3 2" xfId="25150" xr:uid="{D9927ACE-EE73-47B5-84C7-39926CD77860}"/>
    <cellStyle name="Total 14 2 6 4" xfId="15003" xr:uid="{792A4750-16B2-4897-8859-2912A7A0F07E}"/>
    <cellStyle name="Total 14 2 6 4 2" xfId="30111" xr:uid="{45D93D3A-1E54-4EBE-AC55-CE178F4D3315}"/>
    <cellStyle name="Total 14 2 6 5" xfId="18768" xr:uid="{959E51AB-E931-4243-ACB3-B057491E1865}"/>
    <cellStyle name="Total 14 2 7" xfId="4021" xr:uid="{7EA67663-D7AE-4AE9-84AB-EC38AC3BD4F1}"/>
    <cellStyle name="Total 14 2 7 2" xfId="6658" xr:uid="{4B438B69-2B2B-4556-8A7E-225BD271D251}"/>
    <cellStyle name="Total 14 2 7 2 2" xfId="12969" xr:uid="{9041BBA7-95ED-4032-BBE8-9A95A3E0CDC4}"/>
    <cellStyle name="Total 14 2 7 2 2 2" xfId="28077" xr:uid="{976B9CCF-70C1-49FC-8638-DAE17B0B01D9}"/>
    <cellStyle name="Total 14 2 7 2 3" xfId="16659" xr:uid="{96223ABB-3530-48E8-A110-037F836F4FB7}"/>
    <cellStyle name="Total 14 2 7 2 3 2" xfId="31767" xr:uid="{0D7308CD-120C-4A3A-A289-54E8F7759D3C}"/>
    <cellStyle name="Total 14 2 7 2 4" xfId="21766" xr:uid="{AD84AC7B-C277-4BD6-AA26-6E81D7532AF7}"/>
    <cellStyle name="Total 14 2 7 3" xfId="10403" xr:uid="{E4544075-4DC7-48F8-B1B8-98A0095CA09C}"/>
    <cellStyle name="Total 14 2 7 3 2" xfId="25511" xr:uid="{BD460ED0-AA85-4F01-8CEC-85900F2D1773}"/>
    <cellStyle name="Total 14 2 7 4" xfId="11802" xr:uid="{669A2822-9E61-4A74-A0F8-7CE56545B902}"/>
    <cellStyle name="Total 14 2 7 4 2" xfId="26910" xr:uid="{5617447C-9712-404E-8DC7-3FF694666D4E}"/>
    <cellStyle name="Total 14 2 7 5" xfId="19129" xr:uid="{11C40043-4F18-4125-8FFD-2670469D0A0C}"/>
    <cellStyle name="Total 14 2 8" xfId="4334" xr:uid="{1D64AAF4-700C-4DAF-842E-C86325C3F09C}"/>
    <cellStyle name="Total 14 2 8 2" xfId="6971" xr:uid="{7BFB4D42-DAC8-4909-96C0-43B58E21CFCC}"/>
    <cellStyle name="Total 14 2 8 2 2" xfId="13282" xr:uid="{F024B646-1F35-42FE-8151-EBD03DF08E4B}"/>
    <cellStyle name="Total 14 2 8 2 2 2" xfId="28390" xr:uid="{3C107B21-7AA9-492A-BA7E-E43BAA94D1EB}"/>
    <cellStyle name="Total 14 2 8 2 3" xfId="16946" xr:uid="{6D3048D3-4801-44E1-A815-88C10EEFF424}"/>
    <cellStyle name="Total 14 2 8 2 3 2" xfId="32054" xr:uid="{72C08305-E314-4C03-98CA-500A87CA24F5}"/>
    <cellStyle name="Total 14 2 8 2 4" xfId="22079" xr:uid="{22468A3E-E7BD-4A2C-BA3E-D919E0E6B35E}"/>
    <cellStyle name="Total 14 2 8 3" xfId="10716" xr:uid="{88CA9490-19C1-4354-89C1-98473E7F28F2}"/>
    <cellStyle name="Total 14 2 8 3 2" xfId="25824" xr:uid="{57A80273-21E9-41EC-A4B7-A684AA109CC6}"/>
    <cellStyle name="Total 14 2 8 4" xfId="8241" xr:uid="{0A82F90D-2FAD-44A4-A5CE-AFBA49549267}"/>
    <cellStyle name="Total 14 2 8 4 2" xfId="23349" xr:uid="{1B830FA2-7F9F-47F5-ACEC-AD472012C450}"/>
    <cellStyle name="Total 14 2 8 5" xfId="19442" xr:uid="{3104F287-84A2-459F-B459-66E979F8CBF5}"/>
    <cellStyle name="Total 14 2 9" xfId="4586" xr:uid="{942B964D-546B-49C2-A25F-22C42567044E}"/>
    <cellStyle name="Total 14 2 9 2" xfId="10968" xr:uid="{B41C35DF-0D00-4E58-BEDE-49434B04132A}"/>
    <cellStyle name="Total 14 2 9 2 2" xfId="26076" xr:uid="{2E57529E-4D0A-440E-81CE-987AEF19E168}"/>
    <cellStyle name="Total 14 2 9 3" xfId="15631" xr:uid="{39E74BE7-FD41-45DA-9056-57FC2B4AEF67}"/>
    <cellStyle name="Total 14 2 9 3 2" xfId="30739" xr:uid="{D62FE586-B13B-4032-BCAF-C82BDF97E5D2}"/>
    <cellStyle name="Total 14 2 9 4" xfId="19694" xr:uid="{70B43BCC-D7A1-48B8-A7E6-6023E9F979E8}"/>
    <cellStyle name="Total 14 3" xfId="1978" xr:uid="{EBF3DA12-3F7C-441B-BC3D-FFA3B4083F58}"/>
    <cellStyle name="Total 14 3 10" xfId="8476" xr:uid="{504D2E06-0677-4AEF-971E-B4BC95934ABE}"/>
    <cellStyle name="Total 14 3 10 2" xfId="23584" xr:uid="{C4372189-3758-4D83-A502-E0327700A607}"/>
    <cellStyle name="Total 14 3 11" xfId="15603" xr:uid="{FCA148BE-0FB2-413F-B4FA-107DA334391A}"/>
    <cellStyle name="Total 14 3 11 2" xfId="30711" xr:uid="{3168B806-D018-422E-9DE2-5D5470BF0A1B}"/>
    <cellStyle name="Total 14 3 12" xfId="15261" xr:uid="{1D217338-12E1-44B2-AB66-15E7287DDA3B}"/>
    <cellStyle name="Total 14 3 12 2" xfId="30369" xr:uid="{9BFF1B2D-1A46-499D-ADA5-35D1EBDF3554}"/>
    <cellStyle name="Total 14 3 13" xfId="17203" xr:uid="{10C39731-0AFC-44BD-82A8-E78EA21707B1}"/>
    <cellStyle name="Total 14 3 2" xfId="2538" xr:uid="{3FEBC683-1224-4526-881F-7FC89631EA71}"/>
    <cellStyle name="Total 14 3 2 2" xfId="5175" xr:uid="{D762FF86-81F8-4C50-B58A-531F2ACAC7C5}"/>
    <cellStyle name="Total 14 3 2 2 2" xfId="11539" xr:uid="{1F3E2476-9189-49D2-9C48-21BD8C917C1D}"/>
    <cellStyle name="Total 14 3 2 2 2 2" xfId="26647" xr:uid="{39E71643-17F7-42F8-97B1-5BF8113F4CB4}"/>
    <cellStyle name="Total 14 3 2 2 3" xfId="14960" xr:uid="{76663AE5-DACD-4423-8A4F-279928F7A9FD}"/>
    <cellStyle name="Total 14 3 2 2 3 2" xfId="30068" xr:uid="{C1D2F1DB-60CA-4E92-99E6-75C01EFA6888}"/>
    <cellStyle name="Total 14 3 2 2 4" xfId="20283" xr:uid="{6ACB7B1C-B1DD-4E6E-8A2C-317A81290CD8}"/>
    <cellStyle name="Total 14 3 2 3" xfId="9005" xr:uid="{69288549-6913-4C28-A83A-CED987332BCE}"/>
    <cellStyle name="Total 14 3 2 3 2" xfId="24113" xr:uid="{614BE8CF-840E-4832-89E9-C2B72298B27E}"/>
    <cellStyle name="Total 14 3 3" xfId="2740" xr:uid="{95FEC4C0-1A2E-4BD3-BF04-A9E845CB2939}"/>
    <cellStyle name="Total 14 3 3 2" xfId="5377" xr:uid="{D6DEE13F-5565-481E-8829-522F99A6B538}"/>
    <cellStyle name="Total 14 3 3 2 2" xfId="11726" xr:uid="{8DC5BF8E-766D-4303-9971-5EF3D8F4EC6D}"/>
    <cellStyle name="Total 14 3 3 2 2 2" xfId="26834" xr:uid="{6107035B-44EE-4D19-8AC2-3D7B2A1101CF}"/>
    <cellStyle name="Total 14 3 3 2 3" xfId="7868" xr:uid="{87C64689-992B-4A05-BDA5-12DA4BE3689D}"/>
    <cellStyle name="Total 14 3 3 2 3 2" xfId="22976" xr:uid="{8F68F764-631B-446B-A176-907E2879D4E1}"/>
    <cellStyle name="Total 14 3 3 2 4" xfId="20485" xr:uid="{46D34624-2610-4E01-A348-8CE64E735D68}"/>
    <cellStyle name="Total 14 3 3 3" xfId="13865" xr:uid="{492A887A-B89D-4909-96C4-0A14DFA85737}"/>
    <cellStyle name="Total 14 3 3 3 2" xfId="28973" xr:uid="{22FFBE8A-3A6B-4017-A629-99DB00BAC650}"/>
    <cellStyle name="Total 14 3 3 4" xfId="17848" xr:uid="{FCC55498-7E60-4E69-93A6-07F5B864A67B}"/>
    <cellStyle name="Total 14 3 4" xfId="3043" xr:uid="{FF143FBB-5761-4AEA-B39B-2B7BF673B007}"/>
    <cellStyle name="Total 14 3 4 2" xfId="5680" xr:uid="{74153484-2E26-42B4-B42F-1F16A60A0366}"/>
    <cellStyle name="Total 14 3 4 2 2" xfId="11991" xr:uid="{188F4DCB-D2F7-4D4C-B5AA-C6DBBC468DDA}"/>
    <cellStyle name="Total 14 3 4 2 2 2" xfId="27099" xr:uid="{E49269B4-F8A9-4FA3-878D-3B2EB5A57C28}"/>
    <cellStyle name="Total 14 3 4 2 3" xfId="14329" xr:uid="{F9D82389-8A66-4298-9A28-D45A0C9D0B99}"/>
    <cellStyle name="Total 14 3 4 2 3 2" xfId="29437" xr:uid="{54F9139F-69EC-4B56-AB1D-CC066CBC3D6A}"/>
    <cellStyle name="Total 14 3 4 2 4" xfId="20788" xr:uid="{77D25AC1-40B9-4A6B-A077-B444B2E25AC9}"/>
    <cellStyle name="Total 14 3 4 3" xfId="9425" xr:uid="{E440B1ED-B242-4ABA-82F8-32FBE91A89C9}"/>
    <cellStyle name="Total 14 3 4 3 2" xfId="24533" xr:uid="{275F28F5-63B6-4E60-9E12-373E0AD2E29E}"/>
    <cellStyle name="Total 14 3 4 4" xfId="7877" xr:uid="{C52C1528-AFC2-4F3C-8A00-3AFD2CAAD490}"/>
    <cellStyle name="Total 14 3 4 4 2" xfId="22985" xr:uid="{9C90C56E-4416-46E1-A919-89C245FFD302}"/>
    <cellStyle name="Total 14 3 4 5" xfId="18151" xr:uid="{2F1BAFE3-7E62-49BC-80A8-536DB927800C}"/>
    <cellStyle name="Total 14 3 5" xfId="3369" xr:uid="{0309B913-9A2F-4FED-9EA9-B63057C493B5}"/>
    <cellStyle name="Total 14 3 5 2" xfId="6006" xr:uid="{58C4B7A1-7787-417B-BA02-DBA722FDEB7A}"/>
    <cellStyle name="Total 14 3 5 2 2" xfId="12317" xr:uid="{2943D39E-9A73-4EF5-8019-8E77E07312CE}"/>
    <cellStyle name="Total 14 3 5 2 2 2" xfId="27425" xr:uid="{BA97EF45-A4AD-46F7-B191-43D4B4F52F06}"/>
    <cellStyle name="Total 14 3 5 2 3" xfId="8138" xr:uid="{B706EAA2-B6C4-4E2B-94DE-574A9F6CCBEF}"/>
    <cellStyle name="Total 14 3 5 2 3 2" xfId="23246" xr:uid="{B46FDDBC-B85A-40D6-AE59-F7F05F8AB762}"/>
    <cellStyle name="Total 14 3 5 2 4" xfId="21114" xr:uid="{625734B6-3843-49E8-A82C-3DD161C9A179}"/>
    <cellStyle name="Total 14 3 5 3" xfId="9751" xr:uid="{1EB051B5-24A7-4542-898A-BAC3BE81AF0C}"/>
    <cellStyle name="Total 14 3 5 3 2" xfId="24859" xr:uid="{F274D34F-68A6-4A41-8D86-C9F7F8B0C071}"/>
    <cellStyle name="Total 14 3 5 4" xfId="14270" xr:uid="{281BE468-6463-4B82-82B9-146F68610655}"/>
    <cellStyle name="Total 14 3 5 4 2" xfId="29378" xr:uid="{DD1E186B-3869-42AC-B2F9-49A55610113D}"/>
    <cellStyle name="Total 14 3 5 5" xfId="18477" xr:uid="{D428E71E-82CD-4AD6-9106-026F07C8C664}"/>
    <cellStyle name="Total 14 3 6" xfId="3675" xr:uid="{D5A277C3-2759-4E0D-A794-5F4DAD795C19}"/>
    <cellStyle name="Total 14 3 6 2" xfId="6312" xr:uid="{3290F0BE-A118-4BAC-9803-1DA389206479}"/>
    <cellStyle name="Total 14 3 6 2 2" xfId="12623" xr:uid="{9E2C730C-AE9A-4F7E-9CA3-13C47433933B}"/>
    <cellStyle name="Total 14 3 6 2 2 2" xfId="27731" xr:uid="{A42D1588-3E2A-4613-928C-300935DADAB7}"/>
    <cellStyle name="Total 14 3 6 2 3" xfId="13494" xr:uid="{DACCA285-E7D0-4FE6-9E96-E47AD3F3F4E5}"/>
    <cellStyle name="Total 14 3 6 2 3 2" xfId="28602" xr:uid="{FC9F110F-CA21-4F2C-8193-9A6D972D234E}"/>
    <cellStyle name="Total 14 3 6 2 4" xfId="21420" xr:uid="{30BE968A-6CCD-4BD6-83E4-AE4027BB93D9}"/>
    <cellStyle name="Total 14 3 6 3" xfId="10057" xr:uid="{FC4A25DF-C8A6-4F11-BD2F-F63D8E7430BF}"/>
    <cellStyle name="Total 14 3 6 3 2" xfId="25165" xr:uid="{AC233997-0611-47E8-8E9E-7188EBCB46AA}"/>
    <cellStyle name="Total 14 3 6 4" xfId="15890" xr:uid="{38C4D7EC-D110-4A2C-91E0-6FC56F31B24E}"/>
    <cellStyle name="Total 14 3 6 4 2" xfId="30998" xr:uid="{631119D4-740A-4138-94B9-80EF60601193}"/>
    <cellStyle name="Total 14 3 6 5" xfId="18783" xr:uid="{00A5B1E7-3799-4CDC-8D30-5BD01A8E64F6}"/>
    <cellStyle name="Total 14 3 7" xfId="4050" xr:uid="{9D218B8D-39C9-48D6-BF54-0406BBB7C4E1}"/>
    <cellStyle name="Total 14 3 7 2" xfId="6687" xr:uid="{27452B2F-6D52-4D95-8CC7-50D637E24330}"/>
    <cellStyle name="Total 14 3 7 2 2" xfId="12998" xr:uid="{6269CFF6-0B59-40E7-8F4A-4137935BE32D}"/>
    <cellStyle name="Total 14 3 7 2 2 2" xfId="28106" xr:uid="{5DA83407-6E12-4CE2-9CCD-2201E90B71AF}"/>
    <cellStyle name="Total 14 3 7 2 3" xfId="16674" xr:uid="{5664D5CB-4AA7-423D-86D1-0C1542524DF0}"/>
    <cellStyle name="Total 14 3 7 2 3 2" xfId="31782" xr:uid="{63FFAF73-9198-496A-AD4F-19D40288C7FB}"/>
    <cellStyle name="Total 14 3 7 2 4" xfId="21795" xr:uid="{2FBE7924-A072-4979-A425-2FEE6D59C566}"/>
    <cellStyle name="Total 14 3 7 3" xfId="10432" xr:uid="{17F1D927-1C30-4034-902C-C40ABCC881DA}"/>
    <cellStyle name="Total 14 3 7 3 2" xfId="25540" xr:uid="{28C00683-8994-43E0-AE6D-D74874587F3A}"/>
    <cellStyle name="Total 14 3 7 4" xfId="13722" xr:uid="{F5F57806-9680-4982-A809-882EFDD5738D}"/>
    <cellStyle name="Total 14 3 7 4 2" xfId="28830" xr:uid="{7D949D2F-43CC-49A2-96C0-C92DFC271CA9}"/>
    <cellStyle name="Total 14 3 7 5" xfId="19158" xr:uid="{7875EF98-C9F2-4DCC-913F-58BD23709C9D}"/>
    <cellStyle name="Total 14 3 8" xfId="4349" xr:uid="{0FCDE3E3-8CDF-48AF-B237-4572ADA5FB7C}"/>
    <cellStyle name="Total 14 3 8 2" xfId="6986" xr:uid="{238301B7-197C-49D0-82C5-8EC571FC1EFE}"/>
    <cellStyle name="Total 14 3 8 2 2" xfId="13297" xr:uid="{B20708D3-9047-44FF-9730-F37C8A72D737}"/>
    <cellStyle name="Total 14 3 8 2 2 2" xfId="28405" xr:uid="{ABD250CB-7768-4F11-B0F8-77BAC2C79697}"/>
    <cellStyle name="Total 14 3 8 2 3" xfId="16961" xr:uid="{B96910FB-0D37-4BE9-A102-0200212C5338}"/>
    <cellStyle name="Total 14 3 8 2 3 2" xfId="32069" xr:uid="{6704D087-835D-44F3-B3CC-339445F6DA59}"/>
    <cellStyle name="Total 14 3 8 2 4" xfId="22094" xr:uid="{D7A93FC3-A4FA-412B-B9F6-88555A5954C4}"/>
    <cellStyle name="Total 14 3 8 3" xfId="10731" xr:uid="{EDE90BB2-749F-473B-834E-848DAD9A43E9}"/>
    <cellStyle name="Total 14 3 8 3 2" xfId="25839" xr:uid="{2BAEE52F-71DE-43CA-B845-631D4250E26F}"/>
    <cellStyle name="Total 14 3 8 4" xfId="13841" xr:uid="{643D3BED-32B5-41D3-A30F-5D0B2496C723}"/>
    <cellStyle name="Total 14 3 8 4 2" xfId="28949" xr:uid="{035557BB-536A-48AF-85F2-86F402E69558}"/>
    <cellStyle name="Total 14 3 8 5" xfId="19457" xr:uid="{F73DE74F-7C98-4FA9-A7E2-8132E9AA3F48}"/>
    <cellStyle name="Total 14 3 9" xfId="4615" xr:uid="{38155D85-995C-4E8D-AE14-268F769CA77E}"/>
    <cellStyle name="Total 14 3 9 2" xfId="10997" xr:uid="{626BC0FD-C4E0-4458-AFEF-A41CA551D3CF}"/>
    <cellStyle name="Total 14 3 9 2 2" xfId="26105" xr:uid="{19C51359-4E41-461A-BDA3-B3645B86BBA5}"/>
    <cellStyle name="Total 14 3 9 3" xfId="16228" xr:uid="{611EE7F1-E25A-45E2-9A84-4A623D0E85D9}"/>
    <cellStyle name="Total 14 3 9 3 2" xfId="31336" xr:uid="{7F08E310-42BC-41EA-8D7B-EE14C059960B}"/>
    <cellStyle name="Total 14 3 9 4" xfId="19723" xr:uid="{754D0532-553A-4ED8-9080-C23868017D07}"/>
    <cellStyle name="Total 14 4" xfId="2140" xr:uid="{48519EA9-2600-45A2-94BA-C5282877A933}"/>
    <cellStyle name="Total 14 4 10" xfId="7113" xr:uid="{CFA7ECD5-8EF1-4923-B7C1-B0BAFC99E95C}"/>
    <cellStyle name="Total 14 4 10 2" xfId="22221" xr:uid="{B0FE4EA2-E2E8-4779-9EE6-9D3A71F0DF35}"/>
    <cellStyle name="Total 14 4 11" xfId="14549" xr:uid="{322B6FA3-14C7-4528-A2F1-EFC933147EC8}"/>
    <cellStyle name="Total 14 4 11 2" xfId="29657" xr:uid="{E1BC5CA6-4D15-4663-A59B-67AEC5568374}"/>
    <cellStyle name="Total 14 4 12" xfId="17365" xr:uid="{307C2EB4-ECCB-41C1-B0C8-FF97FF0C5410}"/>
    <cellStyle name="Total 14 4 2" xfId="2630" xr:uid="{FE348F18-1741-4DF1-BF94-8CF9CB32FC87}"/>
    <cellStyle name="Total 14 4 2 2" xfId="5267" xr:uid="{A28D9053-7C50-4CC3-B206-8CDBBDDF93AA}"/>
    <cellStyle name="Total 14 4 2 2 2" xfId="11631" xr:uid="{377FFFAA-68E7-48A9-B2B6-BF5B2BC8EB4A}"/>
    <cellStyle name="Total 14 4 2 2 2 2" xfId="26739" xr:uid="{0166A47E-EA70-49B7-A58B-DD5865C21D89}"/>
    <cellStyle name="Total 14 4 2 2 3" xfId="16442" xr:uid="{EAA4F8BB-49A2-489F-9BC1-BA5DC3D6E034}"/>
    <cellStyle name="Total 14 4 2 2 3 2" xfId="31550" xr:uid="{5BE88F93-3FFF-4CC8-A79D-E3D1B176511A}"/>
    <cellStyle name="Total 14 4 2 2 4" xfId="20375" xr:uid="{B6DD7072-321D-4429-BC5C-7975C5B057F1}"/>
    <cellStyle name="Total 14 4 2 3" xfId="9097" xr:uid="{8E3F53E4-2825-4D4A-845C-A488F4CF0D40}"/>
    <cellStyle name="Total 14 4 2 3 2" xfId="24205" xr:uid="{117D16D7-74DB-4756-A338-83DE56E8B1FD}"/>
    <cellStyle name="Total 14 4 2 4" xfId="7177" xr:uid="{6353B0C0-D4E2-45B0-B588-6369BC9FC699}"/>
    <cellStyle name="Total 14 4 2 4 2" xfId="22285" xr:uid="{523EEA1A-8A68-4D61-BEBF-FA65D8A78D45}"/>
    <cellStyle name="Total 14 4 2 5" xfId="16299" xr:uid="{791CE4B5-7CA3-4734-A742-BF631DC42A35}"/>
    <cellStyle name="Total 14 4 2 5 2" xfId="31407" xr:uid="{7B6E81D2-F30E-44D9-8F9F-FE7BABB42174}"/>
    <cellStyle name="Total 14 4 2 6" xfId="17738" xr:uid="{280F05FC-81F9-4B39-810C-647E510DF396}"/>
    <cellStyle name="Total 14 4 3" xfId="2895" xr:uid="{A71F21E6-9099-469A-9063-B0E5F94769FD}"/>
    <cellStyle name="Total 14 4 3 2" xfId="5532" xr:uid="{92090DA8-7CB2-45A4-9435-469FB0C30B13}"/>
    <cellStyle name="Total 14 4 3 2 2" xfId="11843" xr:uid="{F9D79B89-FBA2-4148-9334-196F45031B54}"/>
    <cellStyle name="Total 14 4 3 2 2 2" xfId="26951" xr:uid="{85DB13E9-5A50-49C4-B8C0-25F98B4BA416}"/>
    <cellStyle name="Total 14 4 3 2 3" xfId="16042" xr:uid="{072CDD3A-7B85-4444-BF92-82628559D72B}"/>
    <cellStyle name="Total 14 4 3 2 3 2" xfId="31150" xr:uid="{CF2796DC-EFF3-46E0-9863-3462F0D67EF3}"/>
    <cellStyle name="Total 14 4 3 2 4" xfId="20640" xr:uid="{25D5CE76-1B85-48C8-919D-F763906E0145}"/>
    <cellStyle name="Total 14 4 3 3" xfId="15183" xr:uid="{EC3ECED3-B12F-4CFA-B60C-C269D2D20A98}"/>
    <cellStyle name="Total 14 4 3 3 2" xfId="30291" xr:uid="{7CFEA186-AA79-48C8-B595-8BA6159FCA1F}"/>
    <cellStyle name="Total 14 4 3 4" xfId="18003" xr:uid="{EDA321EC-062C-492C-896A-61774D89FE5A}"/>
    <cellStyle name="Total 14 4 4" xfId="3198" xr:uid="{F7700CFA-8E85-41B7-A715-F7F0BC1D6A50}"/>
    <cellStyle name="Total 14 4 4 2" xfId="5835" xr:uid="{E6C0E916-C66B-4719-9BF5-74FB30AB5364}"/>
    <cellStyle name="Total 14 4 4 2 2" xfId="12146" xr:uid="{2DBD6AA8-DA2A-4B1E-AFBC-FEEF26E59AD7}"/>
    <cellStyle name="Total 14 4 4 2 2 2" xfId="27254" xr:uid="{031F0F27-0968-45E8-B2A5-F7705D2CC780}"/>
    <cellStyle name="Total 14 4 4 2 3" xfId="15528" xr:uid="{3083955C-2735-426D-BE57-346541F3F93B}"/>
    <cellStyle name="Total 14 4 4 2 3 2" xfId="30636" xr:uid="{82712DCC-F3BD-4909-B39E-2D4A9487B38C}"/>
    <cellStyle name="Total 14 4 4 2 4" xfId="20943" xr:uid="{6A435FD3-1839-48F2-9C8B-B887BD02ADE4}"/>
    <cellStyle name="Total 14 4 4 3" xfId="9580" xr:uid="{1761C752-F8E0-4F49-9FA5-14B986C1074C}"/>
    <cellStyle name="Total 14 4 4 3 2" xfId="24688" xr:uid="{86562247-B9BE-40AE-9128-BED211EF8A2F}"/>
    <cellStyle name="Total 14 4 4 4" xfId="15998" xr:uid="{C1F55DC3-3419-4D7A-A1D6-0406650D290A}"/>
    <cellStyle name="Total 14 4 4 4 2" xfId="31106" xr:uid="{508F8D62-34AD-445D-AFCB-59D8A04D45D1}"/>
    <cellStyle name="Total 14 4 4 5" xfId="18306" xr:uid="{DE54B9F6-3629-4F5C-A452-C2CBA963D96D}"/>
    <cellStyle name="Total 14 4 5" xfId="3524" xr:uid="{FAB4800C-356C-4418-A14C-33E9A94C1B74}"/>
    <cellStyle name="Total 14 4 5 2" xfId="6161" xr:uid="{2AD950F4-CF2E-48C6-8F65-C95216B3D551}"/>
    <cellStyle name="Total 14 4 5 2 2" xfId="12472" xr:uid="{1D517F56-AACA-4836-A132-3B3F9D0EDA73}"/>
    <cellStyle name="Total 14 4 5 2 2 2" xfId="27580" xr:uid="{31EAAFAA-88D0-4BF1-BCDB-5A507A77011E}"/>
    <cellStyle name="Total 14 4 5 2 3" xfId="7212" xr:uid="{40A7F7DA-51B2-4998-9FBB-87EC83B053B0}"/>
    <cellStyle name="Total 14 4 5 2 3 2" xfId="22320" xr:uid="{BF0C6DCF-366C-4BCC-A543-C5EDFEEC64EA}"/>
    <cellStyle name="Total 14 4 5 2 4" xfId="21269" xr:uid="{7D49CBE8-AABC-4FA9-8500-BB83DF3CAC3D}"/>
    <cellStyle name="Total 14 4 5 3" xfId="9906" xr:uid="{3CD2FAD0-11BA-4F42-8FBF-8DFE06F952CF}"/>
    <cellStyle name="Total 14 4 5 3 2" xfId="25014" xr:uid="{DD3FC9F1-8227-4797-AA9B-91684A1FFC5F}"/>
    <cellStyle name="Total 14 4 5 4" xfId="13877" xr:uid="{D411CEC2-C6E0-400C-AC42-02451F1DFA78}"/>
    <cellStyle name="Total 14 4 5 4 2" xfId="28985" xr:uid="{6E2BFF67-E017-4594-BBBC-70D28F2A828A}"/>
    <cellStyle name="Total 14 4 5 5" xfId="18632" xr:uid="{7554D21F-1676-4B50-89D7-A7A51BABBE3A}"/>
    <cellStyle name="Total 14 4 6" xfId="3830" xr:uid="{05507290-8929-42A0-A0DF-73A9DE90232C}"/>
    <cellStyle name="Total 14 4 6 2" xfId="6467" xr:uid="{AE07DA0F-A9F4-414F-90F1-ED3AC11DE829}"/>
    <cellStyle name="Total 14 4 6 2 2" xfId="12778" xr:uid="{B6CE08C1-FCD5-4B70-ABD1-6E65ED789606}"/>
    <cellStyle name="Total 14 4 6 2 2 2" xfId="27886" xr:uid="{348C400C-3F49-4FAA-870C-073137F153EB}"/>
    <cellStyle name="Total 14 4 6 2 3" xfId="13975" xr:uid="{3392005C-A556-4700-AA1F-5CE3C7CFCA95}"/>
    <cellStyle name="Total 14 4 6 2 3 2" xfId="29083" xr:uid="{49B0EFCC-DD19-4604-AB65-D6EC782559EF}"/>
    <cellStyle name="Total 14 4 6 2 4" xfId="21575" xr:uid="{CB2176C4-1018-49EB-8ED0-1468D8EFFFF4}"/>
    <cellStyle name="Total 14 4 6 3" xfId="10212" xr:uid="{7CCBA56B-4AA4-4DE7-A973-D8674D4BDEB1}"/>
    <cellStyle name="Total 14 4 6 3 2" xfId="25320" xr:uid="{7BFDA380-24F4-41C1-AF46-6A639AFF7603}"/>
    <cellStyle name="Total 14 4 6 4" xfId="16346" xr:uid="{257986E0-849E-4E3C-B0E0-46AC4E4A5B28}"/>
    <cellStyle name="Total 14 4 6 4 2" xfId="31454" xr:uid="{7AA78644-8CEC-439D-826B-4C83D3CF100E}"/>
    <cellStyle name="Total 14 4 6 5" xfId="18938" xr:uid="{F415FB93-EBE2-4B63-89FD-8FADF59FFB43}"/>
    <cellStyle name="Total 14 4 7" xfId="4212" xr:uid="{0578ED11-0012-4FF2-94AF-141DE8E07EE8}"/>
    <cellStyle name="Total 14 4 7 2" xfId="6849" xr:uid="{A7524B40-8A21-4BAC-B335-8BAC65E91782}"/>
    <cellStyle name="Total 14 4 7 2 2" xfId="13160" xr:uid="{15675EF2-C58D-4D78-86CD-BE8F07C5646E}"/>
    <cellStyle name="Total 14 4 7 2 2 2" xfId="28268" xr:uid="{9C0A6B91-AC16-44BD-917D-37CD9D17E9F5}"/>
    <cellStyle name="Total 14 4 7 2 3" xfId="16829" xr:uid="{9FA57405-C42D-4192-B1B2-FC758790C7FE}"/>
    <cellStyle name="Total 14 4 7 2 3 2" xfId="31937" xr:uid="{6345EC06-DE4F-4A18-A1AA-C48BB05D577D}"/>
    <cellStyle name="Total 14 4 7 2 4" xfId="21957" xr:uid="{A674670A-5E04-499E-9C7D-6D17700D447F}"/>
    <cellStyle name="Total 14 4 7 3" xfId="10594" xr:uid="{58211A7F-F4E1-46B4-8632-F6316C567B04}"/>
    <cellStyle name="Total 14 4 7 3 2" xfId="25702" xr:uid="{9C705B13-F3FD-4499-A407-E8B2E75E2F7B}"/>
    <cellStyle name="Total 14 4 7 4" xfId="13932" xr:uid="{0BF1BE04-FFB7-4A75-B43D-0DE750456DFE}"/>
    <cellStyle name="Total 14 4 7 4 2" xfId="29040" xr:uid="{3D90C714-0D95-4F31-AE5A-4F5CC8B79001}"/>
    <cellStyle name="Total 14 4 7 5" xfId="19320" xr:uid="{B9747F7C-AE87-41A3-AC3E-47B88A7E8863}"/>
    <cellStyle name="Total 14 4 8" xfId="4777" xr:uid="{05FD9DDE-B898-47A5-B32F-0363B5611AAA}"/>
    <cellStyle name="Total 14 4 8 2" xfId="11159" xr:uid="{426B47DC-D9CE-40E0-B5B5-04A437C2CB5B}"/>
    <cellStyle name="Total 14 4 8 2 2" xfId="26267" xr:uid="{24134175-15FB-4BE9-8B18-60591A0AD207}"/>
    <cellStyle name="Total 14 4 8 3" xfId="15182" xr:uid="{CDC48D6D-798A-4351-A32E-EBCCCC60B252}"/>
    <cellStyle name="Total 14 4 8 3 2" xfId="30290" xr:uid="{FEEE87C0-DA51-4A9B-A093-52B19C74DCEB}"/>
    <cellStyle name="Total 14 4 8 4" xfId="19885" xr:uid="{8FFED48A-4582-43E3-A6C7-67BC95477476}"/>
    <cellStyle name="Total 14 4 9" xfId="8638" xr:uid="{E56FBC03-0E61-4AB8-8E09-C61B85824D1B}"/>
    <cellStyle name="Total 14 4 9 2" xfId="23746" xr:uid="{BC9CD8E0-6065-449E-BAF6-457F10A9F662}"/>
    <cellStyle name="Total 14 5" xfId="2155" xr:uid="{6F61B3EB-BAED-4F55-9959-DCEC8CBBB27B}"/>
    <cellStyle name="Total 14 5 10" xfId="15906" xr:uid="{EB3D2895-5454-448E-A820-C3D9BFF5428B}"/>
    <cellStyle name="Total 14 5 10 2" xfId="31014" xr:uid="{C868B5E7-166D-440F-BED7-1CF6F6A9F4E5}"/>
    <cellStyle name="Total 14 5 11" xfId="17380" xr:uid="{ADFC3E5F-C9CE-425E-882E-86CA4A687DE3}"/>
    <cellStyle name="Total 14 5 2" xfId="2910" xr:uid="{10AB0EE2-EC5E-470E-92C2-CC57117BBE7B}"/>
    <cellStyle name="Total 14 5 2 2" xfId="5547" xr:uid="{4CE10D24-2283-4D69-9919-08E3CFFB6E13}"/>
    <cellStyle name="Total 14 5 2 2 2" xfId="11858" xr:uid="{DA6EA181-601B-4890-A47A-1E9B1376656B}"/>
    <cellStyle name="Total 14 5 2 2 2 2" xfId="26966" xr:uid="{9FCE1F7B-2D31-4B37-AC7E-EAD086D9A27F}"/>
    <cellStyle name="Total 14 5 2 2 3" xfId="14871" xr:uid="{6B000984-E8F1-4C7F-A445-0024C3B4D879}"/>
    <cellStyle name="Total 14 5 2 2 3 2" xfId="29979" xr:uid="{5EB7BCBD-8B04-4C13-8DBA-45665E1AD7B7}"/>
    <cellStyle name="Total 14 5 2 2 4" xfId="20655" xr:uid="{5499D740-85DB-49D1-9341-E14D9997192F}"/>
    <cellStyle name="Total 14 5 2 3" xfId="13400" xr:uid="{9B37F578-3F65-4FC4-AD21-B3D3C90B2676}"/>
    <cellStyle name="Total 14 5 2 3 2" xfId="28508" xr:uid="{B1C135FB-293D-43B9-9CB3-98EE60578BCD}"/>
    <cellStyle name="Total 14 5 2 4" xfId="18018" xr:uid="{EAB98414-15F6-4EFF-9EAA-D51291AC7B46}"/>
    <cellStyle name="Total 14 5 3" xfId="3213" xr:uid="{9287EB8D-BD61-4693-B266-137629361683}"/>
    <cellStyle name="Total 14 5 3 2" xfId="5850" xr:uid="{83572105-70FE-490A-BA05-3BD545C69997}"/>
    <cellStyle name="Total 14 5 3 2 2" xfId="12161" xr:uid="{8E7A2007-1188-43BE-8529-1ED2FF91C622}"/>
    <cellStyle name="Total 14 5 3 2 2 2" xfId="27269" xr:uid="{65D220B3-95A8-4714-9DE4-76286E6A18E9}"/>
    <cellStyle name="Total 14 5 3 2 3" xfId="14045" xr:uid="{A195B6F4-3EDD-46B1-A738-8F0C1BEEBA7A}"/>
    <cellStyle name="Total 14 5 3 2 3 2" xfId="29153" xr:uid="{1FA537C4-89CF-4B3C-905C-FC2796BAA326}"/>
    <cellStyle name="Total 14 5 3 2 4" xfId="20958" xr:uid="{70A63DBE-4013-4890-829D-442B86C542DB}"/>
    <cellStyle name="Total 14 5 3 3" xfId="9595" xr:uid="{9EF33325-FD8C-43D4-9FC2-E830CA119A19}"/>
    <cellStyle name="Total 14 5 3 3 2" xfId="24703" xr:uid="{28E1D5B9-6639-4220-97B4-2DF2B1894F21}"/>
    <cellStyle name="Total 14 5 3 4" xfId="15544" xr:uid="{16D0D0D4-3237-41A7-A1D8-33069D98C726}"/>
    <cellStyle name="Total 14 5 3 4 2" xfId="30652" xr:uid="{32F09614-EA7E-4949-90AF-10AF08FBA58B}"/>
    <cellStyle name="Total 14 5 3 5" xfId="18321" xr:uid="{0C5E037B-97E7-416A-A0EB-96A12B037876}"/>
    <cellStyle name="Total 14 5 4" xfId="3539" xr:uid="{388B9147-9E2E-4BA7-B024-5EAE01D25A39}"/>
    <cellStyle name="Total 14 5 4 2" xfId="6176" xr:uid="{A5C57428-F054-4C98-BBF0-65B19E933635}"/>
    <cellStyle name="Total 14 5 4 2 2" xfId="12487" xr:uid="{664261D6-D4CE-4C39-A0D7-022AE9D94302}"/>
    <cellStyle name="Total 14 5 4 2 2 2" xfId="27595" xr:uid="{261B132F-B16F-4351-AF34-C9F4BE26D6E3}"/>
    <cellStyle name="Total 14 5 4 2 3" xfId="7672" xr:uid="{BD41C563-B014-446C-AFD9-B1781122914A}"/>
    <cellStyle name="Total 14 5 4 2 3 2" xfId="22780" xr:uid="{75C4631B-AC23-490E-99B2-88B41BEA4FA8}"/>
    <cellStyle name="Total 14 5 4 2 4" xfId="21284" xr:uid="{14ED677F-A8B3-42CE-9582-94337522AB18}"/>
    <cellStyle name="Total 14 5 4 3" xfId="9921" xr:uid="{8D772B09-3D18-4E25-AAFD-C184E763FD54}"/>
    <cellStyle name="Total 14 5 4 3 2" xfId="25029" xr:uid="{AD01A271-A55A-4017-95FD-B8B905CDD992}"/>
    <cellStyle name="Total 14 5 4 4" xfId="14779" xr:uid="{F72EE7F0-D0C3-412B-A335-5BE5E58BE4F9}"/>
    <cellStyle name="Total 14 5 4 4 2" xfId="29887" xr:uid="{528C5BAB-234D-4AFC-B872-E6136884920D}"/>
    <cellStyle name="Total 14 5 4 5" xfId="18647" xr:uid="{7BF67DB3-4C54-4384-B646-ED81EAE3779E}"/>
    <cellStyle name="Total 14 5 5" xfId="3845" xr:uid="{A36BC3A3-0E74-449C-BDC5-D35338D09DAA}"/>
    <cellStyle name="Total 14 5 5 2" xfId="6482" xr:uid="{922E0DD3-2ACD-41A1-AA5D-30980A024B69}"/>
    <cellStyle name="Total 14 5 5 2 2" xfId="12793" xr:uid="{F84AB0A9-157B-4C2A-8D92-2B7D143F8965}"/>
    <cellStyle name="Total 14 5 5 2 2 2" xfId="27901" xr:uid="{14BBA767-81A5-41AD-85C8-62BE22078D8C}"/>
    <cellStyle name="Total 14 5 5 2 3" xfId="14752" xr:uid="{4C6DEA3C-365D-48C3-943A-AD0C0A2E9731}"/>
    <cellStyle name="Total 14 5 5 2 3 2" xfId="29860" xr:uid="{ED9C8672-9F9A-435C-9894-3ACE06BAB51D}"/>
    <cellStyle name="Total 14 5 5 2 4" xfId="21590" xr:uid="{EEFB7B53-6A2E-4900-B55B-54F947FF1C15}"/>
    <cellStyle name="Total 14 5 5 3" xfId="10227" xr:uid="{F0B7CDF5-A75B-49E4-9D8C-86F1490C2A20}"/>
    <cellStyle name="Total 14 5 5 3 2" xfId="25335" xr:uid="{F17D5AE3-53AB-4CB3-9DE8-9BA602A12901}"/>
    <cellStyle name="Total 14 5 5 4" xfId="15607" xr:uid="{97C8DB71-086A-4891-A92D-01826FB79DAB}"/>
    <cellStyle name="Total 14 5 5 4 2" xfId="30715" xr:uid="{561C975A-6162-4733-98EF-10623EB89A65}"/>
    <cellStyle name="Total 14 5 5 5" xfId="18953" xr:uid="{8B6CA2C3-7067-42BD-8D37-4DBB33AA108F}"/>
    <cellStyle name="Total 14 5 6" xfId="4227" xr:uid="{9772FCB6-768B-4870-BFFD-AF48165440CA}"/>
    <cellStyle name="Total 14 5 6 2" xfId="6864" xr:uid="{5A66B1CC-0138-4B5B-920B-BD911830CD0F}"/>
    <cellStyle name="Total 14 5 6 2 2" xfId="13175" xr:uid="{35C2C8A3-1D89-4AC4-942B-0DAAABCC4F71}"/>
    <cellStyle name="Total 14 5 6 2 2 2" xfId="28283" xr:uid="{749D16B1-24F5-48B7-84C2-68C0E6DE77FE}"/>
    <cellStyle name="Total 14 5 6 2 3" xfId="16844" xr:uid="{61923845-EC6D-4A72-94F1-557E54D59BE2}"/>
    <cellStyle name="Total 14 5 6 2 3 2" xfId="31952" xr:uid="{B5B92CD9-4D13-4A05-9AFC-843EF070C3DB}"/>
    <cellStyle name="Total 14 5 6 2 4" xfId="21972" xr:uid="{9BAA4B27-99C4-4511-A31E-AD27101009E2}"/>
    <cellStyle name="Total 14 5 6 3" xfId="10609" xr:uid="{DAF8B766-551C-481E-B810-76AFBC84447E}"/>
    <cellStyle name="Total 14 5 6 3 2" xfId="25717" xr:uid="{2D56654C-5CBC-4291-AC8F-D706AE82DCD9}"/>
    <cellStyle name="Total 14 5 6 4" xfId="15089" xr:uid="{4EA0D42E-0702-4AEC-AD88-BDA38095401F}"/>
    <cellStyle name="Total 14 5 6 4 2" xfId="30197" xr:uid="{89718104-B9EB-4805-85A4-88CBFC1B8519}"/>
    <cellStyle name="Total 14 5 6 5" xfId="19335" xr:uid="{72E6FF09-6735-4EBE-8449-290C71337ECB}"/>
    <cellStyle name="Total 14 5 7" xfId="4792" xr:uid="{BEC4BC39-EE03-4B85-AA5E-74B31B510581}"/>
    <cellStyle name="Total 14 5 7 2" xfId="11174" xr:uid="{F90D67B2-8D00-4F81-9A68-4A12A1832BF0}"/>
    <cellStyle name="Total 14 5 7 2 2" xfId="26282" xr:uid="{7F69A7EF-E2AB-48CD-8883-A2583403BBEB}"/>
    <cellStyle name="Total 14 5 7 3" xfId="14195" xr:uid="{A5E2D0A1-1849-4BE1-A5AC-B2B3D910D852}"/>
    <cellStyle name="Total 14 5 7 3 2" xfId="29303" xr:uid="{C966AD9B-2DD6-49C1-9EBB-6852D69D9123}"/>
    <cellStyle name="Total 14 5 7 4" xfId="19900" xr:uid="{9368DAE1-0528-4A6A-982C-1107406A9B13}"/>
    <cellStyle name="Total 14 5 8" xfId="8653" xr:uid="{A808B7C4-3E3C-4C33-B5C2-3E190AD2092B}"/>
    <cellStyle name="Total 14 5 8 2" xfId="23761" xr:uid="{86F54A59-6036-4677-8C16-CDBEBCB89A9E}"/>
    <cellStyle name="Total 14 5 9" xfId="15260" xr:uid="{097223D3-9575-4CAF-ADD8-E3893F46808B}"/>
    <cellStyle name="Total 14 5 9 2" xfId="30368" xr:uid="{C3FC906B-AEC1-4ADF-BD99-0844397610EA}"/>
    <cellStyle name="Total 15" xfId="1779" xr:uid="{00000000-0005-0000-0000-0000F3060000}"/>
    <cellStyle name="Total 15 2" xfId="1950" xr:uid="{9EA8038E-5591-4350-A37E-E26A963A1C29}"/>
    <cellStyle name="Total 15 2 10" xfId="8451" xr:uid="{48F86BEA-7823-42FD-884C-68CE09F676BB}"/>
    <cellStyle name="Total 15 2 10 2" xfId="23559" xr:uid="{454A71C4-9CD7-4C0B-BC01-E2E295F7BAE1}"/>
    <cellStyle name="Total 15 2 11" xfId="7837" xr:uid="{914BED9B-7B10-4275-89BD-1A995807F1C5}"/>
    <cellStyle name="Total 15 2 11 2" xfId="22945" xr:uid="{C5DE65DD-9BE2-4A95-A23F-79B9D55E52B0}"/>
    <cellStyle name="Total 15 2 12" xfId="8707" xr:uid="{197350C7-FC05-4DAD-AEA4-61F93D2695DA}"/>
    <cellStyle name="Total 15 2 12 2" xfId="23815" xr:uid="{8DCEB116-1551-42FE-903B-E3F9FAE38169}"/>
    <cellStyle name="Total 15 2 13" xfId="17175" xr:uid="{07A8165A-079C-4A95-AB38-FC136881DB0E}"/>
    <cellStyle name="Total 15 2 2" xfId="2510" xr:uid="{43354A53-0ECD-4244-B9F8-8E5F5BD4086B}"/>
    <cellStyle name="Total 15 2 2 2" xfId="5147" xr:uid="{47DA8D4B-DA9F-4A40-A950-D8B4FA655493}"/>
    <cellStyle name="Total 15 2 2 2 2" xfId="11511" xr:uid="{DC7D030E-9C42-431E-A102-5A472B5D98CD}"/>
    <cellStyle name="Total 15 2 2 2 2 2" xfId="26619" xr:uid="{F38D0CC8-E10B-4CBC-BC2A-43DEA434E0DC}"/>
    <cellStyle name="Total 15 2 2 2 3" xfId="7330" xr:uid="{A794B409-5B21-437A-BACD-78F2C0B745AA}"/>
    <cellStyle name="Total 15 2 2 2 3 2" xfId="22438" xr:uid="{F5013E56-D45D-4117-A615-903C2F9F8232}"/>
    <cellStyle name="Total 15 2 2 2 4" xfId="20255" xr:uid="{5C553ED0-ABD8-4CBE-A44B-AAE8FB78ACFA}"/>
    <cellStyle name="Total 15 2 2 3" xfId="8977" xr:uid="{B90DBC7B-162A-4ADD-A2DE-63C92373CE64}"/>
    <cellStyle name="Total 15 2 2 3 2" xfId="24085" xr:uid="{FB101B1E-8077-4B5D-AE22-92E9FB189505}"/>
    <cellStyle name="Total 15 2 3" xfId="2726" xr:uid="{DD6C3078-5DD3-4DCC-BD9E-AE279B80A027}"/>
    <cellStyle name="Total 15 2 3 2" xfId="5363" xr:uid="{8B3CA1C2-031A-4943-A1DF-D65161CF754E}"/>
    <cellStyle name="Total 15 2 3 2 2" xfId="11712" xr:uid="{3B21A39A-0B90-4AB6-BA34-082014484B5B}"/>
    <cellStyle name="Total 15 2 3 2 2 2" xfId="26820" xr:uid="{620BBFCC-4400-458A-9894-3AE9121A2BD6}"/>
    <cellStyle name="Total 15 2 3 2 3" xfId="14663" xr:uid="{DAEBE0A9-6C2A-46AC-AE8E-8AF589F95C10}"/>
    <cellStyle name="Total 15 2 3 2 3 2" xfId="29771" xr:uid="{94B0EAEE-19FB-48D3-AC50-8D28C7C1D8FD}"/>
    <cellStyle name="Total 15 2 3 2 4" xfId="20471" xr:uid="{A248B974-3B16-4F30-A006-FE905C1C9607}"/>
    <cellStyle name="Total 15 2 3 3" xfId="7748" xr:uid="{83597F40-3E98-4AE9-ABA7-16132A658737}"/>
    <cellStyle name="Total 15 2 3 3 2" xfId="22856" xr:uid="{C111975B-E4C8-4575-8BDC-7F097F3DC6E0}"/>
    <cellStyle name="Total 15 2 3 4" xfId="17834" xr:uid="{8D6ED623-C078-4F1A-B8D8-BA2C6A45F9A0}"/>
    <cellStyle name="Total 15 2 4" xfId="3029" xr:uid="{3F533346-88AC-4062-A998-88AF68CAD461}"/>
    <cellStyle name="Total 15 2 4 2" xfId="5666" xr:uid="{9D4767AF-5516-4ED0-A869-5C145A816983}"/>
    <cellStyle name="Total 15 2 4 2 2" xfId="11977" xr:uid="{865D67AB-7E53-440B-9FB1-779242E25F23}"/>
    <cellStyle name="Total 15 2 4 2 2 2" xfId="27085" xr:uid="{28217400-A3BA-4084-A546-B72567B2FB49}"/>
    <cellStyle name="Total 15 2 4 2 3" xfId="14301" xr:uid="{5735A5E3-7EA0-432E-ABFA-92C9ACB51446}"/>
    <cellStyle name="Total 15 2 4 2 3 2" xfId="29409" xr:uid="{1B595EDC-9E04-4F2E-9A9F-3F4AF8551CCE}"/>
    <cellStyle name="Total 15 2 4 2 4" xfId="20774" xr:uid="{4FCB2F8B-C6C0-450E-8545-ABF0BCD6682F}"/>
    <cellStyle name="Total 15 2 4 3" xfId="9411" xr:uid="{25511E05-DE49-432A-B7AA-3750BA0597DE}"/>
    <cellStyle name="Total 15 2 4 3 2" xfId="24519" xr:uid="{B76A5B18-EFFA-4730-B3F2-AE0E5C97E8BA}"/>
    <cellStyle name="Total 15 2 4 4" xfId="13599" xr:uid="{CEFFD00B-0A18-430C-9304-87B861E9218B}"/>
    <cellStyle name="Total 15 2 4 4 2" xfId="28707" xr:uid="{88CECF6F-BDC0-4557-AE30-4643FC597BAC}"/>
    <cellStyle name="Total 15 2 4 5" xfId="18137" xr:uid="{14002F66-4873-4083-B85A-8927D8D087AC}"/>
    <cellStyle name="Total 15 2 5" xfId="3355" xr:uid="{6657F611-2331-44B6-A731-A203BD84AF81}"/>
    <cellStyle name="Total 15 2 5 2" xfId="5992" xr:uid="{12C9B7FF-1EEE-4F4E-8920-6751610CFFB5}"/>
    <cellStyle name="Total 15 2 5 2 2" xfId="12303" xr:uid="{66687E04-C1C4-48D0-8181-7E3101E7F3F0}"/>
    <cellStyle name="Total 15 2 5 2 2 2" xfId="27411" xr:uid="{C459F578-8380-4BF2-8D3C-9C24916309AB}"/>
    <cellStyle name="Total 15 2 5 2 3" xfId="14457" xr:uid="{62A085F7-F8DF-4563-9607-068B26A09424}"/>
    <cellStyle name="Total 15 2 5 2 3 2" xfId="29565" xr:uid="{BAEEA582-EAB7-4326-AEEF-C97B3AFB3231}"/>
    <cellStyle name="Total 15 2 5 2 4" xfId="21100" xr:uid="{0D05F4A9-31DA-4504-B118-9D660CCB98D8}"/>
    <cellStyle name="Total 15 2 5 3" xfId="9737" xr:uid="{6A203929-E61C-4980-87A0-70C05508820B}"/>
    <cellStyle name="Total 15 2 5 3 2" xfId="24845" xr:uid="{55D20619-9057-4E49-9CD1-69ED73BA9336}"/>
    <cellStyle name="Total 15 2 5 4" xfId="11226" xr:uid="{7605F493-1846-4C04-8EFF-B8392436C2B8}"/>
    <cellStyle name="Total 15 2 5 4 2" xfId="26334" xr:uid="{3D330CAB-D470-44C4-B4D0-15C0FA2AD542}"/>
    <cellStyle name="Total 15 2 5 5" xfId="18463" xr:uid="{9A05B61F-10CA-4255-9592-DC7815DBCEC6}"/>
    <cellStyle name="Total 15 2 6" xfId="3661" xr:uid="{C1B3C3F5-A82E-4D5A-B994-BCCCF409961F}"/>
    <cellStyle name="Total 15 2 6 2" xfId="6298" xr:uid="{3CAD387F-5DDB-4545-8652-2B3FE3535421}"/>
    <cellStyle name="Total 15 2 6 2 2" xfId="12609" xr:uid="{52F7B67E-F669-452E-85C4-EE9C418DAEA1}"/>
    <cellStyle name="Total 15 2 6 2 2 2" xfId="27717" xr:uid="{7680D5FC-03B9-45F9-939A-E5DC42B682C4}"/>
    <cellStyle name="Total 15 2 6 2 3" xfId="13474" xr:uid="{AD9FC54A-1C5A-4B35-A291-DA47D0F03562}"/>
    <cellStyle name="Total 15 2 6 2 3 2" xfId="28582" xr:uid="{59DE038B-32FE-46E5-BAC3-5AFA4E6E0B89}"/>
    <cellStyle name="Total 15 2 6 2 4" xfId="21406" xr:uid="{22354645-BEFF-400E-B3BD-038F27F5576C}"/>
    <cellStyle name="Total 15 2 6 3" xfId="10043" xr:uid="{A014BE34-6437-4EB6-B059-5CE51662A2B8}"/>
    <cellStyle name="Total 15 2 6 3 2" xfId="25151" xr:uid="{8875B55A-8449-4C3B-BEF2-A5ED00BB4A47}"/>
    <cellStyle name="Total 15 2 6 4" xfId="15007" xr:uid="{2C72D208-467E-4F54-A4E8-D6F0B62D1B13}"/>
    <cellStyle name="Total 15 2 6 4 2" xfId="30115" xr:uid="{0D8D0713-377D-4F72-988D-859AA1A8FBF0}"/>
    <cellStyle name="Total 15 2 6 5" xfId="18769" xr:uid="{007E0FC6-855B-4AC6-9D9C-A1732B0A0B00}"/>
    <cellStyle name="Total 15 2 7" xfId="4022" xr:uid="{6FE8E884-4B97-400C-9EB7-5008A708615E}"/>
    <cellStyle name="Total 15 2 7 2" xfId="6659" xr:uid="{32D185A8-07FF-4845-B6A0-6F9F9D5641E9}"/>
    <cellStyle name="Total 15 2 7 2 2" xfId="12970" xr:uid="{234E3315-8861-4D44-AA9D-5A6DF8D9C70A}"/>
    <cellStyle name="Total 15 2 7 2 2 2" xfId="28078" xr:uid="{99BEA599-9F7E-4E10-95F7-C54CCC233DC8}"/>
    <cellStyle name="Total 15 2 7 2 3" xfId="16660" xr:uid="{586F1EFE-94B6-48AC-A1EA-7716D2043463}"/>
    <cellStyle name="Total 15 2 7 2 3 2" xfId="31768" xr:uid="{A0256D89-4EC0-4CAC-9869-5C84B9D6EFD0}"/>
    <cellStyle name="Total 15 2 7 2 4" xfId="21767" xr:uid="{45817D4A-CB4D-4B5D-8B13-7453E7852913}"/>
    <cellStyle name="Total 15 2 7 3" xfId="10404" xr:uid="{E001D65E-FE97-4B2A-871F-5089018AA879}"/>
    <cellStyle name="Total 15 2 7 3 2" xfId="25512" xr:uid="{28D08D00-DF11-4E92-AA98-64988AEC8078}"/>
    <cellStyle name="Total 15 2 7 4" xfId="8142" xr:uid="{69790C56-C191-480E-A5A2-924034878DCF}"/>
    <cellStyle name="Total 15 2 7 4 2" xfId="23250" xr:uid="{37A6A005-AC3C-46FF-9E19-EF8DFB92A1C3}"/>
    <cellStyle name="Total 15 2 7 5" xfId="19130" xr:uid="{04C4C944-0C53-4891-BD2D-F5520DEE6431}"/>
    <cellStyle name="Total 15 2 8" xfId="4335" xr:uid="{1617B93A-4F1F-427F-A31C-B3800E87271D}"/>
    <cellStyle name="Total 15 2 8 2" xfId="6972" xr:uid="{45A71FD7-1674-4244-9E57-FE14003C5B0A}"/>
    <cellStyle name="Total 15 2 8 2 2" xfId="13283" xr:uid="{029B8926-3D25-45E4-AA6F-26705EFBDEEC}"/>
    <cellStyle name="Total 15 2 8 2 2 2" xfId="28391" xr:uid="{5C6E3F46-3404-4DE8-B87D-BEB8DB3B30A5}"/>
    <cellStyle name="Total 15 2 8 2 3" xfId="16947" xr:uid="{34A00BAA-5E41-453F-8687-96F6F3A89637}"/>
    <cellStyle name="Total 15 2 8 2 3 2" xfId="32055" xr:uid="{93BAF68B-3F1B-4CAF-9DAD-3260D43551F8}"/>
    <cellStyle name="Total 15 2 8 2 4" xfId="22080" xr:uid="{2CB9BC2C-FAD1-4376-A853-058EED395178}"/>
    <cellStyle name="Total 15 2 8 3" xfId="10717" xr:uid="{CCC2402F-7874-4A9E-B59E-254BF2F5646E}"/>
    <cellStyle name="Total 15 2 8 3 2" xfId="25825" xr:uid="{EEC3262F-83C3-42C5-8FD6-6F8BF543EBDA}"/>
    <cellStyle name="Total 15 2 8 4" xfId="13378" xr:uid="{AB3527E1-E8F0-4B8C-8358-6616AEF9DC34}"/>
    <cellStyle name="Total 15 2 8 4 2" xfId="28486" xr:uid="{EA434F69-D3C7-4AA2-AD1D-ADED7BE36E50}"/>
    <cellStyle name="Total 15 2 8 5" xfId="19443" xr:uid="{9044BF16-35B2-4CC7-B52F-AE4E2D6EAB88}"/>
    <cellStyle name="Total 15 2 9" xfId="4587" xr:uid="{A9735E34-65FD-4F05-A98A-89A6119B5C2F}"/>
    <cellStyle name="Total 15 2 9 2" xfId="10969" xr:uid="{EAAF1A01-1CF8-4E1A-BC1D-0160C1662B1F}"/>
    <cellStyle name="Total 15 2 9 2 2" xfId="26077" xr:uid="{0436C27A-AA3D-4846-86DF-DF6B10B68A38}"/>
    <cellStyle name="Total 15 2 9 3" xfId="7873" xr:uid="{6152D2D8-6133-446B-BE3E-578ADF5A141F}"/>
    <cellStyle name="Total 15 2 9 3 2" xfId="22981" xr:uid="{449ECF66-E26B-40F3-BAA5-C891A587E8DD}"/>
    <cellStyle name="Total 15 2 9 4" xfId="19695" xr:uid="{F86D1F5D-ECEA-4C3A-AFC0-2EFE57EA4D73}"/>
    <cellStyle name="Total 15 3" xfId="1979" xr:uid="{D99A92D7-1245-4091-BF4C-5E9D569B19ED}"/>
    <cellStyle name="Total 15 3 10" xfId="8477" xr:uid="{C00755A0-BBB9-4077-B2EA-7427ADF3C4D5}"/>
    <cellStyle name="Total 15 3 10 2" xfId="23585" xr:uid="{19170CE8-A817-4554-999D-72811131067F}"/>
    <cellStyle name="Total 15 3 11" xfId="14616" xr:uid="{04507376-30E2-490D-B259-C3A878118495}"/>
    <cellStyle name="Total 15 3 11 2" xfId="29724" xr:uid="{3DA0A7E2-8DDC-4381-AE07-907283AFCFC1}"/>
    <cellStyle name="Total 15 3 12" xfId="15131" xr:uid="{29358F7E-E168-4472-8692-02F28F2755D4}"/>
    <cellStyle name="Total 15 3 12 2" xfId="30239" xr:uid="{C93ED7EF-CE8E-4635-B8BC-2C368465576E}"/>
    <cellStyle name="Total 15 3 13" xfId="17204" xr:uid="{8413A65A-3616-4817-925A-C10692625109}"/>
    <cellStyle name="Total 15 3 2" xfId="2539" xr:uid="{F0F913A2-5BFF-4896-A175-D52AA1D189FD}"/>
    <cellStyle name="Total 15 3 2 2" xfId="5176" xr:uid="{C23FB3C0-E9E6-4989-AA5C-0D363E1F346B}"/>
    <cellStyle name="Total 15 3 2 2 2" xfId="11540" xr:uid="{753F727C-76AC-4EB1-AC77-E28347A394C3}"/>
    <cellStyle name="Total 15 3 2 2 2 2" xfId="26648" xr:uid="{E740AA52-2877-4C50-891B-A8059770908E}"/>
    <cellStyle name="Total 15 3 2 2 3" xfId="7063" xr:uid="{9BB353C9-D84B-4DF6-A0F1-8F95EC5017DC}"/>
    <cellStyle name="Total 15 3 2 2 3 2" xfId="22171" xr:uid="{DDAB3980-55E6-4F44-81E3-76E74E8CDDCA}"/>
    <cellStyle name="Total 15 3 2 2 4" xfId="20284" xr:uid="{E5523A12-5744-4A33-9123-78AC9941EFE6}"/>
    <cellStyle name="Total 15 3 2 3" xfId="9006" xr:uid="{643E477A-2B30-4FFF-9AED-17AEA95502D5}"/>
    <cellStyle name="Total 15 3 2 3 2" xfId="24114" xr:uid="{16BDD6FA-B6A8-41B3-BA4E-9B69B96AA588}"/>
    <cellStyle name="Total 15 3 3" xfId="2741" xr:uid="{B050286C-FE63-44D5-A29F-38023CECB203}"/>
    <cellStyle name="Total 15 3 3 2" xfId="5378" xr:uid="{EDE9F2B7-DCF1-4B4C-B1CD-3D8DBBB553E4}"/>
    <cellStyle name="Total 15 3 3 2 2" xfId="11727" xr:uid="{61204086-3439-499B-9B29-6C088B5B3CF3}"/>
    <cellStyle name="Total 15 3 3 2 2 2" xfId="26835" xr:uid="{65FC834C-A079-48B4-8D22-94156E99AC08}"/>
    <cellStyle name="Total 15 3 3 2 3" xfId="14331" xr:uid="{AF0B4E7F-B70D-4CC6-B412-F0C9AAF9CE37}"/>
    <cellStyle name="Total 15 3 3 2 3 2" xfId="29439" xr:uid="{5AF1105E-0665-40BB-827E-B4CA1FED91BC}"/>
    <cellStyle name="Total 15 3 3 2 4" xfId="20486" xr:uid="{A0BD88EE-944E-4436-A208-EDF4A7E3955D}"/>
    <cellStyle name="Total 15 3 3 3" xfId="16001" xr:uid="{4A3108B5-879F-4D3A-AA91-8302A1E3EEFE}"/>
    <cellStyle name="Total 15 3 3 3 2" xfId="31109" xr:uid="{7A78D54A-C1CF-40EF-A9A8-E9904031DC1E}"/>
    <cellStyle name="Total 15 3 3 4" xfId="17849" xr:uid="{E5C61435-23A4-46A1-B69E-1753066203EE}"/>
    <cellStyle name="Total 15 3 4" xfId="3044" xr:uid="{A7A2A04E-69A2-4DD8-814D-7EDBA5C87E34}"/>
    <cellStyle name="Total 15 3 4 2" xfId="5681" xr:uid="{E00591B2-B1E7-4152-AC1B-561A60DB620F}"/>
    <cellStyle name="Total 15 3 4 2 2" xfId="11992" xr:uid="{EC1D40E8-FE6A-4C29-94B3-DE8A71FDFBF7}"/>
    <cellStyle name="Total 15 3 4 2 2 2" xfId="27100" xr:uid="{85973743-75EA-45FD-B80E-9A856F451618}"/>
    <cellStyle name="Total 15 3 4 2 3" xfId="14852" xr:uid="{80548677-12AE-46E3-A413-34EA5A2AFA57}"/>
    <cellStyle name="Total 15 3 4 2 3 2" xfId="29960" xr:uid="{35214A6B-B48D-4729-8345-21EB03591357}"/>
    <cellStyle name="Total 15 3 4 2 4" xfId="20789" xr:uid="{F6C5C6C5-47D8-443F-8A65-4832925F14C6}"/>
    <cellStyle name="Total 15 3 4 3" xfId="9426" xr:uid="{23D8055C-BDE6-4314-9F6D-9EE225D915BF}"/>
    <cellStyle name="Total 15 3 4 3 2" xfId="24534" xr:uid="{6465ED7C-245C-4455-83C8-C558DC017A76}"/>
    <cellStyle name="Total 15 3 4 4" xfId="13654" xr:uid="{052D594F-DECD-47A6-928D-60E34995EBEB}"/>
    <cellStyle name="Total 15 3 4 4 2" xfId="28762" xr:uid="{D1E52407-223F-4C1A-9273-2E9434D573EE}"/>
    <cellStyle name="Total 15 3 4 5" xfId="18152" xr:uid="{173765FE-63BE-4B25-8022-9F558993E8B0}"/>
    <cellStyle name="Total 15 3 5" xfId="3370" xr:uid="{2783AE60-6602-47B6-B134-597DC1D7E66F}"/>
    <cellStyle name="Total 15 3 5 2" xfId="6007" xr:uid="{7D8422BD-B1B8-4160-BB16-AE6EB679A41E}"/>
    <cellStyle name="Total 15 3 5 2 2" xfId="12318" xr:uid="{E627130B-57D1-495A-B8BF-6B5AFECC88A9}"/>
    <cellStyle name="Total 15 3 5 2 2 2" xfId="27426" xr:uid="{95CDB792-8848-4809-BA87-C23BA3CEFE04}"/>
    <cellStyle name="Total 15 3 5 2 3" xfId="15807" xr:uid="{6025F7AF-A557-40DC-B518-605DCA7862AE}"/>
    <cellStyle name="Total 15 3 5 2 3 2" xfId="30915" xr:uid="{7694DFAC-BDF5-44E8-BE09-70F7039F73FB}"/>
    <cellStyle name="Total 15 3 5 2 4" xfId="21115" xr:uid="{A6008FBD-3334-4F50-A97A-BEED2A7D52DB}"/>
    <cellStyle name="Total 15 3 5 3" xfId="9752" xr:uid="{8E985A12-D6D2-4E56-B842-4EC8C4EBA4FD}"/>
    <cellStyle name="Total 15 3 5 3 2" xfId="24860" xr:uid="{CF846AA6-D30B-4718-8996-4E3E07623959}"/>
    <cellStyle name="Total 15 3 5 4" xfId="14210" xr:uid="{61B7496C-2A38-470B-85B2-653FF8360157}"/>
    <cellStyle name="Total 15 3 5 4 2" xfId="29318" xr:uid="{AEAD55A1-961C-4A25-B6FB-87E3671A883C}"/>
    <cellStyle name="Total 15 3 5 5" xfId="18478" xr:uid="{EFD4323F-A3C0-4C38-A286-5EF9CA483737}"/>
    <cellStyle name="Total 15 3 6" xfId="3676" xr:uid="{A65E9105-1E4A-4C0F-B5AD-1903557BBB9E}"/>
    <cellStyle name="Total 15 3 6 2" xfId="6313" xr:uid="{3605AB43-0EAF-4E6C-9747-440251251088}"/>
    <cellStyle name="Total 15 3 6 2 2" xfId="12624" xr:uid="{ADD1CC3E-620C-4148-8C56-924516524292}"/>
    <cellStyle name="Total 15 3 6 2 2 2" xfId="27732" xr:uid="{FA3999CB-2335-4665-BB0E-5CA87D196B34}"/>
    <cellStyle name="Total 15 3 6 2 3" xfId="13702" xr:uid="{659DD30D-5562-40C0-8526-AC45133D27B0}"/>
    <cellStyle name="Total 15 3 6 2 3 2" xfId="28810" xr:uid="{32F657AB-052C-4FA2-9203-5052B0A8EBFE}"/>
    <cellStyle name="Total 15 3 6 2 4" xfId="21421" xr:uid="{A82CABBB-0786-4DB4-81B7-680B8A6D6D0A}"/>
    <cellStyle name="Total 15 3 6 3" xfId="10058" xr:uid="{6C1FF198-E5C3-4C08-AECF-727C56A245C2}"/>
    <cellStyle name="Total 15 3 6 3 2" xfId="25166" xr:uid="{6CA8B771-F091-48EA-8AB2-8DD7390520B0}"/>
    <cellStyle name="Total 15 3 6 4" xfId="7802" xr:uid="{F885F4A3-ECAF-4D61-97CE-9C1F351BD440}"/>
    <cellStyle name="Total 15 3 6 4 2" xfId="22910" xr:uid="{52E04CD0-8E6E-40A9-9EFE-48487CF5401C}"/>
    <cellStyle name="Total 15 3 6 5" xfId="18784" xr:uid="{B89566FC-C49B-49E6-8C8A-4B3D728455AB}"/>
    <cellStyle name="Total 15 3 7" xfId="4051" xr:uid="{7A7004DC-85D3-48CE-942C-17141B550184}"/>
    <cellStyle name="Total 15 3 7 2" xfId="6688" xr:uid="{6FEFCDF8-4F24-4A8E-AB8E-1FF9C1648DDE}"/>
    <cellStyle name="Total 15 3 7 2 2" xfId="12999" xr:uid="{12DEB8AC-3312-45C2-A973-3F2CD0B07E3F}"/>
    <cellStyle name="Total 15 3 7 2 2 2" xfId="28107" xr:uid="{4D20176B-FC92-4B89-B4EC-CAA88C864285}"/>
    <cellStyle name="Total 15 3 7 2 3" xfId="16675" xr:uid="{192FB8E8-D447-47EA-8870-08D1E35829B5}"/>
    <cellStyle name="Total 15 3 7 2 3 2" xfId="31783" xr:uid="{88D9600B-C0F9-4E13-9384-18E3257CE790}"/>
    <cellStyle name="Total 15 3 7 2 4" xfId="21796" xr:uid="{C95338F7-AADF-4C34-97BA-93085200D35E}"/>
    <cellStyle name="Total 15 3 7 3" xfId="10433" xr:uid="{ACEA9F49-8BD3-4D24-9372-AA176B90717A}"/>
    <cellStyle name="Total 15 3 7 3 2" xfId="25541" xr:uid="{CA21F98F-CD89-4EB9-82EF-C3FC882AB4AA}"/>
    <cellStyle name="Total 15 3 7 4" xfId="14593" xr:uid="{EC086F50-4050-4991-BA7E-B5AA4C58DA6E}"/>
    <cellStyle name="Total 15 3 7 4 2" xfId="29701" xr:uid="{1AA21AA5-0E9F-4457-BAD0-EA47E93B328E}"/>
    <cellStyle name="Total 15 3 7 5" xfId="19159" xr:uid="{C4F6FB76-9A5F-4C2E-8B77-4BFD32310122}"/>
    <cellStyle name="Total 15 3 8" xfId="4350" xr:uid="{F844A591-B30C-46B1-84F7-74E8F9D161AF}"/>
    <cellStyle name="Total 15 3 8 2" xfId="6987" xr:uid="{C9A30443-4BE1-4D5D-8DD3-F078C7477B03}"/>
    <cellStyle name="Total 15 3 8 2 2" xfId="13298" xr:uid="{2624B690-84BC-4614-9251-C33D643C982E}"/>
    <cellStyle name="Total 15 3 8 2 2 2" xfId="28406" xr:uid="{C3A3A855-469C-40D9-8A31-8F48CDB5C3D9}"/>
    <cellStyle name="Total 15 3 8 2 3" xfId="16962" xr:uid="{A9637FFB-CEB8-44FA-80F4-CA629404478C}"/>
    <cellStyle name="Total 15 3 8 2 3 2" xfId="32070" xr:uid="{1EC0910C-2A74-4DAA-A5FE-D4CBBDFA3D63}"/>
    <cellStyle name="Total 15 3 8 2 4" xfId="22095" xr:uid="{93B4E78B-ECE5-49DF-96DD-ED10FE4A12A2}"/>
    <cellStyle name="Total 15 3 8 3" xfId="10732" xr:uid="{27B7CEEB-814F-4B26-A4D2-1E28B6683C65}"/>
    <cellStyle name="Total 15 3 8 3 2" xfId="25840" xr:uid="{057E0A09-472B-4ABD-84D5-C5F67F1EDDF9}"/>
    <cellStyle name="Total 15 3 8 4" xfId="14849" xr:uid="{64C859F8-CAFB-4A73-93F5-4E4A2237CE5D}"/>
    <cellStyle name="Total 15 3 8 4 2" xfId="29957" xr:uid="{C927608E-C624-45D1-B189-DF8B5742653A}"/>
    <cellStyle name="Total 15 3 8 5" xfId="19458" xr:uid="{BA827B7C-1AEA-4EF7-B58B-0C6B9431F27C}"/>
    <cellStyle name="Total 15 3 9" xfId="4616" xr:uid="{FEE8F046-4F6D-4EF2-AD1C-BD2E76B4C612}"/>
    <cellStyle name="Total 15 3 9 2" xfId="10998" xr:uid="{792C9830-DF03-4E87-A829-6338F6D27647}"/>
    <cellStyle name="Total 15 3 9 2 2" xfId="26106" xr:uid="{A4FA575C-8F5A-4D53-B53B-8B251BC4C708}"/>
    <cellStyle name="Total 15 3 9 3" xfId="15600" xr:uid="{7F7F8534-C0AA-450E-8891-33A22C939C43}"/>
    <cellStyle name="Total 15 3 9 3 2" xfId="30708" xr:uid="{3F4A377F-AC44-4854-ABA6-DD01CF5B1D06}"/>
    <cellStyle name="Total 15 3 9 4" xfId="19724" xr:uid="{250F1562-9A52-4A9D-A514-63C1F1F1DEB9}"/>
    <cellStyle name="Total 15 4" xfId="2141" xr:uid="{908A5EC2-3A7A-4F32-A483-A12973D5D2CB}"/>
    <cellStyle name="Total 15 4 10" xfId="7178" xr:uid="{6608FDA5-ECE5-4EEE-A42C-5E147195128F}"/>
    <cellStyle name="Total 15 4 10 2" xfId="22286" xr:uid="{82B90D04-731E-412D-9F7B-DBE135D7D813}"/>
    <cellStyle name="Total 15 4 11" xfId="7336" xr:uid="{6B03E1A5-CA8A-4698-A4E0-3D80E34D7B18}"/>
    <cellStyle name="Total 15 4 11 2" xfId="22444" xr:uid="{E5F784CA-E863-4496-9CEA-6BF9177C32C2}"/>
    <cellStyle name="Total 15 4 12" xfId="17366" xr:uid="{A50DF636-250A-4B54-9F16-2EF958EFDA72}"/>
    <cellStyle name="Total 15 4 2" xfId="2631" xr:uid="{871878FC-ADF8-469E-993B-679B08AC0CC9}"/>
    <cellStyle name="Total 15 4 2 2" xfId="5268" xr:uid="{8A4EC109-A7D2-4B04-AE16-DE97D27B4F86}"/>
    <cellStyle name="Total 15 4 2 2 2" xfId="11632" xr:uid="{B0B75286-AB9F-44F1-8DBF-929EF84DA484}"/>
    <cellStyle name="Total 15 4 2 2 2 2" xfId="26740" xr:uid="{D7D22171-89AD-4390-96A5-14BB44F5287F}"/>
    <cellStyle name="Total 15 4 2 2 3" xfId="15177" xr:uid="{97887A30-9CEB-48DA-9F3D-FA4234B2F1FE}"/>
    <cellStyle name="Total 15 4 2 2 3 2" xfId="30285" xr:uid="{41BF2BFC-52AF-4DD5-8A0A-D6613E1968B7}"/>
    <cellStyle name="Total 15 4 2 2 4" xfId="20376" xr:uid="{9AF0DB3A-DFEC-40BA-8F1B-0A783835666A}"/>
    <cellStyle name="Total 15 4 2 3" xfId="9098" xr:uid="{22C4AA9E-114E-4ED1-940A-4E11A6EB7F4A}"/>
    <cellStyle name="Total 15 4 2 3 2" xfId="24206" xr:uid="{12CD21E2-0A20-4E5D-8B03-1966F630626F}"/>
    <cellStyle name="Total 15 4 2 4" xfId="8704" xr:uid="{3B47A210-0BFC-4C43-911E-9CE6B7A59EEC}"/>
    <cellStyle name="Total 15 4 2 4 2" xfId="23812" xr:uid="{183FF873-CA09-4482-90D7-22DF270977F5}"/>
    <cellStyle name="Total 15 4 2 5" xfId="14927" xr:uid="{E926A907-7A53-4CC7-8325-359579A9D946}"/>
    <cellStyle name="Total 15 4 2 5 2" xfId="30035" xr:uid="{6DEF4205-1F9B-46B7-861D-7F0BDB89C4B7}"/>
    <cellStyle name="Total 15 4 2 6" xfId="17739" xr:uid="{2568FF16-59D8-4003-81C6-F60D0FEBC575}"/>
    <cellStyle name="Total 15 4 3" xfId="2896" xr:uid="{AFEB1B0C-3C07-4DBE-A637-051F965679C6}"/>
    <cellStyle name="Total 15 4 3 2" xfId="5533" xr:uid="{39485D89-BEE6-424D-A54D-6278E5DE4ABC}"/>
    <cellStyle name="Total 15 4 3 2 2" xfId="11844" xr:uid="{A1AAD03D-31DF-424E-AB56-335B319A1A67}"/>
    <cellStyle name="Total 15 4 3 2 2 2" xfId="26952" xr:uid="{A213473D-1F96-47D8-9360-A4F3C6AB674B}"/>
    <cellStyle name="Total 15 4 3 2 3" xfId="7181" xr:uid="{3EDFEE37-5CB4-41C7-8222-5F642A387423}"/>
    <cellStyle name="Total 15 4 3 2 3 2" xfId="22289" xr:uid="{103CF726-CCAE-4C07-953A-DE49901B5F9A}"/>
    <cellStyle name="Total 15 4 3 2 4" xfId="20641" xr:uid="{A8AD860F-BF2B-45A5-BDC4-44BFB4BADD4C}"/>
    <cellStyle name="Total 15 4 3 3" xfId="8159" xr:uid="{1B7B2F99-DAF5-4085-A479-D74ADB9E7CAC}"/>
    <cellStyle name="Total 15 4 3 3 2" xfId="23267" xr:uid="{4DB9EF64-1751-43AA-BC23-E6256769C5C8}"/>
    <cellStyle name="Total 15 4 3 4" xfId="18004" xr:uid="{4EEF4171-1F5A-4BD7-BE25-4E3ED5F5E43B}"/>
    <cellStyle name="Total 15 4 4" xfId="3199" xr:uid="{EC9F205C-F3A0-4A1E-B281-E5E012583FBA}"/>
    <cellStyle name="Total 15 4 4 2" xfId="5836" xr:uid="{5E59ADB8-1A12-4EE0-A0E4-111767CBA5BC}"/>
    <cellStyle name="Total 15 4 4 2 2" xfId="12147" xr:uid="{3D0C3300-09E0-47AF-A356-EA29BD8F7AA7}"/>
    <cellStyle name="Total 15 4 4 2 2 2" xfId="27255" xr:uid="{130D9919-A33F-4137-8AC5-3A40781DC2D9}"/>
    <cellStyle name="Total 15 4 4 2 3" xfId="13409" xr:uid="{8F2B6897-A2D1-45AB-AC70-A273D7DEA0D2}"/>
    <cellStyle name="Total 15 4 4 2 3 2" xfId="28517" xr:uid="{5D7D0D45-A08D-47D0-82B1-8D61D217B9C0}"/>
    <cellStyle name="Total 15 4 4 2 4" xfId="20944" xr:uid="{3870EF62-7A39-4A8D-B316-2944583408D3}"/>
    <cellStyle name="Total 15 4 4 3" xfId="9581" xr:uid="{A63E5257-AE5F-4A34-97D2-A41C5BBE5624}"/>
    <cellStyle name="Total 15 4 4 3 2" xfId="24689" xr:uid="{4B55A1B5-5527-471C-91EF-BF5A36952001}"/>
    <cellStyle name="Total 15 4 4 4" xfId="14482" xr:uid="{1FF8784A-C49D-4499-A437-CFEF5EFADE3C}"/>
    <cellStyle name="Total 15 4 4 4 2" xfId="29590" xr:uid="{A1270117-6730-4A97-B981-0B03A1FFA9A9}"/>
    <cellStyle name="Total 15 4 4 5" xfId="18307" xr:uid="{5228C7AA-F2DE-4B33-B782-3A38866FCBE6}"/>
    <cellStyle name="Total 15 4 5" xfId="3525" xr:uid="{E9BBE5B1-1397-4037-8664-CA292D1EDC6C}"/>
    <cellStyle name="Total 15 4 5 2" xfId="6162" xr:uid="{1B1AED98-24B9-4E09-8704-7B053285B2A3}"/>
    <cellStyle name="Total 15 4 5 2 2" xfId="12473" xr:uid="{D5D79747-3389-4547-9900-9746DC5F716D}"/>
    <cellStyle name="Total 15 4 5 2 2 2" xfId="27581" xr:uid="{C1A0E2FB-A9CC-47FF-8AFB-BC70FC6C0A97}"/>
    <cellStyle name="Total 15 4 5 2 3" xfId="15635" xr:uid="{3DBFF8EC-5A31-4D65-9A28-60DCCCD8731A}"/>
    <cellStyle name="Total 15 4 5 2 3 2" xfId="30743" xr:uid="{3AC4B2DF-FA28-4C43-979B-D67C106E95B8}"/>
    <cellStyle name="Total 15 4 5 2 4" xfId="21270" xr:uid="{1D395D0C-A0D9-480A-9A68-356C0F95893C}"/>
    <cellStyle name="Total 15 4 5 3" xfId="9907" xr:uid="{E2E3A3D3-B44B-4C76-AC0D-558184482960}"/>
    <cellStyle name="Total 15 4 5 3 2" xfId="25015" xr:uid="{19FBADD8-ABD1-4D0F-B4DA-7D987A290DB3}"/>
    <cellStyle name="Total 15 4 5 4" xfId="7290" xr:uid="{26384AA5-7D0E-413A-9E93-348CCA33B1F8}"/>
    <cellStyle name="Total 15 4 5 4 2" xfId="22398" xr:uid="{1CAC509B-1444-4301-AFA1-818903D8605B}"/>
    <cellStyle name="Total 15 4 5 5" xfId="18633" xr:uid="{299F8F09-148E-4BC6-A8DA-FF3FA4B42E30}"/>
    <cellStyle name="Total 15 4 6" xfId="3831" xr:uid="{43E6390F-F51B-404D-9E4B-CE385C830840}"/>
    <cellStyle name="Total 15 4 6 2" xfId="6468" xr:uid="{093F5F44-CA69-49FC-8C08-AF45F093A84D}"/>
    <cellStyle name="Total 15 4 6 2 2" xfId="12779" xr:uid="{E4BD46DB-CE50-4E65-90DE-82E5F8690027}"/>
    <cellStyle name="Total 15 4 6 2 2 2" xfId="27887" xr:uid="{BAD184B3-A100-4A4F-B49D-B9DA1CDC53F8}"/>
    <cellStyle name="Total 15 4 6 2 3" xfId="16272" xr:uid="{3FD34567-FC05-4B3A-934F-E4617B41573A}"/>
    <cellStyle name="Total 15 4 6 2 3 2" xfId="31380" xr:uid="{5667C4E6-FCF7-4462-AFF4-68ABE0A71A97}"/>
    <cellStyle name="Total 15 4 6 2 4" xfId="21576" xr:uid="{B89A10B9-7A36-4F37-8117-56D4A111D9A8}"/>
    <cellStyle name="Total 15 4 6 3" xfId="10213" xr:uid="{E84B76FB-AFE0-4B1C-81F4-90A29BCB269D}"/>
    <cellStyle name="Total 15 4 6 3 2" xfId="25321" xr:uid="{4E1D27FC-8331-4785-A6DC-21DCB157894C}"/>
    <cellStyle name="Total 15 4 6 4" xfId="8470" xr:uid="{92623341-073E-480A-BE98-24B0D936CAB6}"/>
    <cellStyle name="Total 15 4 6 4 2" xfId="23578" xr:uid="{00B3BFC8-DF7E-4E88-AAC7-48876806EA94}"/>
    <cellStyle name="Total 15 4 6 5" xfId="18939" xr:uid="{747E2EDF-50DE-4BDB-92DC-CD719302FCFE}"/>
    <cellStyle name="Total 15 4 7" xfId="4213" xr:uid="{0C883852-FF3C-4227-BE73-104A7EF7AAE5}"/>
    <cellStyle name="Total 15 4 7 2" xfId="6850" xr:uid="{E4226ED7-BD19-4A6F-ABE8-0ED87029FEC2}"/>
    <cellStyle name="Total 15 4 7 2 2" xfId="13161" xr:uid="{98708A63-667F-4AFC-9242-96C70F00CCCB}"/>
    <cellStyle name="Total 15 4 7 2 2 2" xfId="28269" xr:uid="{870233F2-CC00-42BA-976A-27F05E69A558}"/>
    <cellStyle name="Total 15 4 7 2 3" xfId="16830" xr:uid="{5BE799AA-69CF-4B3F-9A01-9DF1E9CAEB9E}"/>
    <cellStyle name="Total 15 4 7 2 3 2" xfId="31938" xr:uid="{A209137A-EC1B-4437-A469-4C5E50958537}"/>
    <cellStyle name="Total 15 4 7 2 4" xfId="21958" xr:uid="{B7F973ED-A546-4BC0-A730-D3E859405947}"/>
    <cellStyle name="Total 15 4 7 3" xfId="10595" xr:uid="{59232911-87C9-4130-BA8B-26BDD9CBCCFB}"/>
    <cellStyle name="Total 15 4 7 3 2" xfId="25703" xr:uid="{1B1ED9E4-CA68-4FD9-A2D9-68A37F2414B9}"/>
    <cellStyle name="Total 15 4 7 4" xfId="7102" xr:uid="{C7C3BB96-55AD-4419-BA1E-43F9487282D7}"/>
    <cellStyle name="Total 15 4 7 4 2" xfId="22210" xr:uid="{4D78094A-1AF5-4833-9B89-A5B0D7AD9515}"/>
    <cellStyle name="Total 15 4 7 5" xfId="19321" xr:uid="{C9982958-015C-4BCA-9AC9-3FB9201C881A}"/>
    <cellStyle name="Total 15 4 8" xfId="4778" xr:uid="{FD9F9F72-F882-4590-AF09-580CAC71DEF4}"/>
    <cellStyle name="Total 15 4 8 2" xfId="11160" xr:uid="{1E571C64-6C16-4DA6-9531-4B636B92C4FA}"/>
    <cellStyle name="Total 15 4 8 2 2" xfId="26268" xr:uid="{30D6395A-FF05-4260-94DE-5CEC1BB19ACE}"/>
    <cellStyle name="Total 15 4 8 3" xfId="14298" xr:uid="{11EC62B3-8C40-4EDB-9286-0D59333BA7C4}"/>
    <cellStyle name="Total 15 4 8 3 2" xfId="29406" xr:uid="{302FB3A8-0801-4B80-B35F-6DA3671601AF}"/>
    <cellStyle name="Total 15 4 8 4" xfId="19886" xr:uid="{90BAD08F-37F0-4B4C-831F-561E888B2B6A}"/>
    <cellStyle name="Total 15 4 9" xfId="8639" xr:uid="{D5951184-7499-46A7-93D8-C1D16D3041EE}"/>
    <cellStyle name="Total 15 4 9 2" xfId="23747" xr:uid="{6B718891-2668-4475-A186-EA3ACB689D62}"/>
    <cellStyle name="Total 15 5" xfId="2156" xr:uid="{F1F7924A-E70D-41DE-B91F-A2C03DF148A3}"/>
    <cellStyle name="Total 15 5 10" xfId="14080" xr:uid="{8194D449-B161-4DEC-A280-EEA8AD9DF03B}"/>
    <cellStyle name="Total 15 5 10 2" xfId="29188" xr:uid="{475A2288-D8C1-4C40-84D4-0814B6187E34}"/>
    <cellStyle name="Total 15 5 11" xfId="17381" xr:uid="{FD130CFF-92B0-48A3-857B-648D3704057D}"/>
    <cellStyle name="Total 15 5 2" xfId="2911" xr:uid="{9D0D3ACA-EB0F-40E8-9E6F-E8D3D494713D}"/>
    <cellStyle name="Total 15 5 2 2" xfId="5548" xr:uid="{4C0EC7F2-91B0-48F6-95A4-59D87EB9AC97}"/>
    <cellStyle name="Total 15 5 2 2 2" xfId="11859" xr:uid="{224EE013-724A-43E7-A516-8A9062167C93}"/>
    <cellStyle name="Total 15 5 2 2 2 2" xfId="26967" xr:uid="{94E440ED-744B-4B18-BFF1-EFC3AFEEA3CE}"/>
    <cellStyle name="Total 15 5 2 2 3" xfId="9194" xr:uid="{5112B96A-731A-4D00-90C4-A3C33D4569E7}"/>
    <cellStyle name="Total 15 5 2 2 3 2" xfId="24302" xr:uid="{C04AA04E-201C-43DD-B8DC-FD7BDA72728D}"/>
    <cellStyle name="Total 15 5 2 2 4" xfId="20656" xr:uid="{197EEECB-CC38-4B19-AFDB-0172CF1B6A54}"/>
    <cellStyle name="Total 15 5 2 3" xfId="16200" xr:uid="{5665E4E7-98AB-4DB3-B704-CD7987F89BE2}"/>
    <cellStyle name="Total 15 5 2 3 2" xfId="31308" xr:uid="{B00F9A00-33F4-4DEB-9D08-1384C5AC84F9}"/>
    <cellStyle name="Total 15 5 2 4" xfId="18019" xr:uid="{B3DB10B2-9497-459D-9261-6C6CDA76C53E}"/>
    <cellStyle name="Total 15 5 3" xfId="3214" xr:uid="{305BA70E-5850-4B81-BB50-257FDE3E7D3E}"/>
    <cellStyle name="Total 15 5 3 2" xfId="5851" xr:uid="{83A3FF26-F4F0-4BDE-A5B5-849D892372A8}"/>
    <cellStyle name="Total 15 5 3 2 2" xfId="12162" xr:uid="{721DA003-F06A-4F09-AE7B-301F07F081BC}"/>
    <cellStyle name="Total 15 5 3 2 2 2" xfId="27270" xr:uid="{E69D85BF-C02F-4D27-9407-E2A78B80D48F}"/>
    <cellStyle name="Total 15 5 3 2 3" xfId="13819" xr:uid="{C59CC2A0-69B7-424D-9A19-5D4C83CF4C0C}"/>
    <cellStyle name="Total 15 5 3 2 3 2" xfId="28927" xr:uid="{EA62D357-8900-4ED3-8D32-C3FDE7BDE992}"/>
    <cellStyle name="Total 15 5 3 2 4" xfId="20959" xr:uid="{7E6CEF00-38D0-4D7A-858C-F202B9D8E5E8}"/>
    <cellStyle name="Total 15 5 3 3" xfId="9596" xr:uid="{65361EA3-DD4C-41C6-874C-832C16ED16A8}"/>
    <cellStyle name="Total 15 5 3 3 2" xfId="24704" xr:uid="{47A75E3C-50A1-483B-A16D-C2648409103E}"/>
    <cellStyle name="Total 15 5 3 4" xfId="15168" xr:uid="{8C7B65C8-2BF2-43B2-B293-66D052E6EA26}"/>
    <cellStyle name="Total 15 5 3 4 2" xfId="30276" xr:uid="{E3F1D194-1429-4F1A-BE57-6A39DD77B711}"/>
    <cellStyle name="Total 15 5 3 5" xfId="18322" xr:uid="{BBA8A6EB-C7C5-4C28-AEBD-B3C9EF204475}"/>
    <cellStyle name="Total 15 5 4" xfId="3540" xr:uid="{FC218A9D-6FC8-461C-93FF-F573C3E011BD}"/>
    <cellStyle name="Total 15 5 4 2" xfId="6177" xr:uid="{AF73C6B5-9870-4CE8-98F4-67BADA55DEA6}"/>
    <cellStyle name="Total 15 5 4 2 2" xfId="12488" xr:uid="{BABB03F8-0846-457C-8611-9C6C16186B3F}"/>
    <cellStyle name="Total 15 5 4 2 2 2" xfId="27596" xr:uid="{33CE5651-3648-48C0-876A-A59D0BDDFBC5}"/>
    <cellStyle name="Total 15 5 4 2 3" xfId="9168" xr:uid="{2DC4A07F-352B-4031-866A-15CF1C481BD5}"/>
    <cellStyle name="Total 15 5 4 2 3 2" xfId="24276" xr:uid="{4AD96A61-0686-4017-80AD-8211CFD5E668}"/>
    <cellStyle name="Total 15 5 4 2 4" xfId="21285" xr:uid="{E09EC6C0-FB47-4916-9BAF-F0330C03B6E9}"/>
    <cellStyle name="Total 15 5 4 3" xfId="9922" xr:uid="{58217395-44F1-4ADA-BB55-BA8F86377006}"/>
    <cellStyle name="Total 15 5 4 3 2" xfId="25030" xr:uid="{F55CE156-E1B0-4F83-AFC4-3BC7DDF5B58D}"/>
    <cellStyle name="Total 15 5 4 4" xfId="15473" xr:uid="{D360E5FD-8931-47D9-8FEA-01D0AD717209}"/>
    <cellStyle name="Total 15 5 4 4 2" xfId="30581" xr:uid="{3786A0DF-8EA9-48F1-8FEA-EDB97F9419F2}"/>
    <cellStyle name="Total 15 5 4 5" xfId="18648" xr:uid="{E87190AB-636A-49FA-9E7D-056C7C09ACAE}"/>
    <cellStyle name="Total 15 5 5" xfId="3846" xr:uid="{9BC26B5E-3619-4C68-81D2-95104CC599CA}"/>
    <cellStyle name="Total 15 5 5 2" xfId="6483" xr:uid="{845CC283-43BA-4D54-BF8E-06F5DB357519}"/>
    <cellStyle name="Total 15 5 5 2 2" xfId="12794" xr:uid="{9880D9C4-7756-4C39-BA43-1013DFCD2B69}"/>
    <cellStyle name="Total 15 5 5 2 2 2" xfId="27902" xr:uid="{DD996455-9881-4060-A374-C998DAA95BFF}"/>
    <cellStyle name="Total 15 5 5 2 3" xfId="7342" xr:uid="{65134524-C7CF-42D1-8531-0119FEA747D6}"/>
    <cellStyle name="Total 15 5 5 2 3 2" xfId="22450" xr:uid="{F9DB78B5-8593-431F-BB20-971296E8C06B}"/>
    <cellStyle name="Total 15 5 5 2 4" xfId="21591" xr:uid="{CC05B0AF-20CA-404B-87A8-5C172C0E73EC}"/>
    <cellStyle name="Total 15 5 5 3" xfId="10228" xr:uid="{337C1946-5E77-479A-B564-2A85B84692AE}"/>
    <cellStyle name="Total 15 5 5 3 2" xfId="25336" xr:uid="{73283E92-3229-46D0-BB3B-7276AF223A1E}"/>
    <cellStyle name="Total 15 5 5 4" xfId="14777" xr:uid="{D5E23824-2316-477F-BDF6-C15B99E09F4B}"/>
    <cellStyle name="Total 15 5 5 4 2" xfId="29885" xr:uid="{BD323A40-BA58-4FEC-BEC6-2B1155CA2488}"/>
    <cellStyle name="Total 15 5 5 5" xfId="18954" xr:uid="{A10E6E2D-DDA3-46EF-8B1A-31889F42E6DB}"/>
    <cellStyle name="Total 15 5 6" xfId="4228" xr:uid="{6B154855-C715-4B44-8499-CA50876D420A}"/>
    <cellStyle name="Total 15 5 6 2" xfId="6865" xr:uid="{6C0C6E1E-B8C5-437D-A971-6F35081534C5}"/>
    <cellStyle name="Total 15 5 6 2 2" xfId="13176" xr:uid="{D08B3D70-9804-4306-8D56-BD605CF68820}"/>
    <cellStyle name="Total 15 5 6 2 2 2" xfId="28284" xr:uid="{FA3D775C-B249-4C1B-8BF0-C033EDE7B8E2}"/>
    <cellStyle name="Total 15 5 6 2 3" xfId="16845" xr:uid="{5CD5EEFF-7C7E-4F38-959C-6D0A7239DF75}"/>
    <cellStyle name="Total 15 5 6 2 3 2" xfId="31953" xr:uid="{20198352-4DC3-4820-92E2-1FBF5BD2BD21}"/>
    <cellStyle name="Total 15 5 6 2 4" xfId="21973" xr:uid="{DFA992C2-4629-40DB-8823-6F3B6E1C9A94}"/>
    <cellStyle name="Total 15 5 6 3" xfId="10610" xr:uid="{E07701DB-63F5-4A70-9DF0-59B93500DFD2}"/>
    <cellStyle name="Total 15 5 6 3 2" xfId="25718" xr:uid="{E844A1BA-A163-4C00-B154-B6C77214CA32}"/>
    <cellStyle name="Total 15 5 6 4" xfId="14034" xr:uid="{BACDB76C-1DD1-422E-B608-C700CD5F48E9}"/>
    <cellStyle name="Total 15 5 6 4 2" xfId="29142" xr:uid="{94947F6F-E111-4E55-BD05-4CFCFA8458ED}"/>
    <cellStyle name="Total 15 5 6 5" xfId="19336" xr:uid="{E0F3327B-1646-4758-89D6-EDB6EBC364F8}"/>
    <cellStyle name="Total 15 5 7" xfId="4793" xr:uid="{95A985EA-96F6-442E-B63A-92EC9A9E707D}"/>
    <cellStyle name="Total 15 5 7 2" xfId="11175" xr:uid="{AA2ED3B5-1B04-4F73-9A98-F5AC0431523B}"/>
    <cellStyle name="Total 15 5 7 2 2" xfId="26283" xr:uid="{61BDBC7F-4347-4EC0-BC24-D4E6E4FCA970}"/>
    <cellStyle name="Total 15 5 7 3" xfId="13590" xr:uid="{B293AC82-4793-449C-BCF7-E90F38E14B25}"/>
    <cellStyle name="Total 15 5 7 3 2" xfId="28698" xr:uid="{A4F8C6A4-0D6F-467E-A64F-058AEADB2235}"/>
    <cellStyle name="Total 15 5 7 4" xfId="19901" xr:uid="{CFCC890D-B907-4814-B790-BD2D116517D6}"/>
    <cellStyle name="Total 15 5 8" xfId="8654" xr:uid="{3677DBCA-5F9E-4E98-9E8E-CE3D900B8231}"/>
    <cellStyle name="Total 15 5 8 2" xfId="23762" xr:uid="{18566ED0-1D3E-4A6A-B68A-70B743C708FD}"/>
    <cellStyle name="Total 15 5 9" xfId="16045" xr:uid="{52E69204-E76D-4CAE-887F-A158756F1822}"/>
    <cellStyle name="Total 15 5 9 2" xfId="31153" xr:uid="{DB9D2ED5-CE35-414C-B1FD-FE9DBC0C99C8}"/>
    <cellStyle name="Total 16" xfId="1780" xr:uid="{00000000-0005-0000-0000-0000F4060000}"/>
    <cellStyle name="Total 16 2" xfId="1951" xr:uid="{FF91D4DB-FACD-476A-A74A-E13AB1135552}"/>
    <cellStyle name="Total 16 2 10" xfId="8452" xr:uid="{8AD322B7-21FD-4A2D-8C18-5A4349DBAB0A}"/>
    <cellStyle name="Total 16 2 10 2" xfId="23560" xr:uid="{092A9066-EDE1-4A6F-A843-32E6F33559F4}"/>
    <cellStyle name="Total 16 2 11" xfId="15843" xr:uid="{2D1A7F26-C100-4D2C-B4BC-7DE889E2A8ED}"/>
    <cellStyle name="Total 16 2 11 2" xfId="30951" xr:uid="{7CC5CE66-0A06-4E0A-8569-18FCB14BA22C}"/>
    <cellStyle name="Total 16 2 12" xfId="16456" xr:uid="{B31240A1-8574-4A8A-930E-4E65B2748106}"/>
    <cellStyle name="Total 16 2 12 2" xfId="31564" xr:uid="{C7D1481F-719B-4772-9A94-2A32DF1D5569}"/>
    <cellStyle name="Total 16 2 13" xfId="17176" xr:uid="{C67FCB20-5688-4B11-9DD4-D9C4A13EC882}"/>
    <cellStyle name="Total 16 2 2" xfId="2511" xr:uid="{786F1CD8-3331-4209-A275-D3C8A6DC0F6C}"/>
    <cellStyle name="Total 16 2 2 2" xfId="5148" xr:uid="{CDE4D7CD-E392-4B74-AED7-901981DAC426}"/>
    <cellStyle name="Total 16 2 2 2 2" xfId="11512" xr:uid="{09DB79AB-2568-4E75-904E-36495EAC25EE}"/>
    <cellStyle name="Total 16 2 2 2 2 2" xfId="26620" xr:uid="{28BBA56E-8DD6-4738-8182-CC2C679CCAAE}"/>
    <cellStyle name="Total 16 2 2 2 3" xfId="15104" xr:uid="{C6F49CF3-74EB-4B3A-BD29-D563EB6F87A1}"/>
    <cellStyle name="Total 16 2 2 2 3 2" xfId="30212" xr:uid="{1525F441-B512-410D-96F5-AC2F6F0F03F9}"/>
    <cellStyle name="Total 16 2 2 2 4" xfId="20256" xr:uid="{C827F93D-1270-4448-8432-03EC89B3E171}"/>
    <cellStyle name="Total 16 2 2 3" xfId="8978" xr:uid="{D0665377-B84C-4467-8C5D-E1617A0CFB26}"/>
    <cellStyle name="Total 16 2 2 3 2" xfId="24086" xr:uid="{B92AD835-0334-4832-B77E-130B3BB742D5}"/>
    <cellStyle name="Total 16 2 3" xfId="2727" xr:uid="{1C4BA9B7-0791-4994-8464-382D09923D41}"/>
    <cellStyle name="Total 16 2 3 2" xfId="5364" xr:uid="{E138D074-28C7-4B56-9066-567D27476BD0}"/>
    <cellStyle name="Total 16 2 3 2 2" xfId="11713" xr:uid="{860A0F49-F899-4C91-B08F-009288A3C228}"/>
    <cellStyle name="Total 16 2 3 2 2 2" xfId="26821" xr:uid="{6AF89686-D99F-450B-869E-2D9579FAE88D}"/>
    <cellStyle name="Total 16 2 3 2 3" xfId="13892" xr:uid="{2DF04F85-E614-4F6C-87A0-B5662B00477D}"/>
    <cellStyle name="Total 16 2 3 2 3 2" xfId="29000" xr:uid="{84B9FE36-A641-4034-8AE4-8775283DB1DA}"/>
    <cellStyle name="Total 16 2 3 2 4" xfId="20472" xr:uid="{F5DD501B-BA14-462C-8809-9795321F8264}"/>
    <cellStyle name="Total 16 2 3 3" xfId="14071" xr:uid="{90296527-9166-4641-BA78-32B29DB50381}"/>
    <cellStyle name="Total 16 2 3 3 2" xfId="29179" xr:uid="{50195B99-135A-47E7-B807-737C84423A53}"/>
    <cellStyle name="Total 16 2 3 4" xfId="17835" xr:uid="{9C999AEF-6A34-489D-BF91-86E0B839A577}"/>
    <cellStyle name="Total 16 2 4" xfId="3030" xr:uid="{B34A838A-7A5C-443C-B670-D5B833FFB171}"/>
    <cellStyle name="Total 16 2 4 2" xfId="5667" xr:uid="{98F88147-05C5-477F-9A0F-2723778386B7}"/>
    <cellStyle name="Total 16 2 4 2 2" xfId="11978" xr:uid="{F31FD634-D221-4794-AFC4-FB531781249F}"/>
    <cellStyle name="Total 16 2 4 2 2 2" xfId="27086" xr:uid="{7D30B15C-490A-49E9-BF19-88953E8A7E5A}"/>
    <cellStyle name="Total 16 2 4 2 3" xfId="9150" xr:uid="{FD57CEEB-BF05-42B8-9DFB-A4AE37B006E3}"/>
    <cellStyle name="Total 16 2 4 2 3 2" xfId="24258" xr:uid="{AFB5AE1F-F855-424A-BBC8-B1E23CC5E4C3}"/>
    <cellStyle name="Total 16 2 4 2 4" xfId="20775" xr:uid="{97BF6B16-2897-43D1-B48E-120A116B2B7A}"/>
    <cellStyle name="Total 16 2 4 3" xfId="9412" xr:uid="{68F7F8BC-C84A-4907-9624-D410BE9C9993}"/>
    <cellStyle name="Total 16 2 4 3 2" xfId="24520" xr:uid="{692FC74A-20C2-45D9-8BAA-3F255B6070BC}"/>
    <cellStyle name="Total 16 2 4 4" xfId="14355" xr:uid="{2FF9F89B-6703-4010-82D2-8A3446B6A451}"/>
    <cellStyle name="Total 16 2 4 4 2" xfId="29463" xr:uid="{32F18DF1-47C8-4688-BF7E-00CF52E5922D}"/>
    <cellStyle name="Total 16 2 4 5" xfId="18138" xr:uid="{87F82D6D-3BCC-405A-8A63-858178C0265A}"/>
    <cellStyle name="Total 16 2 5" xfId="3356" xr:uid="{8B145EC4-AF80-4B39-9A5B-D99A805FB61D}"/>
    <cellStyle name="Total 16 2 5 2" xfId="5993" xr:uid="{027DDECE-3497-4D50-90E5-B621923B3291}"/>
    <cellStyle name="Total 16 2 5 2 2" xfId="12304" xr:uid="{6373B8BE-8FD4-4C8B-9899-8C1F79E17E34}"/>
    <cellStyle name="Total 16 2 5 2 2 2" xfId="27412" xr:uid="{ED8A6B17-7320-4A1F-BF09-1E5E3788FB87}"/>
    <cellStyle name="Total 16 2 5 2 3" xfId="7461" xr:uid="{C723DAB0-1146-44BC-A770-DD0512E2C1B7}"/>
    <cellStyle name="Total 16 2 5 2 3 2" xfId="22569" xr:uid="{8AFE5DDA-43A7-40F9-8809-92D4B5FD7ED6}"/>
    <cellStyle name="Total 16 2 5 2 4" xfId="21101" xr:uid="{B1068957-AEC0-4FFB-A8B0-9546977A07B7}"/>
    <cellStyle name="Total 16 2 5 3" xfId="9738" xr:uid="{C70C278C-7AAA-4CA7-AB79-6EB10B6729F3}"/>
    <cellStyle name="Total 16 2 5 3 2" xfId="24846" xr:uid="{B444BFF3-2BF8-4DC2-AD6E-0D33A76E6AD6}"/>
    <cellStyle name="Total 16 2 5 4" xfId="15649" xr:uid="{5B111E9F-5BF1-41F4-A144-848089007459}"/>
    <cellStyle name="Total 16 2 5 4 2" xfId="30757" xr:uid="{D4E911D4-C689-4D4A-92C5-65574265FECC}"/>
    <cellStyle name="Total 16 2 5 5" xfId="18464" xr:uid="{D61DD020-9DD1-4466-A6B5-F3EAF435C34F}"/>
    <cellStyle name="Total 16 2 6" xfId="3662" xr:uid="{7918B7C9-2366-4B6E-9DE7-A59FFBA13A22}"/>
    <cellStyle name="Total 16 2 6 2" xfId="6299" xr:uid="{F878A6C2-94D6-4680-A4C3-52A0F85778E8}"/>
    <cellStyle name="Total 16 2 6 2 2" xfId="12610" xr:uid="{A656C1E0-7F35-4E70-91BA-BD8424C03FC7}"/>
    <cellStyle name="Total 16 2 6 2 2 2" xfId="27718" xr:uid="{DC41E2C1-6779-4934-97E7-A2041876EF11}"/>
    <cellStyle name="Total 16 2 6 2 3" xfId="11800" xr:uid="{B3F8A1A3-C5CB-42DB-AF22-C8EE4F38B022}"/>
    <cellStyle name="Total 16 2 6 2 3 2" xfId="26908" xr:uid="{A271A903-1847-4C5C-ADA2-C19296FD55A2}"/>
    <cellStyle name="Total 16 2 6 2 4" xfId="21407" xr:uid="{6FCA1124-18E7-4498-B0F5-34C67635D983}"/>
    <cellStyle name="Total 16 2 6 3" xfId="10044" xr:uid="{ACC8B2F8-D471-4996-990D-9703AD4C69BD}"/>
    <cellStyle name="Total 16 2 6 3 2" xfId="25152" xr:uid="{8696DC3D-EE09-4114-ACD9-F189145309BB}"/>
    <cellStyle name="Total 16 2 6 4" xfId="15066" xr:uid="{B2517757-4F8F-44F4-8BAE-966159AC92A2}"/>
    <cellStyle name="Total 16 2 6 4 2" xfId="30174" xr:uid="{6D3B8A9C-33FD-4396-8A88-EC8ADC57DB8B}"/>
    <cellStyle name="Total 16 2 6 5" xfId="18770" xr:uid="{A8A68864-38F1-45A5-82FE-C184BB39B455}"/>
    <cellStyle name="Total 16 2 7" xfId="4023" xr:uid="{0831EB7B-1C4C-4D8B-8134-C13D0FC83BC6}"/>
    <cellStyle name="Total 16 2 7 2" xfId="6660" xr:uid="{9ABE4F52-0D99-4363-925F-56C66B6BD912}"/>
    <cellStyle name="Total 16 2 7 2 2" xfId="12971" xr:uid="{F2950E3E-B810-4E61-9AD8-DD95768D4F0D}"/>
    <cellStyle name="Total 16 2 7 2 2 2" xfId="28079" xr:uid="{C78A0FFF-BFF8-48F7-A25F-B9A8936D453D}"/>
    <cellStyle name="Total 16 2 7 2 3" xfId="16661" xr:uid="{A7AA54B7-14AE-4BEE-BC3E-0946070D917C}"/>
    <cellStyle name="Total 16 2 7 2 3 2" xfId="31769" xr:uid="{9560ED33-6AA0-43B4-BBFC-52CB8410C7F2}"/>
    <cellStyle name="Total 16 2 7 2 4" xfId="21768" xr:uid="{0B9A0337-AD7C-44CF-8E67-6325A365AE33}"/>
    <cellStyle name="Total 16 2 7 3" xfId="10405" xr:uid="{EF913740-7E53-4A10-8233-1584527D2CEC}"/>
    <cellStyle name="Total 16 2 7 3 2" xfId="25513" xr:uid="{12208E2E-0F82-446C-AD8F-F2338DAF2A5B}"/>
    <cellStyle name="Total 16 2 7 4" xfId="16058" xr:uid="{2C9C1E6A-E496-449F-A094-4CB1CA66E182}"/>
    <cellStyle name="Total 16 2 7 4 2" xfId="31166" xr:uid="{9ED9A200-FCEE-4228-A035-550C002BA921}"/>
    <cellStyle name="Total 16 2 7 5" xfId="19131" xr:uid="{99D804C7-3C3F-4116-9ADC-873FEBCCFE18}"/>
    <cellStyle name="Total 16 2 8" xfId="4336" xr:uid="{856126FF-A4C5-495B-A8D6-F29E212E95E1}"/>
    <cellStyle name="Total 16 2 8 2" xfId="6973" xr:uid="{0930D12C-6F9D-4F71-9D77-F148CBE713A2}"/>
    <cellStyle name="Total 16 2 8 2 2" xfId="13284" xr:uid="{D913B0F7-4716-4C74-9B83-4ABDAB0E11DC}"/>
    <cellStyle name="Total 16 2 8 2 2 2" xfId="28392" xr:uid="{463AA3C0-B496-4519-A6CE-5B764E79F113}"/>
    <cellStyle name="Total 16 2 8 2 3" xfId="16948" xr:uid="{370E8678-BA45-46F5-8055-F778BEFB1948}"/>
    <cellStyle name="Total 16 2 8 2 3 2" xfId="32056" xr:uid="{D9BF9EC5-ECC3-4AA5-AF0C-5727F9510FC7}"/>
    <cellStyle name="Total 16 2 8 2 4" xfId="22081" xr:uid="{E910C19E-838F-4BB4-94BD-0DCB7743017C}"/>
    <cellStyle name="Total 16 2 8 3" xfId="10718" xr:uid="{B7E72E45-69DF-4A29-8EE4-E4136EB53EA7}"/>
    <cellStyle name="Total 16 2 8 3 2" xfId="25826" xr:uid="{D87FAD9C-4A9B-4892-9D60-3327063F31EF}"/>
    <cellStyle name="Total 16 2 8 4" xfId="15628" xr:uid="{8FCE3BF7-DE22-4022-9ADB-08F884310B35}"/>
    <cellStyle name="Total 16 2 8 4 2" xfId="30736" xr:uid="{777EADE9-8040-42A7-8505-4DEB0897EE9B}"/>
    <cellStyle name="Total 16 2 8 5" xfId="19444" xr:uid="{D67B9D76-3362-4531-87BE-CE86039270E1}"/>
    <cellStyle name="Total 16 2 9" xfId="4588" xr:uid="{E1B4741E-705E-420F-949A-26346E067938}"/>
    <cellStyle name="Total 16 2 9 2" xfId="10970" xr:uid="{E8D4B557-3A92-4374-943E-9B3BE4919811}"/>
    <cellStyle name="Total 16 2 9 2 2" xfId="26078" xr:uid="{799FA75F-3583-4989-AB68-695F2A5B3597}"/>
    <cellStyle name="Total 16 2 9 3" xfId="7818" xr:uid="{AC1F007E-C903-47C7-9CFB-FDE95B40EFAF}"/>
    <cellStyle name="Total 16 2 9 3 2" xfId="22926" xr:uid="{357B13D0-0B74-4CB6-BF0B-C13C44928389}"/>
    <cellStyle name="Total 16 2 9 4" xfId="19696" xr:uid="{574028D5-2EAE-488E-AF45-783AD1DC4734}"/>
    <cellStyle name="Total 16 3" xfId="1980" xr:uid="{2973CF77-21EF-497C-8DF5-51960F3BF26F}"/>
    <cellStyle name="Total 16 3 10" xfId="8478" xr:uid="{989C5579-23F3-419D-B057-5DC7A1A1901A}"/>
    <cellStyle name="Total 16 3 10 2" xfId="23586" xr:uid="{EF11F21E-91C2-4C4B-A200-97DEE4B78C9C}"/>
    <cellStyle name="Total 16 3 11" xfId="14167" xr:uid="{B9139607-9535-4140-A3E3-592CA39929EF}"/>
    <cellStyle name="Total 16 3 11 2" xfId="29275" xr:uid="{9CD2A500-1646-4C87-9DA0-FA5185C75E54}"/>
    <cellStyle name="Total 16 3 12" xfId="16536" xr:uid="{58677B97-6818-461B-8A72-6328F730A449}"/>
    <cellStyle name="Total 16 3 12 2" xfId="31644" xr:uid="{3413E8EF-8B86-4417-B721-BAE5524AA084}"/>
    <cellStyle name="Total 16 3 13" xfId="17205" xr:uid="{CECA3E78-95C2-4FE8-983B-E5738E026795}"/>
    <cellStyle name="Total 16 3 2" xfId="2540" xr:uid="{E40B5E99-8E02-45BC-B354-FDE240B32DDF}"/>
    <cellStyle name="Total 16 3 2 2" xfId="5177" xr:uid="{BD2FE899-B328-4807-8EA9-D4EA5628FC2D}"/>
    <cellStyle name="Total 16 3 2 2 2" xfId="11541" xr:uid="{C22D26A5-639F-4B03-AA4D-C9B086D6642D}"/>
    <cellStyle name="Total 16 3 2 2 2 2" xfId="26649" xr:uid="{C0B7ED59-1CF7-4784-829C-5DDC8C9FEBE8}"/>
    <cellStyle name="Total 16 3 2 2 3" xfId="15185" xr:uid="{222EFCFF-7855-4F83-9EA4-EFD87522553F}"/>
    <cellStyle name="Total 16 3 2 2 3 2" xfId="30293" xr:uid="{E032E329-592D-4702-AF96-E47A6A7497C1}"/>
    <cellStyle name="Total 16 3 2 2 4" xfId="20285" xr:uid="{1B231DDF-6939-4877-99A8-EE9C27495D89}"/>
    <cellStyle name="Total 16 3 2 3" xfId="9007" xr:uid="{064895C7-41B3-41FF-AFBC-75FFB8001BD1}"/>
    <cellStyle name="Total 16 3 2 3 2" xfId="24115" xr:uid="{67476D2D-7103-41D6-B3D4-64AAC7277965}"/>
    <cellStyle name="Total 16 3 3" xfId="2742" xr:uid="{7A41A7D4-5718-4C51-9A75-8FEDD383F97D}"/>
    <cellStyle name="Total 16 3 3 2" xfId="5379" xr:uid="{F4F8166D-9E81-4505-B221-1EE338D602EF}"/>
    <cellStyle name="Total 16 3 3 2 2" xfId="11728" xr:uid="{2D5D92F8-01FC-42EA-8902-FEA9D5D9C595}"/>
    <cellStyle name="Total 16 3 3 2 2 2" xfId="26836" xr:uid="{98EF0713-2810-4C56-8412-79522B32CCF2}"/>
    <cellStyle name="Total 16 3 3 2 3" xfId="13541" xr:uid="{4E986E47-649D-40E1-BEE4-D7453FC7726B}"/>
    <cellStyle name="Total 16 3 3 2 3 2" xfId="28649" xr:uid="{C02B6E05-07A4-47E2-A217-FA52CE31B4DB}"/>
    <cellStyle name="Total 16 3 3 2 4" xfId="20487" xr:uid="{17D4D679-95A4-49C3-B794-8B94E8730331}"/>
    <cellStyle name="Total 16 3 3 3" xfId="7085" xr:uid="{B911CAF8-9720-4F76-945C-767C6E0776BD}"/>
    <cellStyle name="Total 16 3 3 3 2" xfId="22193" xr:uid="{3BBBEE59-455A-4B9E-B575-AACD9B1964E3}"/>
    <cellStyle name="Total 16 3 3 4" xfId="17850" xr:uid="{820603D8-673C-415A-993F-2DF1B928897F}"/>
    <cellStyle name="Total 16 3 4" xfId="3045" xr:uid="{F1F023AD-D828-482B-BB13-1293C404F0E4}"/>
    <cellStyle name="Total 16 3 4 2" xfId="5682" xr:uid="{6A5F8B4F-22A0-4EE3-84EF-B337E13BBDD9}"/>
    <cellStyle name="Total 16 3 4 2 2" xfId="11993" xr:uid="{3B87A92A-42A4-4E90-B2CF-4C67C26B4805}"/>
    <cellStyle name="Total 16 3 4 2 2 2" xfId="27101" xr:uid="{07194271-D232-4178-82F5-D605D307A875}"/>
    <cellStyle name="Total 16 3 4 2 3" xfId="8072" xr:uid="{143FDA99-347F-4446-A105-11B3BCA1CB10}"/>
    <cellStyle name="Total 16 3 4 2 3 2" xfId="23180" xr:uid="{707391B3-ECDA-4BAD-9B8A-5DA8DECA5AD1}"/>
    <cellStyle name="Total 16 3 4 2 4" xfId="20790" xr:uid="{8AF16AF5-ADA8-4A89-96FF-79960058C322}"/>
    <cellStyle name="Total 16 3 4 3" xfId="9427" xr:uid="{FEDA0EB6-0C08-4AD2-A298-6FB5BA87B357}"/>
    <cellStyle name="Total 16 3 4 3 2" xfId="24535" xr:uid="{8131E9A1-D42F-43F9-8179-CDF7C797BE77}"/>
    <cellStyle name="Total 16 3 4 4" xfId="13936" xr:uid="{50FBF6D1-9F1C-405D-9A22-710623181291}"/>
    <cellStyle name="Total 16 3 4 4 2" xfId="29044" xr:uid="{75C23FE2-FCA8-4EFF-9710-3F6F2C34ACD0}"/>
    <cellStyle name="Total 16 3 4 5" xfId="18153" xr:uid="{AF31952D-7635-4841-A87D-7E0B8874BB6C}"/>
    <cellStyle name="Total 16 3 5" xfId="3371" xr:uid="{6DED63D7-4F83-477A-B66A-093504BFF3F8}"/>
    <cellStyle name="Total 16 3 5 2" xfId="6008" xr:uid="{4FCEDE7E-BE8C-400A-B259-ED6E713D5FC1}"/>
    <cellStyle name="Total 16 3 5 2 2" xfId="12319" xr:uid="{924A0A19-D4EA-4543-8222-4389334B44AB}"/>
    <cellStyle name="Total 16 3 5 2 2 2" xfId="27427" xr:uid="{A35F84C5-1E7A-4854-B59D-D1FC495C6555}"/>
    <cellStyle name="Total 16 3 5 2 3" xfId="14589" xr:uid="{DF7EC63B-8703-4725-B172-1B60D5B64F35}"/>
    <cellStyle name="Total 16 3 5 2 3 2" xfId="29697" xr:uid="{DADD0670-A5EA-4652-A339-B8F4924A3CF0}"/>
    <cellStyle name="Total 16 3 5 2 4" xfId="21116" xr:uid="{E233F9C5-AB5D-4AD6-99ED-798C527516CF}"/>
    <cellStyle name="Total 16 3 5 3" xfId="9753" xr:uid="{2EAF3546-F5A9-400C-8C35-99DFC3FD7C43}"/>
    <cellStyle name="Total 16 3 5 3 2" xfId="24861" xr:uid="{D14C2AA1-E0B8-410A-BD9D-22CFEED8601A}"/>
    <cellStyle name="Total 16 3 5 4" xfId="7801" xr:uid="{FEE01261-6D33-4CBA-9164-8854EE0A6FBE}"/>
    <cellStyle name="Total 16 3 5 4 2" xfId="22909" xr:uid="{2FFFEF55-A671-49FA-918B-43AF2ED7C316}"/>
    <cellStyle name="Total 16 3 5 5" xfId="18479" xr:uid="{B64D9E22-9747-453E-8EEB-D042FD01D16B}"/>
    <cellStyle name="Total 16 3 6" xfId="3677" xr:uid="{EAC35EF9-330B-4480-8F6C-B5059E268B49}"/>
    <cellStyle name="Total 16 3 6 2" xfId="6314" xr:uid="{35B90B84-2ED7-4A01-86FB-EDD0EA1A63D1}"/>
    <cellStyle name="Total 16 3 6 2 2" xfId="12625" xr:uid="{C17C0DD6-70E7-4226-B248-F5F40DF1322D}"/>
    <cellStyle name="Total 16 3 6 2 2 2" xfId="27733" xr:uid="{FC302A48-BCC6-426C-AE4C-22FE12C82C4D}"/>
    <cellStyle name="Total 16 3 6 2 3" xfId="15013" xr:uid="{5538DDC0-B486-45D1-84FD-E790B05B9D96}"/>
    <cellStyle name="Total 16 3 6 2 3 2" xfId="30121" xr:uid="{F4CBCFFF-D0F9-4631-8F03-19A070E46E7B}"/>
    <cellStyle name="Total 16 3 6 2 4" xfId="21422" xr:uid="{9632E510-2A96-415B-8744-602D8A67D2FD}"/>
    <cellStyle name="Total 16 3 6 3" xfId="10059" xr:uid="{CAAA7A7F-8DF7-4D5C-ADEB-3F50036DD06C}"/>
    <cellStyle name="Total 16 3 6 3 2" xfId="25167" xr:uid="{6572C360-3860-483A-B248-BC0CC4FE673C}"/>
    <cellStyle name="Total 16 3 6 4" xfId="14923" xr:uid="{097D02D5-FA0A-4DD2-9FB2-2E17BA11C53A}"/>
    <cellStyle name="Total 16 3 6 4 2" xfId="30031" xr:uid="{9C59BF93-58F5-4734-ACCF-6BF7FBBE9674}"/>
    <cellStyle name="Total 16 3 6 5" xfId="18785" xr:uid="{13E57321-A484-43CC-B04F-AC9391C67321}"/>
    <cellStyle name="Total 16 3 7" xfId="4052" xr:uid="{64FA9F25-9DBE-4C65-94FD-57D4FB05F280}"/>
    <cellStyle name="Total 16 3 7 2" xfId="6689" xr:uid="{68154B2A-FE4B-44A4-8349-3DB961FD412A}"/>
    <cellStyle name="Total 16 3 7 2 2" xfId="13000" xr:uid="{D2B4B80D-11DD-41E7-904B-AE835F1950F3}"/>
    <cellStyle name="Total 16 3 7 2 2 2" xfId="28108" xr:uid="{DBB5A005-00CA-42E4-BDF8-B494261AB5C2}"/>
    <cellStyle name="Total 16 3 7 2 3" xfId="16676" xr:uid="{6565C8D5-B8D3-45D4-AAD8-3613633A5E8C}"/>
    <cellStyle name="Total 16 3 7 2 3 2" xfId="31784" xr:uid="{3FD2759F-5E13-402A-BC48-F1A6564AC679}"/>
    <cellStyle name="Total 16 3 7 2 4" xfId="21797" xr:uid="{305E3715-931E-405B-981C-7C7086867369}"/>
    <cellStyle name="Total 16 3 7 3" xfId="10434" xr:uid="{8383205A-6084-45E7-9F8F-B08ECF74B326}"/>
    <cellStyle name="Total 16 3 7 3 2" xfId="25542" xr:uid="{617A0011-61F4-4FD4-A2CC-AF7689B93215}"/>
    <cellStyle name="Total 16 3 7 4" xfId="16081" xr:uid="{6A498627-28FE-4845-9619-3A5FBF49DFAE}"/>
    <cellStyle name="Total 16 3 7 4 2" xfId="31189" xr:uid="{BDC33366-0003-47CB-8301-E9ED57DDFD45}"/>
    <cellStyle name="Total 16 3 7 5" xfId="19160" xr:uid="{7D07EF16-39A4-4E23-830B-1D72D476332E}"/>
    <cellStyle name="Total 16 3 8" xfId="4351" xr:uid="{039347D2-C7DC-44D9-A0A8-2A11A3BC3B78}"/>
    <cellStyle name="Total 16 3 8 2" xfId="6988" xr:uid="{1EFD8C37-6321-4454-9FC3-5BE6707CB143}"/>
    <cellStyle name="Total 16 3 8 2 2" xfId="13299" xr:uid="{AF19C9CE-BB3C-4336-93C0-47F307C1EFF6}"/>
    <cellStyle name="Total 16 3 8 2 2 2" xfId="28407" xr:uid="{47612A0F-B691-4079-A0ED-1318107A4B95}"/>
    <cellStyle name="Total 16 3 8 2 3" xfId="16963" xr:uid="{003C6004-54C8-45A9-9AF6-5B80CAF8A952}"/>
    <cellStyle name="Total 16 3 8 2 3 2" xfId="32071" xr:uid="{1C0183D8-84A4-4EF4-99B8-E2CF787A4C62}"/>
    <cellStyle name="Total 16 3 8 2 4" xfId="22096" xr:uid="{44561774-2BA6-47D2-8B02-2A64B37E60E4}"/>
    <cellStyle name="Total 16 3 8 3" xfId="10733" xr:uid="{1720DE84-7925-4359-A681-1910457F7CF4}"/>
    <cellStyle name="Total 16 3 8 3 2" xfId="25841" xr:uid="{5E0EFD2D-768C-4CA4-A04C-2CD8F87E9E13}"/>
    <cellStyle name="Total 16 3 8 4" xfId="14730" xr:uid="{F22BB092-A34A-4950-8449-C11889C7F8E5}"/>
    <cellStyle name="Total 16 3 8 4 2" xfId="29838" xr:uid="{D1A03EA6-4CD3-46E5-9C0C-719C4878AA30}"/>
    <cellStyle name="Total 16 3 8 5" xfId="19459" xr:uid="{F4A33F69-C936-4835-97A0-0C7B5210FF02}"/>
    <cellStyle name="Total 16 3 9" xfId="4617" xr:uid="{5A4C30F3-A0AF-4354-B92A-214E983C890F}"/>
    <cellStyle name="Total 16 3 9 2" xfId="10999" xr:uid="{6D13455F-839E-4ED9-82E9-78E713A0EF13}"/>
    <cellStyle name="Total 16 3 9 2 2" xfId="26107" xr:uid="{E5FEDA12-94A1-4737-AF80-54324995DC0A}"/>
    <cellStyle name="Total 16 3 9 3" xfId="7229" xr:uid="{82A2181E-AB66-41CF-BD54-D4BA9D4B2E10}"/>
    <cellStyle name="Total 16 3 9 3 2" xfId="22337" xr:uid="{91D3A737-B652-46A5-B293-DF1E29AD4175}"/>
    <cellStyle name="Total 16 3 9 4" xfId="19725" xr:uid="{B7F290ED-7690-452B-9C53-CB08B7E0143F}"/>
    <cellStyle name="Total 16 4" xfId="2142" xr:uid="{5AD203DB-46E4-4513-9B54-A35B5D10C242}"/>
    <cellStyle name="Total 16 4 10" xfId="8081" xr:uid="{CC2A14D7-CDEB-4F46-8DD8-D08A1CA8C3CE}"/>
    <cellStyle name="Total 16 4 10 2" xfId="23189" xr:uid="{65CAD27D-9CB6-4ECE-95EA-97D07DD25B5B}"/>
    <cellStyle name="Total 16 4 11" xfId="16068" xr:uid="{B8A8C9EA-358E-4915-A720-607377A9F1C5}"/>
    <cellStyle name="Total 16 4 11 2" xfId="31176" xr:uid="{05BD226D-263B-481F-AC52-CAD9E21BA815}"/>
    <cellStyle name="Total 16 4 12" xfId="17367" xr:uid="{162F3209-AF17-4C77-8CD5-0B315C126457}"/>
    <cellStyle name="Total 16 4 2" xfId="2632" xr:uid="{6A88B206-C1E5-470D-9385-96CFD7724785}"/>
    <cellStyle name="Total 16 4 2 2" xfId="5269" xr:uid="{D164A5FA-3055-4D39-9F44-15D7505BC5F9}"/>
    <cellStyle name="Total 16 4 2 2 2" xfId="11633" xr:uid="{2C8CFD87-209D-4635-A7B8-CEC9A7133A76}"/>
    <cellStyle name="Total 16 4 2 2 2 2" xfId="26741" xr:uid="{4D4F392D-CE9A-470B-BE1A-BF68BBDA76C3}"/>
    <cellStyle name="Total 16 4 2 2 3" xfId="9143" xr:uid="{2C3974EA-95DC-4E53-806F-479B0EC17A4E}"/>
    <cellStyle name="Total 16 4 2 2 3 2" xfId="24251" xr:uid="{1C4C2B0D-1644-4CC4-94FF-3A4958708F53}"/>
    <cellStyle name="Total 16 4 2 2 4" xfId="20377" xr:uid="{58096E37-950F-48C5-A501-F1C4A0A1020E}"/>
    <cellStyle name="Total 16 4 2 3" xfId="9099" xr:uid="{C00EAF4E-943F-4AA2-902B-438507BCB499}"/>
    <cellStyle name="Total 16 4 2 3 2" xfId="24207" xr:uid="{1406EF2A-E347-4A0C-ADC7-B6FEFCEA27EE}"/>
    <cellStyle name="Total 16 4 2 4" xfId="13920" xr:uid="{CF3002DE-CAC8-4014-BE4E-AD7361EA7282}"/>
    <cellStyle name="Total 16 4 2 4 2" xfId="29028" xr:uid="{7535FCA3-E3AB-468D-AAAE-26244BBBFC5F}"/>
    <cellStyle name="Total 16 4 2 5" xfId="13570" xr:uid="{EE19A3A1-8DD3-42D4-B276-38EFEF64FB86}"/>
    <cellStyle name="Total 16 4 2 5 2" xfId="28678" xr:uid="{E20F68D3-965F-460A-AEF9-7C540BC47F05}"/>
    <cellStyle name="Total 16 4 2 6" xfId="17740" xr:uid="{4D81E8E2-1F39-40C2-B693-61A6528BD25A}"/>
    <cellStyle name="Total 16 4 3" xfId="2897" xr:uid="{3533723F-45DC-4BF5-BADC-E4EA1BA3563D}"/>
    <cellStyle name="Total 16 4 3 2" xfId="5534" xr:uid="{A2CB4301-D35E-4FE9-BE72-3C85E2D4C95C}"/>
    <cellStyle name="Total 16 4 3 2 2" xfId="11845" xr:uid="{A7E65B65-6D2B-4BF6-B5BE-D33CE78C40F3}"/>
    <cellStyle name="Total 16 4 3 2 2 2" xfId="26953" xr:uid="{FAA6BD27-58C7-4E51-9622-8F445C513595}"/>
    <cellStyle name="Total 16 4 3 2 3" xfId="16274" xr:uid="{30E609C5-72C6-4E01-91F4-3C01EADEAE6B}"/>
    <cellStyle name="Total 16 4 3 2 3 2" xfId="31382" xr:uid="{7A1036C3-DCA3-45D9-877B-8974E0B61932}"/>
    <cellStyle name="Total 16 4 3 2 4" xfId="20642" xr:uid="{83715A01-8530-4C35-9D4A-98058C4DC494}"/>
    <cellStyle name="Total 16 4 3 3" xfId="14213" xr:uid="{654BE57D-D82C-4238-827B-947FE9CFF0A8}"/>
    <cellStyle name="Total 16 4 3 3 2" xfId="29321" xr:uid="{EA24C997-3945-4FE8-A17A-72B53AC5CE0A}"/>
    <cellStyle name="Total 16 4 3 4" xfId="18005" xr:uid="{7CB90AC7-0E72-4C6F-BD8E-579186A67165}"/>
    <cellStyle name="Total 16 4 4" xfId="3200" xr:uid="{D6AD04B7-A0D4-4E70-919E-B68504746CA6}"/>
    <cellStyle name="Total 16 4 4 2" xfId="5837" xr:uid="{D999CF42-7005-4E14-B2F1-17287C961C8A}"/>
    <cellStyle name="Total 16 4 4 2 2" xfId="12148" xr:uid="{ED7297DA-CAAD-46FF-B328-1CFFE852D735}"/>
    <cellStyle name="Total 16 4 4 2 2 2" xfId="27256" xr:uid="{910C1153-BE6A-4167-97F3-D5DDD495F450}"/>
    <cellStyle name="Total 16 4 4 2 3" xfId="16048" xr:uid="{A861F828-7A5B-4461-8629-6860C29E3E48}"/>
    <cellStyle name="Total 16 4 4 2 3 2" xfId="31156" xr:uid="{6BCF8090-BE64-4F43-BFBB-74A5FAEEBCED}"/>
    <cellStyle name="Total 16 4 4 2 4" xfId="20945" xr:uid="{8EE93DBD-731B-4464-8710-A1479D86226C}"/>
    <cellStyle name="Total 16 4 4 3" xfId="9582" xr:uid="{DBB61E10-33BF-4E0C-9741-E772064A1946}"/>
    <cellStyle name="Total 16 4 4 3 2" xfId="24690" xr:uid="{2F2E2B9C-F3C7-4F75-B013-B86487E0F7D5}"/>
    <cellStyle name="Total 16 4 4 4" xfId="7494" xr:uid="{2DC0E1C8-7AC2-4182-A644-30BB723BC0D9}"/>
    <cellStyle name="Total 16 4 4 4 2" xfId="22602" xr:uid="{470CAB19-10CE-4147-B2BE-5313DD991545}"/>
    <cellStyle name="Total 16 4 4 5" xfId="18308" xr:uid="{84A1051F-5780-4EE0-90AD-4BD47A77C520}"/>
    <cellStyle name="Total 16 4 5" xfId="3526" xr:uid="{5DB5562E-CAC0-434E-A7FD-8E093CB6E610}"/>
    <cellStyle name="Total 16 4 5 2" xfId="6163" xr:uid="{5D0DAF50-5E1A-421A-94F4-A9C41B75F8C5}"/>
    <cellStyle name="Total 16 4 5 2 2" xfId="12474" xr:uid="{6866CDB7-9248-4207-9B0F-67F2EB23EA1F}"/>
    <cellStyle name="Total 16 4 5 2 2 2" xfId="27582" xr:uid="{42159415-4D54-4431-B533-8B24B872A522}"/>
    <cellStyle name="Total 16 4 5 2 3" xfId="16300" xr:uid="{4B669EB9-0B2C-4679-964E-E421D05630C9}"/>
    <cellStyle name="Total 16 4 5 2 3 2" xfId="31408" xr:uid="{1B99545A-77E1-4482-BB48-50A46150B18F}"/>
    <cellStyle name="Total 16 4 5 2 4" xfId="21271" xr:uid="{F8687DF4-4727-47F2-8D30-9AC53855EDCD}"/>
    <cellStyle name="Total 16 4 5 3" xfId="9908" xr:uid="{023EA313-74D6-4A55-BF29-8E5AB1E157C2}"/>
    <cellStyle name="Total 16 4 5 3 2" xfId="25016" xr:uid="{70C6C207-2984-43CB-A3E5-E4DF2FCD70A7}"/>
    <cellStyle name="Total 16 4 5 4" xfId="8249" xr:uid="{29F2DBEF-DE0E-4096-86E2-51257BFA3DE2}"/>
    <cellStyle name="Total 16 4 5 4 2" xfId="23357" xr:uid="{1C49F716-739C-4B67-95B1-038DB76934F3}"/>
    <cellStyle name="Total 16 4 5 5" xfId="18634" xr:uid="{AA862D6F-D579-48A0-96E6-3C08776892BF}"/>
    <cellStyle name="Total 16 4 6" xfId="3832" xr:uid="{BFA1FC9E-13B9-4443-887A-AAE25912D631}"/>
    <cellStyle name="Total 16 4 6 2" xfId="6469" xr:uid="{FF7F312D-3DDC-4E97-A624-24202F77D18A}"/>
    <cellStyle name="Total 16 4 6 2 2" xfId="12780" xr:uid="{517E64B1-8F6F-497F-AD82-3D25D48F6D10}"/>
    <cellStyle name="Total 16 4 6 2 2 2" xfId="27888" xr:uid="{57B70CCB-6DB0-46C2-9FFD-BBE8FAC48185}"/>
    <cellStyle name="Total 16 4 6 2 3" xfId="8042" xr:uid="{E2E8A61F-4A65-44E0-A967-AA8C9B5A0021}"/>
    <cellStyle name="Total 16 4 6 2 3 2" xfId="23150" xr:uid="{C400EDDE-21C1-43EB-A04A-D58DEC8E6493}"/>
    <cellStyle name="Total 16 4 6 2 4" xfId="21577" xr:uid="{8B7187F8-8A21-40E3-B2BD-3822392492CF}"/>
    <cellStyle name="Total 16 4 6 3" xfId="10214" xr:uid="{1B55A3EE-6B66-478F-BE6D-663CA6B4807C}"/>
    <cellStyle name="Total 16 4 6 3 2" xfId="25322" xr:uid="{0FA05DC9-68B0-4B03-A2A9-BF7B687F04B0}"/>
    <cellStyle name="Total 16 4 6 4" xfId="15436" xr:uid="{7E882A78-B2E1-492D-87E9-19253D19A6DB}"/>
    <cellStyle name="Total 16 4 6 4 2" xfId="30544" xr:uid="{20AFFD9C-FE88-42AB-B430-E8534D06625D}"/>
    <cellStyle name="Total 16 4 6 5" xfId="18940" xr:uid="{90437588-3487-4857-8407-AC91071B7C8C}"/>
    <cellStyle name="Total 16 4 7" xfId="4214" xr:uid="{15FA1C73-513A-43CE-AF10-2CF94AB5C3A7}"/>
    <cellStyle name="Total 16 4 7 2" xfId="6851" xr:uid="{89AC4E15-4C91-4A9F-8CFB-6C7CAB29790D}"/>
    <cellStyle name="Total 16 4 7 2 2" xfId="13162" xr:uid="{C5F258B0-F390-49A7-ADC6-E4757EB6DB9E}"/>
    <cellStyle name="Total 16 4 7 2 2 2" xfId="28270" xr:uid="{159F1A58-4873-44D9-8F8A-1BADC5FA7CC6}"/>
    <cellStyle name="Total 16 4 7 2 3" xfId="16831" xr:uid="{BA4B53F1-C56C-46E9-AFF1-8BB91736DF00}"/>
    <cellStyle name="Total 16 4 7 2 3 2" xfId="31939" xr:uid="{6FE7F6C4-3186-4A3F-8E67-714BE5A87A61}"/>
    <cellStyle name="Total 16 4 7 2 4" xfId="21959" xr:uid="{17CCC1EB-2EAF-4484-AABC-1E202FE53AE2}"/>
    <cellStyle name="Total 16 4 7 3" xfId="10596" xr:uid="{D597B1D4-777B-4C7C-98C2-8C3DDAA5C5D4}"/>
    <cellStyle name="Total 16 4 7 3 2" xfId="25704" xr:uid="{AF0898CD-F5BB-4C01-AA80-BAA00BC0BA07}"/>
    <cellStyle name="Total 16 4 7 4" xfId="13676" xr:uid="{F7049931-D55C-4196-8B86-3014C395FFCD}"/>
    <cellStyle name="Total 16 4 7 4 2" xfId="28784" xr:uid="{376F9350-62B6-41C4-923B-1B223964126A}"/>
    <cellStyle name="Total 16 4 7 5" xfId="19322" xr:uid="{BB91ECD1-8D7A-4266-83CF-CB75622F8499}"/>
    <cellStyle name="Total 16 4 8" xfId="4779" xr:uid="{CCB53CE5-3A14-4AA2-9A22-A8F07BD2CA77}"/>
    <cellStyle name="Total 16 4 8 2" xfId="11161" xr:uid="{1302E4E1-02BE-491D-BE56-7D1BCA80E8AE}"/>
    <cellStyle name="Total 16 4 8 2 2" xfId="26269" xr:uid="{E682ADE8-2C83-4FA7-8FC2-37D0F830B673}"/>
    <cellStyle name="Total 16 4 8 3" xfId="15564" xr:uid="{EB40FD7D-AEF8-4D7E-8D45-5984C08A6602}"/>
    <cellStyle name="Total 16 4 8 3 2" xfId="30672" xr:uid="{FDF3F6E2-E4A8-452E-95F2-6F3899FB0F7D}"/>
    <cellStyle name="Total 16 4 8 4" xfId="19887" xr:uid="{33EA90C5-1FCD-49B5-BFC0-3A046C70008F}"/>
    <cellStyle name="Total 16 4 9" xfId="8640" xr:uid="{52E245A3-FAB8-4C24-8C81-AC95FD730DDB}"/>
    <cellStyle name="Total 16 4 9 2" xfId="23748" xr:uid="{B4C9A959-071F-44AE-87DC-52C8B4E9D83D}"/>
    <cellStyle name="Total 16 5" xfId="2157" xr:uid="{BFA48604-E37B-4E34-9A43-15F0B7467DE4}"/>
    <cellStyle name="Total 16 5 10" xfId="16429" xr:uid="{832C274C-B6AD-4BC2-8EE2-0ADAC22C2184}"/>
    <cellStyle name="Total 16 5 10 2" xfId="31537" xr:uid="{45F97407-0133-4602-8041-5BBB37EAE4D5}"/>
    <cellStyle name="Total 16 5 11" xfId="17382" xr:uid="{F488F08A-0D31-42A2-9A59-E5527D866049}"/>
    <cellStyle name="Total 16 5 2" xfId="2912" xr:uid="{73A36D03-172E-45C9-BABA-1FE21DE56206}"/>
    <cellStyle name="Total 16 5 2 2" xfId="5549" xr:uid="{41C262B4-87AF-49F5-8FFC-A92FDE72D1D4}"/>
    <cellStyle name="Total 16 5 2 2 2" xfId="11860" xr:uid="{128C45F2-64BD-469C-8478-76B93ADFA40B}"/>
    <cellStyle name="Total 16 5 2 2 2 2" xfId="26968" xr:uid="{075B990D-6D18-4898-94A8-1B7F381469AE}"/>
    <cellStyle name="Total 16 5 2 2 3" xfId="8069" xr:uid="{EBCD9F61-40CE-4047-8D62-C9EDFD38292E}"/>
    <cellStyle name="Total 16 5 2 2 3 2" xfId="23177" xr:uid="{D548133E-D3A7-42A0-9D08-8A17DEB49237}"/>
    <cellStyle name="Total 16 5 2 2 4" xfId="20657" xr:uid="{AF87BEB4-F58C-4849-9279-7176C1E04887}"/>
    <cellStyle name="Total 16 5 2 3" xfId="11239" xr:uid="{BFCF970A-8B34-401C-A92F-661C6486976C}"/>
    <cellStyle name="Total 16 5 2 3 2" xfId="26347" xr:uid="{86617548-44C0-443D-82E3-68EDDCE9866A}"/>
    <cellStyle name="Total 16 5 2 4" xfId="18020" xr:uid="{5AA68095-D7DD-4710-ADDD-93A6544FC114}"/>
    <cellStyle name="Total 16 5 3" xfId="3215" xr:uid="{1B178C9C-52E3-4DCA-9DEF-AA5A111AA36E}"/>
    <cellStyle name="Total 16 5 3 2" xfId="5852" xr:uid="{A5435292-9A6A-4141-9DF9-4160D3FB613F}"/>
    <cellStyle name="Total 16 5 3 2 2" xfId="12163" xr:uid="{7D3D4BA7-9321-4DBF-A9D1-85BD5702AEE9}"/>
    <cellStyle name="Total 16 5 3 2 2 2" xfId="27271" xr:uid="{FB938BBE-1B26-41D1-9832-736F606D0BA0}"/>
    <cellStyle name="Total 16 5 3 2 3" xfId="15871" xr:uid="{F6AB5303-283C-49DB-93CA-4683036CF844}"/>
    <cellStyle name="Total 16 5 3 2 3 2" xfId="30979" xr:uid="{7C9565A9-EA57-4CB1-8FFB-94BDEE67D1E9}"/>
    <cellStyle name="Total 16 5 3 2 4" xfId="20960" xr:uid="{6B3008FC-BD1C-4614-8FBB-471E9057D8DD}"/>
    <cellStyle name="Total 16 5 3 3" xfId="9597" xr:uid="{36580FEF-1784-4A74-9F90-7CD585425711}"/>
    <cellStyle name="Total 16 5 3 3 2" xfId="24705" xr:uid="{EF855A36-96FD-4DDC-97D0-522CFC044819}"/>
    <cellStyle name="Total 16 5 3 4" xfId="14016" xr:uid="{E4F2E1B2-75B8-4D2E-98A2-3E78F3AB5FD4}"/>
    <cellStyle name="Total 16 5 3 4 2" xfId="29124" xr:uid="{F13C8B55-DCA5-4DD7-94B1-17AE577DE5A3}"/>
    <cellStyle name="Total 16 5 3 5" xfId="18323" xr:uid="{7E69787D-3A35-443E-AFD7-891F80D938DE}"/>
    <cellStyle name="Total 16 5 4" xfId="3541" xr:uid="{E1B8D1D1-D5CA-4326-8594-C93E529830F0}"/>
    <cellStyle name="Total 16 5 4 2" xfId="6178" xr:uid="{1F73AAEE-24BC-4861-BACE-3821AA50055C}"/>
    <cellStyle name="Total 16 5 4 2 2" xfId="12489" xr:uid="{B5FF8E34-8AB7-4655-902C-9AE781551BB4}"/>
    <cellStyle name="Total 16 5 4 2 2 2" xfId="27597" xr:uid="{AB22D20E-0AC5-4F4A-8A3F-8855E3F5462E}"/>
    <cellStyle name="Total 16 5 4 2 3" xfId="13946" xr:uid="{28068D56-82D2-4FA7-931E-D134FEEBF902}"/>
    <cellStyle name="Total 16 5 4 2 3 2" xfId="29054" xr:uid="{604D6D8F-38EC-47F0-BDC1-02B0B5EC9DE9}"/>
    <cellStyle name="Total 16 5 4 2 4" xfId="21286" xr:uid="{E4973A3F-0490-41E9-8F5C-A4DED90D14D2}"/>
    <cellStyle name="Total 16 5 4 3" xfId="9923" xr:uid="{9572BE15-8078-4AB0-B590-06F8C78B07BF}"/>
    <cellStyle name="Total 16 5 4 3 2" xfId="25031" xr:uid="{DE391331-7CCE-458B-A3AA-A252F8D805E2}"/>
    <cellStyle name="Total 16 5 4 4" xfId="15116" xr:uid="{156E7884-406A-4ABC-BFA8-95FEA5846BE9}"/>
    <cellStyle name="Total 16 5 4 4 2" xfId="30224" xr:uid="{F07B6B4A-DD2A-4A6F-8C1A-B2CDCDDFFD1B}"/>
    <cellStyle name="Total 16 5 4 5" xfId="18649" xr:uid="{91E2B577-4D92-4E89-83F9-4107E6FB14C3}"/>
    <cellStyle name="Total 16 5 5" xfId="3847" xr:uid="{6F54734F-09D6-46C0-A01E-7FF8A0BCDFFC}"/>
    <cellStyle name="Total 16 5 5 2" xfId="6484" xr:uid="{53E7D1EB-C6E2-4EAD-A0FD-C9C45C6B913E}"/>
    <cellStyle name="Total 16 5 5 2 2" xfId="12795" xr:uid="{646BFC33-091D-4D94-846C-14C4F473D6F3}"/>
    <cellStyle name="Total 16 5 5 2 2 2" xfId="27903" xr:uid="{39E103C0-0EFC-4404-BC70-4113694E5A07}"/>
    <cellStyle name="Total 16 5 5 2 3" xfId="16155" xr:uid="{A610367D-581A-43D8-86C5-ED4D79860124}"/>
    <cellStyle name="Total 16 5 5 2 3 2" xfId="31263" xr:uid="{7A8B2184-ECF8-44C2-9032-559B4DE1601A}"/>
    <cellStyle name="Total 16 5 5 2 4" xfId="21592" xr:uid="{3BE91B25-9CAC-4C49-BDDE-5E96C7F0294D}"/>
    <cellStyle name="Total 16 5 5 3" xfId="10229" xr:uid="{8B1B6A77-4C0C-4325-BEA8-69D9290EDED1}"/>
    <cellStyle name="Total 16 5 5 3 2" xfId="25337" xr:uid="{C3C14E50-2883-4A6B-B678-ED58E1C50FBD}"/>
    <cellStyle name="Total 16 5 5 4" xfId="7421" xr:uid="{A111EF11-D956-4FA9-9850-5D62A7DC1853}"/>
    <cellStyle name="Total 16 5 5 4 2" xfId="22529" xr:uid="{784E5ABC-28BF-4D7F-BE20-F8B46815F02C}"/>
    <cellStyle name="Total 16 5 5 5" xfId="18955" xr:uid="{307D2A91-E85A-4F99-A8CE-FAA3ABD540BE}"/>
    <cellStyle name="Total 16 5 6" xfId="4229" xr:uid="{7A258C84-2E81-4F71-BB5E-E9604F6DB115}"/>
    <cellStyle name="Total 16 5 6 2" xfId="6866" xr:uid="{9DB775C7-2C68-4A37-AC6A-9FABE1F05E11}"/>
    <cellStyle name="Total 16 5 6 2 2" xfId="13177" xr:uid="{F5ADBF2C-9F0D-4393-8A82-C6C9484348AA}"/>
    <cellStyle name="Total 16 5 6 2 2 2" xfId="28285" xr:uid="{D6FB7709-6BB5-4733-A426-BAEE2457839D}"/>
    <cellStyle name="Total 16 5 6 2 3" xfId="16846" xr:uid="{5F526A86-A4FB-453D-8D90-38DEE5C5B998}"/>
    <cellStyle name="Total 16 5 6 2 3 2" xfId="31954" xr:uid="{A466A470-1661-4624-875D-CA69FA5F1157}"/>
    <cellStyle name="Total 16 5 6 2 4" xfId="21974" xr:uid="{2F96F3FE-E19F-4FA7-B28A-D45BDE9ED6AC}"/>
    <cellStyle name="Total 16 5 6 3" xfId="10611" xr:uid="{7EF50422-9A32-43CB-97F9-132EDCFA7F73}"/>
    <cellStyle name="Total 16 5 6 3 2" xfId="25719" xr:uid="{94041C36-6FC6-4E44-B151-892FDE430519}"/>
    <cellStyle name="Total 16 5 6 4" xfId="13473" xr:uid="{BA120C5D-EDA4-4859-AE85-4841A8CAFFD1}"/>
    <cellStyle name="Total 16 5 6 4 2" xfId="28581" xr:uid="{5878F394-B68E-4AF6-8F6A-D4B3B76E6E6B}"/>
    <cellStyle name="Total 16 5 6 5" xfId="19337" xr:uid="{3AF34EFE-2C4A-4F01-B34B-B082808492BF}"/>
    <cellStyle name="Total 16 5 7" xfId="4794" xr:uid="{81C8A86D-8E12-4192-81EE-2CCE74A93CB0}"/>
    <cellStyle name="Total 16 5 7 2" xfId="11176" xr:uid="{F7399849-1353-4D30-BEF7-CCE062BA8557}"/>
    <cellStyle name="Total 16 5 7 2 2" xfId="26284" xr:uid="{6FD23E11-EAC4-4F8A-9328-76A68BF48284}"/>
    <cellStyle name="Total 16 5 7 3" xfId="14417" xr:uid="{F98E6CA5-54F7-4AB8-98D4-9A2FB5552AAC}"/>
    <cellStyle name="Total 16 5 7 3 2" xfId="29525" xr:uid="{7B94E882-75EB-40DB-A7C3-623EA8E544C4}"/>
    <cellStyle name="Total 16 5 7 4" xfId="19902" xr:uid="{8311C2ED-BAC2-411B-8D3A-F46A5C697F7F}"/>
    <cellStyle name="Total 16 5 8" xfId="8655" xr:uid="{72420FBA-92BD-49ED-9E18-9A51C8DDC87A}"/>
    <cellStyle name="Total 16 5 8 2" xfId="23763" xr:uid="{EC5AF396-1B8A-48EC-888F-5686239EC11C}"/>
    <cellStyle name="Total 16 5 9" xfId="13598" xr:uid="{CDB89D81-DA14-4D6B-8612-8D658DC9FC02}"/>
    <cellStyle name="Total 16 5 9 2" xfId="28706" xr:uid="{7BD66394-C0C3-4836-B977-4BF0C9A75AEE}"/>
    <cellStyle name="Total 2" xfId="1781" xr:uid="{00000000-0005-0000-0000-0000F5060000}"/>
    <cellStyle name="Total 2 2" xfId="1952" xr:uid="{FD38AE1F-3BF8-455E-8ADE-C4E129018136}"/>
    <cellStyle name="Total 2 2 10" xfId="8453" xr:uid="{98E0FAA2-CAE1-4500-8A15-7EDD4CA87457}"/>
    <cellStyle name="Total 2 2 10 2" xfId="23561" xr:uid="{0DB156D3-9B21-421F-BA3E-5F55D203F10D}"/>
    <cellStyle name="Total 2 2 11" xfId="7774" xr:uid="{78F2F3C5-C800-482C-96F9-9EAB1CB1428F}"/>
    <cellStyle name="Total 2 2 11 2" xfId="22882" xr:uid="{276216F7-E5DE-4047-B929-7F2CAA1FA3E9}"/>
    <cellStyle name="Total 2 2 12" xfId="14588" xr:uid="{CB3393F2-1E00-4F4A-A7CC-79CB8A858C86}"/>
    <cellStyle name="Total 2 2 12 2" xfId="29696" xr:uid="{93AE6C55-DEF6-4950-9993-69BF9774CFD2}"/>
    <cellStyle name="Total 2 2 13" xfId="17177" xr:uid="{1692103D-1F80-4936-A503-ECAD1EA06980}"/>
    <cellStyle name="Total 2 2 2" xfId="2512" xr:uid="{D3568A1A-1EBA-4FD8-8C7F-725CD96A109C}"/>
    <cellStyle name="Total 2 2 2 2" xfId="5149" xr:uid="{2A1005CD-34EB-4BB7-B924-61C4166890E3}"/>
    <cellStyle name="Total 2 2 2 2 2" xfId="11513" xr:uid="{620F0E0F-9AEB-4736-B141-F57EBA11A11E}"/>
    <cellStyle name="Total 2 2 2 2 2 2" xfId="26621" xr:uid="{D2630F8C-C8B3-4458-9D02-06AC51561BE0}"/>
    <cellStyle name="Total 2 2 2 2 3" xfId="11252" xr:uid="{D54213FC-775A-4514-996A-0E59CC7113DB}"/>
    <cellStyle name="Total 2 2 2 2 3 2" xfId="26360" xr:uid="{68C2CD4D-2D08-437F-9813-3A4039B60D4D}"/>
    <cellStyle name="Total 2 2 2 2 4" xfId="20257" xr:uid="{BBEDEE34-42E0-4FF2-BB94-88529F39EB88}"/>
    <cellStyle name="Total 2 2 2 3" xfId="8979" xr:uid="{239DD75A-BCD8-43E2-9159-A6C8C8DCE4EA}"/>
    <cellStyle name="Total 2 2 2 3 2" xfId="24087" xr:uid="{6B3FB0D0-FF8F-4D1D-B497-104CDE4A251B}"/>
    <cellStyle name="Total 2 2 3" xfId="2728" xr:uid="{A3B7A2FF-98F1-4979-8038-E26A3C49EE91}"/>
    <cellStyle name="Total 2 2 3 2" xfId="5365" xr:uid="{525A4582-CBD7-4ABA-9C71-87070EF5788E}"/>
    <cellStyle name="Total 2 2 3 2 2" xfId="11714" xr:uid="{F7BA29AD-EB29-4DE3-90A2-D215738AFEEF}"/>
    <cellStyle name="Total 2 2 3 2 2 2" xfId="26822" xr:uid="{E853DDDB-2AAA-4EA6-BCE4-36F8A46C2260}"/>
    <cellStyle name="Total 2 2 3 2 3" xfId="15633" xr:uid="{668930C0-5D18-4096-A02F-9B79AFE68ADD}"/>
    <cellStyle name="Total 2 2 3 2 3 2" xfId="30741" xr:uid="{218D07FC-83A5-43DE-82C7-55DA9EFFBCA1}"/>
    <cellStyle name="Total 2 2 3 2 4" xfId="20473" xr:uid="{E85E6691-5010-4677-9A82-D4472826614B}"/>
    <cellStyle name="Total 2 2 3 3" xfId="15918" xr:uid="{CC0D593F-459A-44EF-A451-C26DA9075CBB}"/>
    <cellStyle name="Total 2 2 3 3 2" xfId="31026" xr:uid="{0E7D5AFD-BC94-4955-A087-89545D50D270}"/>
    <cellStyle name="Total 2 2 3 4" xfId="17836" xr:uid="{0D5788CB-5B86-4C01-9ED0-2891B3AB7DCB}"/>
    <cellStyle name="Total 2 2 4" xfId="3031" xr:uid="{FE5A15DD-2A5E-4345-8D35-7BA24BCE0ED3}"/>
    <cellStyle name="Total 2 2 4 2" xfId="5668" xr:uid="{C9E9D0F7-8145-43B4-A538-36B7D3058AE2}"/>
    <cellStyle name="Total 2 2 4 2 2" xfId="11979" xr:uid="{D30D5DE3-6140-4463-AA1E-796EAFAE36C8}"/>
    <cellStyle name="Total 2 2 4 2 2 2" xfId="27087" xr:uid="{FD626F30-A68D-4745-A7D6-38D81AEDB763}"/>
    <cellStyle name="Total 2 2 4 2 3" xfId="7044" xr:uid="{A442838A-7A71-4604-BE78-26758B5D2576}"/>
    <cellStyle name="Total 2 2 4 2 3 2" xfId="22152" xr:uid="{60B28BF9-865E-4379-8F59-003204308962}"/>
    <cellStyle name="Total 2 2 4 2 4" xfId="20776" xr:uid="{C76AFA8D-1FE7-4609-BFA7-934014FCB2F2}"/>
    <cellStyle name="Total 2 2 4 3" xfId="9413" xr:uid="{E32E36C6-6AEA-4A45-9312-BCEA469D6191}"/>
    <cellStyle name="Total 2 2 4 3 2" xfId="24521" xr:uid="{E419537B-CB61-4A81-BE51-B698917B9265}"/>
    <cellStyle name="Total 2 2 4 4" xfId="13712" xr:uid="{73ABE391-EC5B-4577-B22A-EF289650F6F6}"/>
    <cellStyle name="Total 2 2 4 4 2" xfId="28820" xr:uid="{C2313E68-E1CA-43A2-B763-631B7824FD7A}"/>
    <cellStyle name="Total 2 2 4 5" xfId="18139" xr:uid="{2C991A71-6F94-4FD7-99A9-639526877FE4}"/>
    <cellStyle name="Total 2 2 5" xfId="3357" xr:uid="{6C957474-0AA2-4116-8282-CA0ECB377827}"/>
    <cellStyle name="Total 2 2 5 2" xfId="5994" xr:uid="{7793F9CC-979C-4253-9049-19B7BD55F219}"/>
    <cellStyle name="Total 2 2 5 2 2" xfId="12305" xr:uid="{788D5D43-7206-4908-9EAB-51EC85BD8248}"/>
    <cellStyle name="Total 2 2 5 2 2 2" xfId="27413" xr:uid="{E4DBABDE-B33A-4270-9392-20FD769CEB6B}"/>
    <cellStyle name="Total 2 2 5 2 3" xfId="14342" xr:uid="{98862003-A689-45D5-995E-2EB6A4D57008}"/>
    <cellStyle name="Total 2 2 5 2 3 2" xfId="29450" xr:uid="{E20FEDD5-B2C4-4223-915B-3695257279C7}"/>
    <cellStyle name="Total 2 2 5 2 4" xfId="21102" xr:uid="{8D5429C9-A834-4256-B8DF-2DE862F1D06A}"/>
    <cellStyle name="Total 2 2 5 3" xfId="9739" xr:uid="{46DCF857-3AAB-4DA6-9217-F78C3A025AB3}"/>
    <cellStyle name="Total 2 2 5 3 2" xfId="24847" xr:uid="{AD2C6DAE-92B6-4C25-9FF8-ABF546A490F0}"/>
    <cellStyle name="Total 2 2 5 4" xfId="13797" xr:uid="{2F62D89E-33DB-4494-B9E8-C83AF93D26D1}"/>
    <cellStyle name="Total 2 2 5 4 2" xfId="28905" xr:uid="{60CCB44E-8D50-424C-B375-343DA3E5649D}"/>
    <cellStyle name="Total 2 2 5 5" xfId="18465" xr:uid="{B4BF93FF-86A2-416C-968F-F7BC76E98319}"/>
    <cellStyle name="Total 2 2 6" xfId="3663" xr:uid="{76FE61F0-3A73-43FC-AC53-B2BDA905AE01}"/>
    <cellStyle name="Total 2 2 6 2" xfId="6300" xr:uid="{0D874786-D8B8-4BD3-8076-A4BD0F1ED859}"/>
    <cellStyle name="Total 2 2 6 2 2" xfId="12611" xr:uid="{21C27DD3-8DD7-4741-AA62-E0A69FC2C4F7}"/>
    <cellStyle name="Total 2 2 6 2 2 2" xfId="27719" xr:uid="{9A932342-333E-4783-A876-79C134FF4F32}"/>
    <cellStyle name="Total 2 2 6 2 3" xfId="13834" xr:uid="{072DF9B0-1F43-4D24-BAE0-7BF1A5368FE2}"/>
    <cellStyle name="Total 2 2 6 2 3 2" xfId="28942" xr:uid="{FA36E71C-5907-443B-8F67-55F3B0AF5FC5}"/>
    <cellStyle name="Total 2 2 6 2 4" xfId="21408" xr:uid="{67318C40-AD8B-43DB-AEF0-117624275CEC}"/>
    <cellStyle name="Total 2 2 6 3" xfId="10045" xr:uid="{02B5B2E3-52D2-4003-82B5-36EE9B71FC15}"/>
    <cellStyle name="Total 2 2 6 3 2" xfId="25153" xr:uid="{53290289-2E70-46AB-B8E6-BF51AF8F612A}"/>
    <cellStyle name="Total 2 2 6 4" xfId="14052" xr:uid="{E183DE40-D07F-4EFB-B6DA-F76C2A3F6551}"/>
    <cellStyle name="Total 2 2 6 4 2" xfId="29160" xr:uid="{972FBC58-C920-483D-BB6E-D69E5DA6D4F6}"/>
    <cellStyle name="Total 2 2 6 5" xfId="18771" xr:uid="{DA1B4E20-AA1E-4B81-AE3E-BC39DDA04184}"/>
    <cellStyle name="Total 2 2 7" xfId="4024" xr:uid="{64E5F87E-390E-4801-9F6B-6546CDC6FC57}"/>
    <cellStyle name="Total 2 2 7 2" xfId="6661" xr:uid="{4DC1FBF6-8156-435B-B31F-983C390E2094}"/>
    <cellStyle name="Total 2 2 7 2 2" xfId="12972" xr:uid="{62794A16-9016-4B3D-BB88-5C7717CC706C}"/>
    <cellStyle name="Total 2 2 7 2 2 2" xfId="28080" xr:uid="{FD0E7643-A640-4FD8-A428-9B395A366443}"/>
    <cellStyle name="Total 2 2 7 2 3" xfId="16662" xr:uid="{CA39EA31-A990-497C-9C9F-D3AB7F86294D}"/>
    <cellStyle name="Total 2 2 7 2 3 2" xfId="31770" xr:uid="{ADE593FC-39E0-4E44-B8B1-C34714BAA859}"/>
    <cellStyle name="Total 2 2 7 2 4" xfId="21769" xr:uid="{3F8EBCBD-9B86-44CA-BC76-0218817512A4}"/>
    <cellStyle name="Total 2 2 7 3" xfId="10406" xr:uid="{471E0A75-A5FB-4179-A055-D3FB742C76BB}"/>
    <cellStyle name="Total 2 2 7 3 2" xfId="25514" xr:uid="{F61003E5-2F5D-495C-A2AE-8C524573A665}"/>
    <cellStyle name="Total 2 2 7 4" xfId="14347" xr:uid="{AFC892F3-CC9B-4F64-8033-36435A32C0FE}"/>
    <cellStyle name="Total 2 2 7 4 2" xfId="29455" xr:uid="{9662207E-7FED-47B6-98F6-1AAA24E10ABE}"/>
    <cellStyle name="Total 2 2 7 5" xfId="19132" xr:uid="{B682B4C7-1C4E-4166-820C-102CF7CB9439}"/>
    <cellStyle name="Total 2 2 8" xfId="4337" xr:uid="{AB4A7B9D-7A1F-43D7-B1E0-7305FDC6D67A}"/>
    <cellStyle name="Total 2 2 8 2" xfId="6974" xr:uid="{D2DCA395-A1A2-4CE2-859F-14B737F42917}"/>
    <cellStyle name="Total 2 2 8 2 2" xfId="13285" xr:uid="{61486A70-7A7D-4C36-BC08-EA152DE94BBD}"/>
    <cellStyle name="Total 2 2 8 2 2 2" xfId="28393" xr:uid="{0CCC598A-FDA9-4E6A-ADED-6C0B9EEB0031}"/>
    <cellStyle name="Total 2 2 8 2 3" xfId="16949" xr:uid="{FD635C20-BF77-4399-9CA2-40FC36101B32}"/>
    <cellStyle name="Total 2 2 8 2 3 2" xfId="32057" xr:uid="{DCC0753C-2313-41A1-95D5-70E24AF61031}"/>
    <cellStyle name="Total 2 2 8 2 4" xfId="22082" xr:uid="{35387692-5AD6-4C47-BDAD-6A3F442E7882}"/>
    <cellStyle name="Total 2 2 8 3" xfId="10719" xr:uid="{BD0D1175-DC43-4810-8173-06F82732D666}"/>
    <cellStyle name="Total 2 2 8 3 2" xfId="25827" xr:uid="{7B34759F-0820-49A1-A2A8-ABDC985359B4}"/>
    <cellStyle name="Total 2 2 8 4" xfId="11764" xr:uid="{B7AE00C4-0641-4560-8F80-8633867056AC}"/>
    <cellStyle name="Total 2 2 8 4 2" xfId="26872" xr:uid="{102A9AFF-A8A8-4D1F-875E-615BDDBAA700}"/>
    <cellStyle name="Total 2 2 8 5" xfId="19445" xr:uid="{62C5B7AF-1D52-48A6-A399-8954AB4A96CF}"/>
    <cellStyle name="Total 2 2 9" xfId="4589" xr:uid="{06C79EE8-3803-4CC2-AD54-12C4273C1637}"/>
    <cellStyle name="Total 2 2 9 2" xfId="10971" xr:uid="{E2964747-BFDD-4DCE-B4FE-145740725C46}"/>
    <cellStyle name="Total 2 2 9 2 2" xfId="26079" xr:uid="{208B27DC-BB25-4E33-A5B6-188B07629CBC}"/>
    <cellStyle name="Total 2 2 9 3" xfId="15725" xr:uid="{FE1780C7-86F6-4880-8729-1180DCAC2FAC}"/>
    <cellStyle name="Total 2 2 9 3 2" xfId="30833" xr:uid="{25D003C3-C7EF-4DCE-88CC-D2D76C7157E2}"/>
    <cellStyle name="Total 2 2 9 4" xfId="19697" xr:uid="{597BB009-5FEC-47D2-A1CB-7FA090CE3995}"/>
    <cellStyle name="Total 2 3" xfId="1981" xr:uid="{ECD31562-371D-4C73-8A40-080F328F1E40}"/>
    <cellStyle name="Total 2 3 10" xfId="8479" xr:uid="{ADF14BA1-EBD4-4372-AFDA-AE4B9EDC240B}"/>
    <cellStyle name="Total 2 3 10 2" xfId="23587" xr:uid="{618EE445-964D-4C20-AF1B-DA8FCE828258}"/>
    <cellStyle name="Total 2 3 11" xfId="15371" xr:uid="{24F890D8-6F68-4427-8EDF-B99CEEFB5BB9}"/>
    <cellStyle name="Total 2 3 11 2" xfId="30479" xr:uid="{14A87CF2-6D77-418A-AC6F-557E93903299}"/>
    <cellStyle name="Total 2 3 12" xfId="14970" xr:uid="{63E3DEE0-918D-4354-A24D-64742E2519CD}"/>
    <cellStyle name="Total 2 3 12 2" xfId="30078" xr:uid="{F469F022-2264-4675-8628-C09A0A3366EB}"/>
    <cellStyle name="Total 2 3 13" xfId="17206" xr:uid="{02F9FE58-C0C9-4586-A8EB-17348578369F}"/>
    <cellStyle name="Total 2 3 2" xfId="2541" xr:uid="{2DA50FA4-22CE-46D6-BF52-5A5A28ED37C6}"/>
    <cellStyle name="Total 2 3 2 2" xfId="5178" xr:uid="{44977C2E-FDED-49FF-A26E-BC13A8C16547}"/>
    <cellStyle name="Total 2 3 2 2 2" xfId="11542" xr:uid="{0F5E99E0-4C0E-4292-8610-E784FA7EFEDF}"/>
    <cellStyle name="Total 2 3 2 2 2 2" xfId="26650" xr:uid="{435E62C8-605F-4B7E-B662-931A3160C231}"/>
    <cellStyle name="Total 2 3 2 2 3" xfId="16552" xr:uid="{679C35A6-FF1C-4326-AEE2-7D18A392B32C}"/>
    <cellStyle name="Total 2 3 2 2 3 2" xfId="31660" xr:uid="{8A745E93-2D26-4BC7-9F8C-6EF38D30DFAA}"/>
    <cellStyle name="Total 2 3 2 2 4" xfId="20286" xr:uid="{8C35750D-2722-4A82-BD15-7ADA1747AC6E}"/>
    <cellStyle name="Total 2 3 2 3" xfId="9008" xr:uid="{457AD821-99B4-45E3-B4C9-6DF49449447B}"/>
    <cellStyle name="Total 2 3 2 3 2" xfId="24116" xr:uid="{0DAE7E71-4A41-41DF-A108-DD2357D150AF}"/>
    <cellStyle name="Total 2 3 3" xfId="2743" xr:uid="{15859EFF-E9D3-4C2E-9177-8D158FFF466A}"/>
    <cellStyle name="Total 2 3 3 2" xfId="5380" xr:uid="{5F078D5B-B855-415C-9794-9CA1BFA35FD4}"/>
    <cellStyle name="Total 2 3 3 2 2" xfId="11729" xr:uid="{9C54BF56-8C0E-4F36-9A81-0512235A4864}"/>
    <cellStyle name="Total 2 3 3 2 2 2" xfId="26837" xr:uid="{EF950A1B-2048-446A-8BFA-11B2DDAA64E3}"/>
    <cellStyle name="Total 2 3 3 2 3" xfId="14655" xr:uid="{AFFE5905-20B8-4E86-AD41-9A10C9FF2243}"/>
    <cellStyle name="Total 2 3 3 2 3 2" xfId="29763" xr:uid="{14476FF0-0C64-4584-8359-121047956F61}"/>
    <cellStyle name="Total 2 3 3 2 4" xfId="20488" xr:uid="{9EFF396D-53C0-4090-93E3-651C18F8F9FC}"/>
    <cellStyle name="Total 2 3 3 3" xfId="16542" xr:uid="{7049C3EC-0B0D-43D6-9A2E-899469DCD480}"/>
    <cellStyle name="Total 2 3 3 3 2" xfId="31650" xr:uid="{F02192CE-54E3-4E41-8CAD-EB51484E6431}"/>
    <cellStyle name="Total 2 3 3 4" xfId="17851" xr:uid="{C62B09AC-32E9-46B5-94E4-ACF316460A49}"/>
    <cellStyle name="Total 2 3 4" xfId="3046" xr:uid="{DE2C8506-DC98-4244-B7A6-0263AFAD4F08}"/>
    <cellStyle name="Total 2 3 4 2" xfId="5683" xr:uid="{EC3E1417-C48C-46F9-993D-17E446258F98}"/>
    <cellStyle name="Total 2 3 4 2 2" xfId="11994" xr:uid="{4EF2106B-4412-4A95-923F-7972A8485ADD}"/>
    <cellStyle name="Total 2 3 4 2 2 2" xfId="27102" xr:uid="{E14EC292-FD2C-4D95-9E10-3F641C6B2CEF}"/>
    <cellStyle name="Total 2 3 4 2 3" xfId="14361" xr:uid="{640B3FFA-4052-49C3-BFC9-ECB56A6A634D}"/>
    <cellStyle name="Total 2 3 4 2 3 2" xfId="29469" xr:uid="{D5DC6FC3-94E6-4949-BBCA-6077AACC6E4C}"/>
    <cellStyle name="Total 2 3 4 2 4" xfId="20791" xr:uid="{9FA6ACC8-0604-41FE-9F14-F9C2B2BFE0C3}"/>
    <cellStyle name="Total 2 3 4 3" xfId="9428" xr:uid="{912BB351-F707-4398-8909-496AF8517498}"/>
    <cellStyle name="Total 2 3 4 3 2" xfId="24536" xr:uid="{76347FBE-B9C0-4905-82D7-041AFD4263AC}"/>
    <cellStyle name="Total 2 3 4 4" xfId="7355" xr:uid="{2045A8E6-63CB-44EA-AB7D-81A33D39D30C}"/>
    <cellStyle name="Total 2 3 4 4 2" xfId="22463" xr:uid="{9B6F9601-6B72-42C6-8FE0-428054B68A0F}"/>
    <cellStyle name="Total 2 3 4 5" xfId="18154" xr:uid="{F68D0CFB-2B0C-4B67-AF78-081E83B27111}"/>
    <cellStyle name="Total 2 3 5" xfId="3372" xr:uid="{AB7D784E-91FA-460F-99E1-F30F06260257}"/>
    <cellStyle name="Total 2 3 5 2" xfId="6009" xr:uid="{99DB4C81-E26E-4860-98A2-EDAD30E347B3}"/>
    <cellStyle name="Total 2 3 5 2 2" xfId="12320" xr:uid="{CEB0A89D-D52B-499B-8635-BE13C27048B1}"/>
    <cellStyle name="Total 2 3 5 2 2 2" xfId="27428" xr:uid="{457B2D50-E6B4-4F0F-929F-1FFC6490CEB8}"/>
    <cellStyle name="Total 2 3 5 2 3" xfId="7306" xr:uid="{062C6969-2AE0-43DE-84EE-447A2C4F797D}"/>
    <cellStyle name="Total 2 3 5 2 3 2" xfId="22414" xr:uid="{3AD0F678-C2FC-4220-BF3D-A0004C53EF71}"/>
    <cellStyle name="Total 2 3 5 2 4" xfId="21117" xr:uid="{EE7DF308-2E56-43F0-B1DA-0A8F7BF80B90}"/>
    <cellStyle name="Total 2 3 5 3" xfId="9754" xr:uid="{C2991A10-58D2-4094-BAAF-B39B5BB3C0E4}"/>
    <cellStyle name="Total 2 3 5 3 2" xfId="24862" xr:uid="{EBDE971D-B6EB-4089-8C97-2399B1E946A4}"/>
    <cellStyle name="Total 2 3 5 4" xfId="13735" xr:uid="{A42DE6C3-EB41-461E-A552-FA7EF799C782}"/>
    <cellStyle name="Total 2 3 5 4 2" xfId="28843" xr:uid="{EF83D8E5-8CE3-4579-99E1-879BFC244916}"/>
    <cellStyle name="Total 2 3 5 5" xfId="18480" xr:uid="{94A562E6-26B7-4060-9AF7-9C83FB8572D6}"/>
    <cellStyle name="Total 2 3 6" xfId="3678" xr:uid="{6FA1E53F-FBAF-4522-9A8A-B89CE543C599}"/>
    <cellStyle name="Total 2 3 6 2" xfId="6315" xr:uid="{FB3CD7FD-BEDA-427D-AFA4-AEED1BF29AB9}"/>
    <cellStyle name="Total 2 3 6 2 2" xfId="12626" xr:uid="{94032A2F-8F2A-4494-837E-349958F58C9E}"/>
    <cellStyle name="Total 2 3 6 2 2 2" xfId="27734" xr:uid="{F1075DCA-13D6-4168-8863-E59EDC11B7FF}"/>
    <cellStyle name="Total 2 3 6 2 3" xfId="7227" xr:uid="{86B4D2FF-C232-425F-8CC8-5E3E1649785D}"/>
    <cellStyle name="Total 2 3 6 2 3 2" xfId="22335" xr:uid="{4D512723-C523-48C4-A92D-D03A8C659A4E}"/>
    <cellStyle name="Total 2 3 6 2 4" xfId="21423" xr:uid="{DA42AB66-C48D-42AB-A297-92C9CAEB1DA3}"/>
    <cellStyle name="Total 2 3 6 3" xfId="10060" xr:uid="{227FD4E2-687F-4F4B-88B5-2FEE24DC9D0A}"/>
    <cellStyle name="Total 2 3 6 3 2" xfId="25168" xr:uid="{18FA6158-ACF7-4BED-AB07-2121B39AAB6A}"/>
    <cellStyle name="Total 2 3 6 4" xfId="13907" xr:uid="{C5BDCF36-0856-4E63-AA2F-BF1ECC05B4A9}"/>
    <cellStyle name="Total 2 3 6 4 2" xfId="29015" xr:uid="{EE9CE909-9665-4E60-A8BC-0A80FDB1DB36}"/>
    <cellStyle name="Total 2 3 6 5" xfId="18786" xr:uid="{D90A8320-E189-4B25-A29A-9B0094C48618}"/>
    <cellStyle name="Total 2 3 7" xfId="4053" xr:uid="{3842652E-9DBA-4266-A7A8-3D7B721133C6}"/>
    <cellStyle name="Total 2 3 7 2" xfId="6690" xr:uid="{DE484D8D-F6DD-41AC-892F-2CDA85DC521C}"/>
    <cellStyle name="Total 2 3 7 2 2" xfId="13001" xr:uid="{760CE3A3-A4A1-482D-85D4-9127E1A7F610}"/>
    <cellStyle name="Total 2 3 7 2 2 2" xfId="28109" xr:uid="{EF763264-8507-48CA-AC40-49D1BAEC5A5C}"/>
    <cellStyle name="Total 2 3 7 2 3" xfId="16677" xr:uid="{3812A08D-7C3F-4E14-9115-73C0D0892907}"/>
    <cellStyle name="Total 2 3 7 2 3 2" xfId="31785" xr:uid="{DD0AF442-F5C7-4651-98F4-EF2464C9700B}"/>
    <cellStyle name="Total 2 3 7 2 4" xfId="21798" xr:uid="{ABD94F85-0382-4ACF-A72A-A030FDB4AEEA}"/>
    <cellStyle name="Total 2 3 7 3" xfId="10435" xr:uid="{0190799C-F883-4335-8EAE-50547C17A6FB}"/>
    <cellStyle name="Total 2 3 7 3 2" xfId="25543" xr:uid="{9EEF165A-91D8-40DC-A52E-D043045CD2BA}"/>
    <cellStyle name="Total 2 3 7 4" xfId="15921" xr:uid="{5A8B9CB1-7D37-4DC1-A2E3-0025C62CF880}"/>
    <cellStyle name="Total 2 3 7 4 2" xfId="31029" xr:uid="{50C3861A-11B9-4EB5-AE46-04B6CBFD875F}"/>
    <cellStyle name="Total 2 3 7 5" xfId="19161" xr:uid="{CD4FCDF6-E59C-4762-AF81-7439D99D9ECA}"/>
    <cellStyle name="Total 2 3 8" xfId="4352" xr:uid="{85455F9E-6288-41CB-8239-7BFC294B011C}"/>
    <cellStyle name="Total 2 3 8 2" xfId="6989" xr:uid="{82AD6CE2-D5B1-49C6-8DDC-EACA2B49982E}"/>
    <cellStyle name="Total 2 3 8 2 2" xfId="13300" xr:uid="{DA930D8A-5604-432F-AB1F-0359E4812225}"/>
    <cellStyle name="Total 2 3 8 2 2 2" xfId="28408" xr:uid="{4AECD55C-999B-4855-A505-DE0BA8472B04}"/>
    <cellStyle name="Total 2 3 8 2 3" xfId="16964" xr:uid="{86404EF4-1EE3-4F69-9B7D-9E9E024356BD}"/>
    <cellStyle name="Total 2 3 8 2 3 2" xfId="32072" xr:uid="{06C90889-8FB6-4117-AD91-7948DC75308B}"/>
    <cellStyle name="Total 2 3 8 2 4" xfId="22097" xr:uid="{31FB5E5A-E290-4F44-AF81-298EBB97601D}"/>
    <cellStyle name="Total 2 3 8 3" xfId="10734" xr:uid="{582B4CDB-CDDC-4D9F-A2DB-E687EEE7CFB1}"/>
    <cellStyle name="Total 2 3 8 3 2" xfId="25842" xr:uid="{9DB41B1A-453F-4432-89DF-ADB7AFEFE146}"/>
    <cellStyle name="Total 2 3 8 4" xfId="7230" xr:uid="{9D2A2BAD-BDCD-4AF0-AD04-D4F4953A6B90}"/>
    <cellStyle name="Total 2 3 8 4 2" xfId="22338" xr:uid="{4D9F4973-A56E-4239-864A-A30D74FE575E}"/>
    <cellStyle name="Total 2 3 8 5" xfId="19460" xr:uid="{35EC408A-B18A-40F9-99B4-25AA822A9353}"/>
    <cellStyle name="Total 2 3 9" xfId="4618" xr:uid="{F0CBC758-EDB9-41ED-88BF-1EBCA1DC40E9}"/>
    <cellStyle name="Total 2 3 9 2" xfId="11000" xr:uid="{3238B652-1FD6-4F9C-ABD0-59E1C58BC209}"/>
    <cellStyle name="Total 2 3 9 2 2" xfId="26108" xr:uid="{78602357-E9E9-41E6-A41F-22CA5D16882A}"/>
    <cellStyle name="Total 2 3 9 3" xfId="15239" xr:uid="{DE116E7F-1C13-483B-9B25-44E71ECFD995}"/>
    <cellStyle name="Total 2 3 9 3 2" xfId="30347" xr:uid="{CF5EA4EA-D0FC-45DA-8619-C199D723DBC6}"/>
    <cellStyle name="Total 2 3 9 4" xfId="19726" xr:uid="{CA86D07B-BDCC-41C4-9452-D6DFECAEFA3E}"/>
    <cellStyle name="Total 2 4" xfId="2143" xr:uid="{35CF833F-0ED5-4754-90D7-CA0921C86742}"/>
    <cellStyle name="Total 2 4 10" xfId="13457" xr:uid="{2795C83B-D995-4D65-8312-EA2F2E4FCF8B}"/>
    <cellStyle name="Total 2 4 10 2" xfId="28565" xr:uid="{0868198A-80DF-4796-AD85-A2D536AE5D7B}"/>
    <cellStyle name="Total 2 4 11" xfId="16143" xr:uid="{327110EA-FD84-46CC-A0A8-5D1928029389}"/>
    <cellStyle name="Total 2 4 11 2" xfId="31251" xr:uid="{06775C04-65DF-49D5-8F14-3E69F60356D3}"/>
    <cellStyle name="Total 2 4 12" xfId="17368" xr:uid="{678BC846-D0DA-4558-9D8E-583C255F761F}"/>
    <cellStyle name="Total 2 4 2" xfId="2633" xr:uid="{E1CCBD52-4E8C-470A-92C7-CC47FB874FC4}"/>
    <cellStyle name="Total 2 4 2 2" xfId="5270" xr:uid="{4796DE7F-B087-4428-8EC2-3CAE1A3F74C4}"/>
    <cellStyle name="Total 2 4 2 2 2" xfId="11634" xr:uid="{D0A6BDF1-50B8-4E84-B623-28DF69336A9F}"/>
    <cellStyle name="Total 2 4 2 2 2 2" xfId="26742" xr:uid="{4F0316F6-631A-45BF-B3F1-5A683574E2E3}"/>
    <cellStyle name="Total 2 4 2 2 3" xfId="8178" xr:uid="{6E818138-3F30-4B8D-BE71-2D522398DCA6}"/>
    <cellStyle name="Total 2 4 2 2 3 2" xfId="23286" xr:uid="{0310C402-63E0-4255-8267-AE04E8C64048}"/>
    <cellStyle name="Total 2 4 2 2 4" xfId="20378" xr:uid="{B06474C9-FC2E-460F-8447-4D37ABE567E4}"/>
    <cellStyle name="Total 2 4 2 3" xfId="9100" xr:uid="{A9C0385E-78F8-4337-BADB-BBD2B0E7A34C}"/>
    <cellStyle name="Total 2 4 2 3 2" xfId="24208" xr:uid="{E9A5957E-BCDD-4F0A-AEF6-885A7475B236}"/>
    <cellStyle name="Total 2 4 2 4" xfId="7379" xr:uid="{3F818B4A-E0AD-4B74-B8E3-E1BB8F6260DA}"/>
    <cellStyle name="Total 2 4 2 4 2" xfId="22487" xr:uid="{5B884043-4D3D-46DE-A37F-41DDA9067C0B}"/>
    <cellStyle name="Total 2 4 2 5" xfId="16503" xr:uid="{B36E82A4-583F-4B44-A7BA-F97C7D35B979}"/>
    <cellStyle name="Total 2 4 2 5 2" xfId="31611" xr:uid="{DDB0DA9F-3C18-447A-8DDF-A9CAFC53F311}"/>
    <cellStyle name="Total 2 4 2 6" xfId="17741" xr:uid="{70D67CBE-E927-412F-A818-5B3B19BD0201}"/>
    <cellStyle name="Total 2 4 3" xfId="2898" xr:uid="{399F4BB7-FE5A-4CF2-8E9E-6C1D704545A0}"/>
    <cellStyle name="Total 2 4 3 2" xfId="5535" xr:uid="{77F0E3C2-EC66-44FC-B22B-C808589FD15D}"/>
    <cellStyle name="Total 2 4 3 2 2" xfId="11846" xr:uid="{0512F1F1-000A-4569-B4EE-8950B2640F07}"/>
    <cellStyle name="Total 2 4 3 2 2 2" xfId="26954" xr:uid="{3F40C438-C9AE-4750-A981-7636768FD019}"/>
    <cellStyle name="Total 2 4 3 2 3" xfId="9299" xr:uid="{4172D346-8EEF-497F-A9FE-C60BB2B6908C}"/>
    <cellStyle name="Total 2 4 3 2 3 2" xfId="24407" xr:uid="{4E3F924C-F617-4429-A2DA-A50E0381ED80}"/>
    <cellStyle name="Total 2 4 3 2 4" xfId="20643" xr:uid="{FE76C3BA-353A-4C84-B98A-756426A85C10}"/>
    <cellStyle name="Total 2 4 3 3" xfId="7471" xr:uid="{9459991F-3B24-4BD4-B2E4-DFD0F2C755A7}"/>
    <cellStyle name="Total 2 4 3 3 2" xfId="22579" xr:uid="{799FAB30-F1D5-43A4-93FD-6EB11B360DDC}"/>
    <cellStyle name="Total 2 4 3 4" xfId="18006" xr:uid="{7347D5FA-99FF-4D3D-AFD6-0B783609F8E1}"/>
    <cellStyle name="Total 2 4 4" xfId="3201" xr:uid="{8F6FE617-55D6-4DD7-8786-18FC90154007}"/>
    <cellStyle name="Total 2 4 4 2" xfId="5838" xr:uid="{D413ECD7-A511-4273-A562-5D7E97C8B716}"/>
    <cellStyle name="Total 2 4 4 2 2" xfId="12149" xr:uid="{1C74264A-9431-4BB8-AC30-56874F3F8ABE}"/>
    <cellStyle name="Total 2 4 4 2 2 2" xfId="27257" xr:uid="{7948B0D8-4612-4B74-A12F-86DA3689DF11}"/>
    <cellStyle name="Total 2 4 4 2 3" xfId="8213" xr:uid="{F5513748-335D-4370-A429-9CF129DA954F}"/>
    <cellStyle name="Total 2 4 4 2 3 2" xfId="23321" xr:uid="{B3ABBF69-7013-4C29-B0D1-2E358811F910}"/>
    <cellStyle name="Total 2 4 4 2 4" xfId="20946" xr:uid="{9573FD54-1AAE-48FF-A712-FF7D30AFF1DC}"/>
    <cellStyle name="Total 2 4 4 3" xfId="9583" xr:uid="{375D29FB-588F-4DC3-8561-895292ECDEA5}"/>
    <cellStyle name="Total 2 4 4 3 2" xfId="24691" xr:uid="{AA02DF19-8800-471E-AAEA-545809A0E089}"/>
    <cellStyle name="Total 2 4 4 4" xfId="15069" xr:uid="{D5117FB8-92C7-4EAE-A769-8D5BB19F2A35}"/>
    <cellStyle name="Total 2 4 4 4 2" xfId="30177" xr:uid="{F6E324A9-CA80-42C6-86BA-975D042F1A44}"/>
    <cellStyle name="Total 2 4 4 5" xfId="18309" xr:uid="{310BC21E-09A8-4404-A0E4-A343A46DF6CB}"/>
    <cellStyle name="Total 2 4 5" xfId="3527" xr:uid="{0B5BE18C-6F6B-4FFC-8FFA-E49C42D4D5CC}"/>
    <cellStyle name="Total 2 4 5 2" xfId="6164" xr:uid="{C52A9CEA-F0C6-4EC8-9F50-8486A8E5CEAD}"/>
    <cellStyle name="Total 2 4 5 2 2" xfId="12475" xr:uid="{92E818FA-108B-4082-82ED-A93E29899918}"/>
    <cellStyle name="Total 2 4 5 2 2 2" xfId="27583" xr:uid="{F1F733D3-B544-4723-B57A-B0804C958CE1}"/>
    <cellStyle name="Total 2 4 5 2 3" xfId="14725" xr:uid="{52C23B0E-0216-44EE-BB58-32E91A3E66E1}"/>
    <cellStyle name="Total 2 4 5 2 3 2" xfId="29833" xr:uid="{C9EA1E46-29D5-4622-94FB-8D9869A8873C}"/>
    <cellStyle name="Total 2 4 5 2 4" xfId="21272" xr:uid="{C115BB4C-3F2A-42E0-8455-31F6A764DCA3}"/>
    <cellStyle name="Total 2 4 5 3" xfId="9909" xr:uid="{821F8DBB-4244-430E-90DA-226D0E3863C3}"/>
    <cellStyle name="Total 2 4 5 3 2" xfId="25017" xr:uid="{A5EA4BAE-53EB-49C7-906B-737BA372CBD8}"/>
    <cellStyle name="Total 2 4 5 4" xfId="7184" xr:uid="{1F386D1C-ADFE-4083-BA4C-8C9E08E52909}"/>
    <cellStyle name="Total 2 4 5 4 2" xfId="22292" xr:uid="{94743D93-D8A4-452D-B048-B55B7F0308B4}"/>
    <cellStyle name="Total 2 4 5 5" xfId="18635" xr:uid="{98B8E504-5D5B-4D58-953D-7FA835D55DDF}"/>
    <cellStyle name="Total 2 4 6" xfId="3833" xr:uid="{9407DBA0-A509-400C-B72D-AE50D3533331}"/>
    <cellStyle name="Total 2 4 6 2" xfId="6470" xr:uid="{3CA3242F-EC43-4641-8E4D-C21AC49587A9}"/>
    <cellStyle name="Total 2 4 6 2 2" xfId="12781" xr:uid="{5A5048BB-34C8-436F-B3ED-3672FF14C783}"/>
    <cellStyle name="Total 2 4 6 2 2 2" xfId="27889" xr:uid="{BBAE48F9-4425-4093-A176-9369F76E8144}"/>
    <cellStyle name="Total 2 4 6 2 3" xfId="14163" xr:uid="{856C3216-CC16-4DF5-A06C-546EFA476898}"/>
    <cellStyle name="Total 2 4 6 2 3 2" xfId="29271" xr:uid="{C63F9C5F-78C4-4984-A6E5-45AF1C12C73A}"/>
    <cellStyle name="Total 2 4 6 2 4" xfId="21578" xr:uid="{DEDD1C07-D083-4F3B-86AB-AA4DFCA3333C}"/>
    <cellStyle name="Total 2 4 6 3" xfId="10215" xr:uid="{75EB290B-FBAB-41C7-BE6C-119C38E3A7BD}"/>
    <cellStyle name="Total 2 4 6 3 2" xfId="25323" xr:uid="{659859E7-DB2E-4278-A8AA-1DCFA1449D3B}"/>
    <cellStyle name="Total 2 4 6 4" xfId="9203" xr:uid="{689F6B09-F390-416E-A667-47F9EFC78D6D}"/>
    <cellStyle name="Total 2 4 6 4 2" xfId="24311" xr:uid="{4C861F9F-7F6C-4B1A-9B11-698685E1708F}"/>
    <cellStyle name="Total 2 4 6 5" xfId="18941" xr:uid="{9218CB31-D8C7-4053-B47D-A438750992AF}"/>
    <cellStyle name="Total 2 4 7" xfId="4215" xr:uid="{3BC561F7-8FD2-44B5-9FA9-E18D0D6B889E}"/>
    <cellStyle name="Total 2 4 7 2" xfId="6852" xr:uid="{575A34C1-4418-4CDB-A1B4-A92D8705EBF1}"/>
    <cellStyle name="Total 2 4 7 2 2" xfId="13163" xr:uid="{94F5B87C-F7FF-43A3-84A9-76E82F977097}"/>
    <cellStyle name="Total 2 4 7 2 2 2" xfId="28271" xr:uid="{917E12BA-E05E-4A5F-AED7-F79F4B63A1EB}"/>
    <cellStyle name="Total 2 4 7 2 3" xfId="16832" xr:uid="{514CDE5B-0B25-40DD-9416-A5452F257EDE}"/>
    <cellStyle name="Total 2 4 7 2 3 2" xfId="31940" xr:uid="{597564D7-8FD1-4AFC-9A64-674920FBE2EA}"/>
    <cellStyle name="Total 2 4 7 2 4" xfId="21960" xr:uid="{D978E8EA-5651-4FEE-8414-D79A71388CC9}"/>
    <cellStyle name="Total 2 4 7 3" xfId="10597" xr:uid="{8D5BDF12-B15C-47F0-A475-8DB925FFE821}"/>
    <cellStyle name="Total 2 4 7 3 2" xfId="25705" xr:uid="{A66D5490-025B-4BE1-A022-087C23AA6D6A}"/>
    <cellStyle name="Total 2 4 7 4" xfId="8263" xr:uid="{0A652C97-35CB-4172-9D1B-E3E2C8867DFB}"/>
    <cellStyle name="Total 2 4 7 4 2" xfId="23371" xr:uid="{D5420BBB-3119-47CD-823E-B3E2939930F7}"/>
    <cellStyle name="Total 2 4 7 5" xfId="19323" xr:uid="{7856ECC5-DE10-4819-8AE2-F1C358367FD5}"/>
    <cellStyle name="Total 2 4 8" xfId="4780" xr:uid="{BD5A1938-8263-4D4A-98FE-37600244EFF6}"/>
    <cellStyle name="Total 2 4 8 2" xfId="11162" xr:uid="{4E4E441E-064F-4542-BE0D-2A36D51B2537}"/>
    <cellStyle name="Total 2 4 8 2 2" xfId="26270" xr:uid="{FF1E2824-3885-482D-A5D5-A369074CEF19}"/>
    <cellStyle name="Total 2 4 8 3" xfId="13868" xr:uid="{5C120882-9CBC-4436-99BB-D0505692BBD2}"/>
    <cellStyle name="Total 2 4 8 3 2" xfId="28976" xr:uid="{94DBB8A2-91A8-4955-B34D-239DDF8C17FE}"/>
    <cellStyle name="Total 2 4 8 4" xfId="19888" xr:uid="{9205FDD9-C929-446C-B0CF-77C29E9D3E02}"/>
    <cellStyle name="Total 2 4 9" xfId="8641" xr:uid="{F6420243-EB19-47A0-911D-2485B37A2B3E}"/>
    <cellStyle name="Total 2 4 9 2" xfId="23749" xr:uid="{CCD1E4E1-672F-468C-B2FB-045959C58B72}"/>
    <cellStyle name="Total 2 5" xfId="2158" xr:uid="{4A7AF7A9-4439-4FD2-8713-8C3F74FD484D}"/>
    <cellStyle name="Total 2 5 10" xfId="16197" xr:uid="{3EC1BD4F-A469-4A17-BB48-8D3EB4344D2F}"/>
    <cellStyle name="Total 2 5 10 2" xfId="31305" xr:uid="{D5C864AD-6F8B-4B9E-BE09-35BE8D06CF9B}"/>
    <cellStyle name="Total 2 5 11" xfId="17383" xr:uid="{A9F05348-9D1F-4E10-86F4-637AFD3EE2BA}"/>
    <cellStyle name="Total 2 5 2" xfId="2913" xr:uid="{16959528-95D4-4594-A593-5CFD31E5F895}"/>
    <cellStyle name="Total 2 5 2 2" xfId="5550" xr:uid="{BD30E4DC-9FE1-474A-911C-4E7D1D1B8846}"/>
    <cellStyle name="Total 2 5 2 2 2" xfId="11861" xr:uid="{B69409F5-4BCF-4E5A-86A2-B07D02B1394C}"/>
    <cellStyle name="Total 2 5 2 2 2 2" xfId="26969" xr:uid="{270F5356-D543-4B74-9BAC-31D40A183271}"/>
    <cellStyle name="Total 2 5 2 2 3" xfId="13965" xr:uid="{A404B4A4-E1D9-428E-BB88-BB5752D451BB}"/>
    <cellStyle name="Total 2 5 2 2 3 2" xfId="29073" xr:uid="{AE6C3249-B44A-4E3E-A5B4-AA4A3D16DC9A}"/>
    <cellStyle name="Total 2 5 2 2 4" xfId="20658" xr:uid="{484A6CAB-4A88-4788-9DDA-1E7ADB366741}"/>
    <cellStyle name="Total 2 5 2 3" xfId="15726" xr:uid="{C5F4D209-2A17-4B1D-A13A-C3BE0FD4A75A}"/>
    <cellStyle name="Total 2 5 2 3 2" xfId="30834" xr:uid="{11670481-4780-4540-A7E1-C8421DA7A654}"/>
    <cellStyle name="Total 2 5 2 4" xfId="18021" xr:uid="{43F3C16A-9A24-4C87-98F0-049534B570D8}"/>
    <cellStyle name="Total 2 5 3" xfId="3216" xr:uid="{E0BEE4A7-5A65-46CD-BA80-80BBA5AFCAEF}"/>
    <cellStyle name="Total 2 5 3 2" xfId="5853" xr:uid="{A8533B8E-B0CE-4339-9267-1F2FBA910F8A}"/>
    <cellStyle name="Total 2 5 3 2 2" xfId="12164" xr:uid="{C68B6B9A-9D0F-435D-8499-CC58FE9C0782}"/>
    <cellStyle name="Total 2 5 3 2 2 2" xfId="27272" xr:uid="{D24F5C1A-E0C0-4152-BA61-85310CD4497F}"/>
    <cellStyle name="Total 2 5 3 2 3" xfId="16129" xr:uid="{3105DFD2-F7F0-4257-A296-488B27FB6DBE}"/>
    <cellStyle name="Total 2 5 3 2 3 2" xfId="31237" xr:uid="{C9AF9FB3-0BE4-4D3F-8FBF-04B2C0F448A8}"/>
    <cellStyle name="Total 2 5 3 2 4" xfId="20961" xr:uid="{01E65721-BBB8-4D8A-838B-72FDC71A7E95}"/>
    <cellStyle name="Total 2 5 3 3" xfId="9598" xr:uid="{A22DB52B-F98B-4E94-8AAA-9A836626050F}"/>
    <cellStyle name="Total 2 5 3 3 2" xfId="24706" xr:uid="{238846AD-EBD7-4A8B-A129-32B4B7B02882}"/>
    <cellStyle name="Total 2 5 3 4" xfId="13859" xr:uid="{C24F65B1-0B1D-4E68-B050-35D29FFD93E5}"/>
    <cellStyle name="Total 2 5 3 4 2" xfId="28967" xr:uid="{E4A15EC7-8C4F-495C-A542-FAD6B46C3D45}"/>
    <cellStyle name="Total 2 5 3 5" xfId="18324" xr:uid="{6A26E2E9-5D5F-448C-ABCC-B541FFAEAF1A}"/>
    <cellStyle name="Total 2 5 4" xfId="3542" xr:uid="{424BAD09-506B-4549-B505-3F4975F02022}"/>
    <cellStyle name="Total 2 5 4 2" xfId="6179" xr:uid="{C1CE88CC-A5F5-420F-8470-6D6D743598E3}"/>
    <cellStyle name="Total 2 5 4 2 2" xfId="12490" xr:uid="{376CAC44-B46B-4B40-8620-EFC519883958}"/>
    <cellStyle name="Total 2 5 4 2 2 2" xfId="27598" xr:uid="{AB92F38C-BBFA-4576-B7EC-EE5A5E8A9CD2}"/>
    <cellStyle name="Total 2 5 4 2 3" xfId="14118" xr:uid="{0CB320CD-1979-46E8-AABC-82508B329AD8}"/>
    <cellStyle name="Total 2 5 4 2 3 2" xfId="29226" xr:uid="{C92B6CDB-127B-4477-A070-04A70FB84EAE}"/>
    <cellStyle name="Total 2 5 4 2 4" xfId="21287" xr:uid="{5C02F278-EDD5-493C-B6E2-80DF53BA0F4E}"/>
    <cellStyle name="Total 2 5 4 3" xfId="9924" xr:uid="{DB4A3259-22CE-4229-AFA1-03E2226B0B9E}"/>
    <cellStyle name="Total 2 5 4 3 2" xfId="25032" xr:uid="{7571F6E7-9C2D-45D5-80F8-AAC3B4CE3B9E}"/>
    <cellStyle name="Total 2 5 4 4" xfId="15302" xr:uid="{FE83A614-33A1-4E50-B8AF-D5A7AC25FC9F}"/>
    <cellStyle name="Total 2 5 4 4 2" xfId="30410" xr:uid="{D8B8E5FD-DA2C-4820-8BB7-5DDFEDAA4169}"/>
    <cellStyle name="Total 2 5 4 5" xfId="18650" xr:uid="{F6CDF034-F01B-4518-99F8-58E85B880FE6}"/>
    <cellStyle name="Total 2 5 5" xfId="3848" xr:uid="{177AF43B-D06A-4F2F-AADD-B4413C56EF36}"/>
    <cellStyle name="Total 2 5 5 2" xfId="6485" xr:uid="{BEEB58BC-2074-4CED-832C-97FF5F68E3E8}"/>
    <cellStyle name="Total 2 5 5 2 2" xfId="12796" xr:uid="{DC4DCF64-B967-4437-8D14-45C6A58C031F}"/>
    <cellStyle name="Total 2 5 5 2 2 2" xfId="27904" xr:uid="{89C3E4BE-4F7C-4C31-AB2E-7445DA2AE386}"/>
    <cellStyle name="Total 2 5 5 2 3" xfId="13647" xr:uid="{D73246F4-18EB-4942-BBD1-B4A759048089}"/>
    <cellStyle name="Total 2 5 5 2 3 2" xfId="28755" xr:uid="{F854C823-6755-46BB-AD0A-EC589388392E}"/>
    <cellStyle name="Total 2 5 5 2 4" xfId="21593" xr:uid="{A295AC6D-35E4-4ACE-AA38-30F9A5203EF9}"/>
    <cellStyle name="Total 2 5 5 3" xfId="10230" xr:uid="{C60D1226-1303-4CD3-87BB-75FFC69073E6}"/>
    <cellStyle name="Total 2 5 5 3 2" xfId="25338" xr:uid="{EC289675-5D2E-44B9-B79A-CF923A1D5F89}"/>
    <cellStyle name="Total 2 5 5 4" xfId="11250" xr:uid="{46216CCC-5F37-4DD3-8BD4-7528882E3978}"/>
    <cellStyle name="Total 2 5 5 4 2" xfId="26358" xr:uid="{59DE5797-5C36-433F-81F3-21EA05886499}"/>
    <cellStyle name="Total 2 5 5 5" xfId="18956" xr:uid="{74E68508-ECCF-4524-9F3D-723CFA04547B}"/>
    <cellStyle name="Total 2 5 6" xfId="4230" xr:uid="{39B5AF5E-5391-4D18-B675-CE796EA7C5FE}"/>
    <cellStyle name="Total 2 5 6 2" xfId="6867" xr:uid="{0D52F1B2-7DB2-4630-96FB-5E603E67AF4C}"/>
    <cellStyle name="Total 2 5 6 2 2" xfId="13178" xr:uid="{9AC7DA3F-4C3F-4DDB-9276-1B1AAC9E5CCE}"/>
    <cellStyle name="Total 2 5 6 2 2 2" xfId="28286" xr:uid="{176588A1-DE61-4060-A7B2-5A02DDA5C031}"/>
    <cellStyle name="Total 2 5 6 2 3" xfId="16847" xr:uid="{614CBB12-28A1-4100-97DD-882CA494B7B4}"/>
    <cellStyle name="Total 2 5 6 2 3 2" xfId="31955" xr:uid="{A1708AFB-63CD-4653-B5A4-379AB34F87CF}"/>
    <cellStyle name="Total 2 5 6 2 4" xfId="21975" xr:uid="{92E440BC-BF61-4847-B8C3-AEC52039538D}"/>
    <cellStyle name="Total 2 5 6 3" xfId="10612" xr:uid="{A62581CC-EEC8-4C70-9CCA-4715E793DB4F}"/>
    <cellStyle name="Total 2 5 6 3 2" xfId="25720" xr:uid="{A515DF5C-420C-43A9-9F6D-AB9D84526433}"/>
    <cellStyle name="Total 2 5 6 4" xfId="7221" xr:uid="{82BBF8DA-E3EB-49DC-A58F-1C24F6B446BE}"/>
    <cellStyle name="Total 2 5 6 4 2" xfId="22329" xr:uid="{B336F53C-5F8F-42A0-98DF-52FCEDD28317}"/>
    <cellStyle name="Total 2 5 6 5" xfId="19338" xr:uid="{6C373D80-D3A3-4CFE-A210-B0DFA0C1DD1F}"/>
    <cellStyle name="Total 2 5 7" xfId="4795" xr:uid="{E68035E0-5140-4280-B48E-954533FC9144}"/>
    <cellStyle name="Total 2 5 7 2" xfId="11177" xr:uid="{0B287557-72BA-4962-9BEC-CC3F85EC89D3}"/>
    <cellStyle name="Total 2 5 7 2 2" xfId="26285" xr:uid="{F4CBECF9-F9AD-4FCF-8D16-FEE45D1E4C84}"/>
    <cellStyle name="Total 2 5 7 3" xfId="9236" xr:uid="{0820EF43-8C7A-4325-BF44-8095A0F5A8A4}"/>
    <cellStyle name="Total 2 5 7 3 2" xfId="24344" xr:uid="{3EB93CF0-788A-453A-A459-81230AE43A73}"/>
    <cellStyle name="Total 2 5 7 4" xfId="19903" xr:uid="{D4956744-CD5D-4D51-9296-B915BC0EF18B}"/>
    <cellStyle name="Total 2 5 8" xfId="8656" xr:uid="{09CD9745-92E2-4D2A-A015-FA30A9424C73}"/>
    <cellStyle name="Total 2 5 8 2" xfId="23764" xr:uid="{D3B8C90F-9FA5-47FE-85BF-8AA82E64736A}"/>
    <cellStyle name="Total 2 5 9" xfId="9228" xr:uid="{68E76F8A-C80F-4EB6-B90D-71BCA20972D4}"/>
    <cellStyle name="Total 2 5 9 2" xfId="24336" xr:uid="{D1DD0FFE-4439-4D76-AF6E-AD3FF76A75DC}"/>
    <cellStyle name="Total 3" xfId="1782" xr:uid="{00000000-0005-0000-0000-0000F6060000}"/>
    <cellStyle name="Total 3 2" xfId="1953" xr:uid="{6178531B-DC07-473A-8853-52158A4D10BD}"/>
    <cellStyle name="Total 3 2 10" xfId="8454" xr:uid="{1C092811-2AC7-4094-999A-0CB86AF82BD6}"/>
    <cellStyle name="Total 3 2 10 2" xfId="23562" xr:uid="{3D589138-1E45-483C-AF40-1CCA34882ABE}"/>
    <cellStyle name="Total 3 2 11" xfId="7500" xr:uid="{F2BD0598-1B54-4F37-8C2F-5A43254B2B4B}"/>
    <cellStyle name="Total 3 2 11 2" xfId="22608" xr:uid="{534EC948-4793-4839-A739-04842330181D}"/>
    <cellStyle name="Total 3 2 12" xfId="15813" xr:uid="{88D07DCF-3ED8-4E52-8AFA-8B63A5E79D8A}"/>
    <cellStyle name="Total 3 2 12 2" xfId="30921" xr:uid="{5BB1E288-3D21-4085-965C-C17E891861C3}"/>
    <cellStyle name="Total 3 2 13" xfId="17178" xr:uid="{10A611D6-29F6-439B-818A-B46246C636F6}"/>
    <cellStyle name="Total 3 2 2" xfId="2513" xr:uid="{90D8884B-FDDB-4356-8FEA-A7CB4FB07893}"/>
    <cellStyle name="Total 3 2 2 2" xfId="5150" xr:uid="{01D542F4-34A5-4BFA-A153-85BEBAA4DB0A}"/>
    <cellStyle name="Total 3 2 2 2 2" xfId="11514" xr:uid="{C8D28D62-C3AD-465B-95FD-745929E591EC}"/>
    <cellStyle name="Total 3 2 2 2 2 2" xfId="26622" xr:uid="{56D17637-A0D6-4C5C-B4E8-335639ED18F8}"/>
    <cellStyle name="Total 3 2 2 2 3" xfId="13802" xr:uid="{B5FB0E8A-D5A5-4AC8-9313-E8746DA87080}"/>
    <cellStyle name="Total 3 2 2 2 3 2" xfId="28910" xr:uid="{29398942-8A64-4822-B12E-2A1ACEAD30D6}"/>
    <cellStyle name="Total 3 2 2 2 4" xfId="20258" xr:uid="{19070EBA-D2B7-48C0-A322-17FD903BE894}"/>
    <cellStyle name="Total 3 2 2 3" xfId="8980" xr:uid="{CEAA2B63-CB64-404B-BEBA-552F8110D583}"/>
    <cellStyle name="Total 3 2 2 3 2" xfId="24088" xr:uid="{05B665C6-1A85-4A43-8768-0512CE6B4A85}"/>
    <cellStyle name="Total 3 2 3" xfId="2729" xr:uid="{820B0547-E6B3-4D09-8E58-F8C5F6614388}"/>
    <cellStyle name="Total 3 2 3 2" xfId="5366" xr:uid="{FE73C5EF-BE63-465A-9A8A-422B94D607AF}"/>
    <cellStyle name="Total 3 2 3 2 2" xfId="11715" xr:uid="{7BA94567-0D7C-4E0C-BFDF-EB6D5CF5FB70}"/>
    <cellStyle name="Total 3 2 3 2 2 2" xfId="26823" xr:uid="{4A17B522-2CF0-413A-A49B-686AD6DBE7BC}"/>
    <cellStyle name="Total 3 2 3 2 3" xfId="16083" xr:uid="{850A2ED6-45E9-40ED-B501-160764FF3415}"/>
    <cellStyle name="Total 3 2 3 2 3 2" xfId="31191" xr:uid="{1DBED753-DD30-4E4B-8E60-89E1EBB546CE}"/>
    <cellStyle name="Total 3 2 3 2 4" xfId="20474" xr:uid="{43080A71-04D9-4BDF-A072-303A581A9A8B}"/>
    <cellStyle name="Total 3 2 3 3" xfId="14679" xr:uid="{EE418959-4FE7-42B5-95C6-7B93DC3B337F}"/>
    <cellStyle name="Total 3 2 3 3 2" xfId="29787" xr:uid="{07F4D23C-316C-4CE5-9D38-63C5945AD189}"/>
    <cellStyle name="Total 3 2 3 4" xfId="17837" xr:uid="{59919C3F-CC91-4A72-B324-04A8FCE1EE52}"/>
    <cellStyle name="Total 3 2 4" xfId="3032" xr:uid="{57E35950-7E86-49A6-99B6-815F94956E06}"/>
    <cellStyle name="Total 3 2 4 2" xfId="5669" xr:uid="{AD373321-DD23-4755-8522-A9726261BF60}"/>
    <cellStyle name="Total 3 2 4 2 2" xfId="11980" xr:uid="{33F52CC8-4828-4F4F-A27D-FB1DC3F8149C}"/>
    <cellStyle name="Total 3 2 4 2 2 2" xfId="27088" xr:uid="{FC846820-275E-41EC-9032-5B258334F1E0}"/>
    <cellStyle name="Total 3 2 4 2 3" xfId="7910" xr:uid="{A7DE1ADF-A61F-430B-85C5-BE61D8CCF20C}"/>
    <cellStyle name="Total 3 2 4 2 3 2" xfId="23018" xr:uid="{B9997A79-7F49-4951-BD63-21B94868A2C5}"/>
    <cellStyle name="Total 3 2 4 2 4" xfId="20777" xr:uid="{D63420EA-1FC8-4910-B134-5BAC1BF02812}"/>
    <cellStyle name="Total 3 2 4 3" xfId="9414" xr:uid="{6AAD2848-5867-4E17-8441-A8B6CC50AF33}"/>
    <cellStyle name="Total 3 2 4 3 2" xfId="24522" xr:uid="{0BE40B96-B292-410A-B478-AFB7F4F81593}"/>
    <cellStyle name="Total 3 2 4 4" xfId="14413" xr:uid="{8BF53E80-9373-4695-B814-0FBE5A0CEE60}"/>
    <cellStyle name="Total 3 2 4 4 2" xfId="29521" xr:uid="{644E1A62-2943-4291-997A-E5674732679C}"/>
    <cellStyle name="Total 3 2 4 5" xfId="18140" xr:uid="{51CB11E4-1461-4C86-9703-83D013FE32B1}"/>
    <cellStyle name="Total 3 2 5" xfId="3358" xr:uid="{98DAC5B4-DCDD-4B01-B28E-1DA2D9B850E5}"/>
    <cellStyle name="Total 3 2 5 2" xfId="5995" xr:uid="{84F548FD-0A22-4F6A-92D0-3495D3468593}"/>
    <cellStyle name="Total 3 2 5 2 2" xfId="12306" xr:uid="{6FAB70BC-55C1-49A4-A465-8276BF6B5D92}"/>
    <cellStyle name="Total 3 2 5 2 2 2" xfId="27414" xr:uid="{0DB78901-B886-4FF6-AFD3-32C753006FDB}"/>
    <cellStyle name="Total 3 2 5 2 3" xfId="8125" xr:uid="{2E465182-B452-4077-BE92-5500CB99096D}"/>
    <cellStyle name="Total 3 2 5 2 3 2" xfId="23233" xr:uid="{4F31ABE7-36D5-49CF-A72D-36273A07C182}"/>
    <cellStyle name="Total 3 2 5 2 4" xfId="21103" xr:uid="{EB543294-D500-4BA6-A061-23F144FCA360}"/>
    <cellStyle name="Total 3 2 5 3" xfId="9740" xr:uid="{929ED813-5ED7-4E93-9EF3-48E74D6D5A81}"/>
    <cellStyle name="Total 3 2 5 3 2" xfId="24848" xr:uid="{D78D4D4D-2693-43A0-8FC5-C9899F3F7358}"/>
    <cellStyle name="Total 3 2 5 4" xfId="13909" xr:uid="{5CD4078C-AC0E-4A44-AA98-91D7CF0528A2}"/>
    <cellStyle name="Total 3 2 5 4 2" xfId="29017" xr:uid="{063C2C60-914A-4662-BB0C-723509179096}"/>
    <cellStyle name="Total 3 2 5 5" xfId="18466" xr:uid="{3E28800C-C059-4236-BF88-8C170DEFC7A6}"/>
    <cellStyle name="Total 3 2 6" xfId="3664" xr:uid="{B7181B0A-AA21-4658-A5B2-C4A65A96A8AD}"/>
    <cellStyle name="Total 3 2 6 2" xfId="6301" xr:uid="{7186645A-4A01-45B4-B206-2D835899C5CE}"/>
    <cellStyle name="Total 3 2 6 2 2" xfId="12612" xr:uid="{CB6F4CB5-89FF-4C9C-97E8-9BDBFBFF586E}"/>
    <cellStyle name="Total 3 2 6 2 2 2" xfId="27720" xr:uid="{871C897E-2762-421C-863D-B37BE33C35DB}"/>
    <cellStyle name="Total 3 2 6 2 3" xfId="7679" xr:uid="{1F7DE169-8F23-4C67-9DFB-A42628412DC4}"/>
    <cellStyle name="Total 3 2 6 2 3 2" xfId="22787" xr:uid="{586C36BA-2811-4A50-935E-8456C8D8A7B0}"/>
    <cellStyle name="Total 3 2 6 2 4" xfId="21409" xr:uid="{5BBC85E2-C30C-4A5A-8263-400F4D1C6B22}"/>
    <cellStyle name="Total 3 2 6 3" xfId="10046" xr:uid="{ADAAC150-F134-4910-B710-4B431C5CEE50}"/>
    <cellStyle name="Total 3 2 6 3 2" xfId="25154" xr:uid="{CD98E9CB-8328-4414-BEB1-26F1C67820C8}"/>
    <cellStyle name="Total 3 2 6 4" xfId="13446" xr:uid="{10C0188B-3614-4B6C-AA49-5B87CCB7FC12}"/>
    <cellStyle name="Total 3 2 6 4 2" xfId="28554" xr:uid="{D59A6C54-B684-47BB-A0B6-C1D0BD14235E}"/>
    <cellStyle name="Total 3 2 6 5" xfId="18772" xr:uid="{D50DF5F3-0C00-466C-B038-93B3E8C1FBA1}"/>
    <cellStyle name="Total 3 2 7" xfId="4025" xr:uid="{8F64C30E-A392-4783-9BCB-CC1502BFD070}"/>
    <cellStyle name="Total 3 2 7 2" xfId="6662" xr:uid="{997BF6EA-BB0A-4412-860A-72E7D1497547}"/>
    <cellStyle name="Total 3 2 7 2 2" xfId="12973" xr:uid="{EE06DB13-15EA-49A7-8184-50570AE0E24F}"/>
    <cellStyle name="Total 3 2 7 2 2 2" xfId="28081" xr:uid="{F2DD8378-A134-4451-B4A8-6B70816F4D04}"/>
    <cellStyle name="Total 3 2 7 2 3" xfId="16663" xr:uid="{4443E653-910D-450B-8C7A-52F7E27B6663}"/>
    <cellStyle name="Total 3 2 7 2 3 2" xfId="31771" xr:uid="{580DFCC5-A5DA-48C2-B5E8-301F921DF261}"/>
    <cellStyle name="Total 3 2 7 2 4" xfId="21770" xr:uid="{99AD29C4-2301-4283-9EC0-1A38CD139596}"/>
    <cellStyle name="Total 3 2 7 3" xfId="10407" xr:uid="{FFE20CEE-2772-4E52-AB32-E9C61DA0E25D}"/>
    <cellStyle name="Total 3 2 7 3 2" xfId="25515" xr:uid="{5CCC3DA0-FA50-437E-B7D0-7F95EA49FFA2}"/>
    <cellStyle name="Total 3 2 7 4" xfId="7926" xr:uid="{F416556A-7BFF-4BF0-B334-FB4C2B9A123E}"/>
    <cellStyle name="Total 3 2 7 4 2" xfId="23034" xr:uid="{3F9F6727-2FF7-4F6B-96FF-F1845F527EB0}"/>
    <cellStyle name="Total 3 2 7 5" xfId="19133" xr:uid="{49F387EF-4657-444C-AA30-A622C408F7DE}"/>
    <cellStyle name="Total 3 2 8" xfId="4338" xr:uid="{690EA556-2F7B-4C9B-9980-C41E8C23E301}"/>
    <cellStyle name="Total 3 2 8 2" xfId="6975" xr:uid="{82EC5F36-C21F-47F2-B058-110FA2CC2A5E}"/>
    <cellStyle name="Total 3 2 8 2 2" xfId="13286" xr:uid="{792A277A-D98B-487D-9A80-50A63AD76410}"/>
    <cellStyle name="Total 3 2 8 2 2 2" xfId="28394" xr:uid="{ADED1FC0-98F6-42F4-BDD6-6633D722871B}"/>
    <cellStyle name="Total 3 2 8 2 3" xfId="16950" xr:uid="{ADC4FF5B-D340-4A70-85FE-CAFBE4CA825F}"/>
    <cellStyle name="Total 3 2 8 2 3 2" xfId="32058" xr:uid="{45945E10-96EB-4A25-BC27-00E31944AA36}"/>
    <cellStyle name="Total 3 2 8 2 4" xfId="22083" xr:uid="{CE9BF737-268E-4B69-A048-C0BF1451FD19}"/>
    <cellStyle name="Total 3 2 8 3" xfId="10720" xr:uid="{C57B1C17-AD31-4D7D-8269-C36C8AD3EA90}"/>
    <cellStyle name="Total 3 2 8 3 2" xfId="25828" xr:uid="{E77E3543-368B-4BBC-BBC6-677A8DAB6A1B}"/>
    <cellStyle name="Total 3 2 8 4" xfId="9224" xr:uid="{CBD1CB8A-5CCF-4095-B397-72E1C8C924DE}"/>
    <cellStyle name="Total 3 2 8 4 2" xfId="24332" xr:uid="{F77F7FCA-5506-4EB7-B368-9B5639FF9C49}"/>
    <cellStyle name="Total 3 2 8 5" xfId="19446" xr:uid="{6ADB199B-567A-49C1-915C-968A3ED5E633}"/>
    <cellStyle name="Total 3 2 9" xfId="4590" xr:uid="{B0853723-92B7-47ED-B289-5B651BC5DFA9}"/>
    <cellStyle name="Total 3 2 9 2" xfId="10972" xr:uid="{F5A864C4-8D68-4FAB-ABAA-6388F36F6308}"/>
    <cellStyle name="Total 3 2 9 2 2" xfId="26080" xr:uid="{331BA77D-ABE1-4D8C-92C4-2B3C3934D553}"/>
    <cellStyle name="Total 3 2 9 3" xfId="14401" xr:uid="{13482FC3-009C-4DDA-9BDF-D8BA8D4AC953}"/>
    <cellStyle name="Total 3 2 9 3 2" xfId="29509" xr:uid="{C72C7C00-CAB2-4D23-8AD7-ABB5F25459EA}"/>
    <cellStyle name="Total 3 2 9 4" xfId="19698" xr:uid="{995B531B-841F-4135-9E95-F1E5CAA4196B}"/>
    <cellStyle name="Total 3 3" xfId="1982" xr:uid="{B439E025-EF45-484B-83FA-C62891BA325B}"/>
    <cellStyle name="Total 3 3 10" xfId="8480" xr:uid="{046770C3-5D95-4103-8668-86B87433457A}"/>
    <cellStyle name="Total 3 3 10 2" xfId="23588" xr:uid="{38009876-2839-4AD6-B32A-6987BF6CB818}"/>
    <cellStyle name="Total 3 3 11" xfId="11662" xr:uid="{0457C1C9-0AE2-4762-BB83-F806502BC26C}"/>
    <cellStyle name="Total 3 3 11 2" xfId="26770" xr:uid="{A1F3B00F-8A56-4325-9AFA-498BA322CBAD}"/>
    <cellStyle name="Total 3 3 12" xfId="15173" xr:uid="{4CE48AFA-FCD2-42DB-990E-92FD64CDF7BD}"/>
    <cellStyle name="Total 3 3 12 2" xfId="30281" xr:uid="{D35AC140-1830-4D71-9999-66870F16C6A6}"/>
    <cellStyle name="Total 3 3 13" xfId="17207" xr:uid="{71FEE0F2-97AE-489D-9C08-9485300E02D4}"/>
    <cellStyle name="Total 3 3 2" xfId="2542" xr:uid="{4447DAD0-7E4E-429F-BD2B-F0FD890C3246}"/>
    <cellStyle name="Total 3 3 2 2" xfId="5179" xr:uid="{632AE7A1-D505-4FE2-9989-B160B87289D0}"/>
    <cellStyle name="Total 3 3 2 2 2" xfId="11543" xr:uid="{089B46C0-7C11-466F-9B9E-4BEAA4FCE99A}"/>
    <cellStyle name="Total 3 3 2 2 2 2" xfId="26651" xr:uid="{BDB35A2F-191F-42D4-AB2E-24FA623DF8AD}"/>
    <cellStyle name="Total 3 3 2 2 3" xfId="13524" xr:uid="{6126A9E5-B004-4D45-934C-0F0055D1BC37}"/>
    <cellStyle name="Total 3 3 2 2 3 2" xfId="28632" xr:uid="{FFDE0A1E-6153-4524-8815-CE5C26585794}"/>
    <cellStyle name="Total 3 3 2 2 4" xfId="20287" xr:uid="{D96EB7A5-4C28-41D4-B1F0-1C17B58E5941}"/>
    <cellStyle name="Total 3 3 2 3" xfId="9009" xr:uid="{C209C9C8-936B-4142-8F1C-E139577D7949}"/>
    <cellStyle name="Total 3 3 2 3 2" xfId="24117" xr:uid="{020B4E46-EBCE-4075-8C23-5A5D4A8B1E5C}"/>
    <cellStyle name="Total 3 3 3" xfId="2744" xr:uid="{1B95E0D7-D6BB-4742-BE9A-C07C9AD54A68}"/>
    <cellStyle name="Total 3 3 3 2" xfId="5381" xr:uid="{EBEF1156-1A76-4402-B17F-8BD92E8D331C}"/>
    <cellStyle name="Total 3 3 3 2 2" xfId="11730" xr:uid="{1306E941-9BBE-43E2-A69F-1B4006920832}"/>
    <cellStyle name="Total 3 3 3 2 2 2" xfId="26838" xr:uid="{36DB2421-5C27-4A77-A162-55607FCD0B27}"/>
    <cellStyle name="Total 3 3 3 2 3" xfId="13943" xr:uid="{9DCD96E7-84BE-4BA4-AF88-865D3A96F427}"/>
    <cellStyle name="Total 3 3 3 2 3 2" xfId="29051" xr:uid="{00DB7D91-7C22-4109-8A84-E2CE36D3621A}"/>
    <cellStyle name="Total 3 3 3 2 4" xfId="20489" xr:uid="{B95E6392-E948-4771-BE2B-760ECF98988C}"/>
    <cellStyle name="Total 3 3 3 3" xfId="16095" xr:uid="{BB273CFE-6E3D-41C4-8659-FB2FAFA5D007}"/>
    <cellStyle name="Total 3 3 3 3 2" xfId="31203" xr:uid="{3593C269-B4C2-4146-BACC-F3FEF92FC831}"/>
    <cellStyle name="Total 3 3 3 4" xfId="17852" xr:uid="{503D9AAF-525C-4EB9-B1F0-F5EB25017819}"/>
    <cellStyle name="Total 3 3 4" xfId="3047" xr:uid="{4A0324B2-C1B1-4579-AFCF-26EE62A968DD}"/>
    <cellStyle name="Total 3 3 4 2" xfId="5684" xr:uid="{1D9C0E99-38C1-43EE-9EAC-203E492C4305}"/>
    <cellStyle name="Total 3 3 4 2 2" xfId="11995" xr:uid="{90EC5932-2ED7-4D25-B912-1A9A77F32FFF}"/>
    <cellStyle name="Total 3 3 4 2 2 2" xfId="27103" xr:uid="{C1D83554-70CD-4228-8B37-E9FF1A8A749D}"/>
    <cellStyle name="Total 3 3 4 2 3" xfId="13692" xr:uid="{735E961A-72FB-405A-854A-8A9EF078F846}"/>
    <cellStyle name="Total 3 3 4 2 3 2" xfId="28800" xr:uid="{2D883A37-DCBA-4ABB-8501-C01C406D512C}"/>
    <cellStyle name="Total 3 3 4 2 4" xfId="20792" xr:uid="{71133E4A-D9E8-47EA-8A8B-162FFBCD5EF8}"/>
    <cellStyle name="Total 3 3 4 3" xfId="9429" xr:uid="{F33E958E-1B0D-48DB-9951-581B898399EE}"/>
    <cellStyle name="Total 3 3 4 3 2" xfId="24537" xr:uid="{EA38E01B-3976-4245-B8DF-7E3A3A911809}"/>
    <cellStyle name="Total 3 3 4 4" xfId="7468" xr:uid="{6B753952-63D7-4CC2-AD71-C56F7C93599F}"/>
    <cellStyle name="Total 3 3 4 4 2" xfId="22576" xr:uid="{3C253740-86BE-490B-8277-F1401F3C96A8}"/>
    <cellStyle name="Total 3 3 4 5" xfId="18155" xr:uid="{F142C61A-DCDF-43E9-A7A0-E88BC96583DE}"/>
    <cellStyle name="Total 3 3 5" xfId="3373" xr:uid="{66056B63-588D-4AAE-9152-F0B62D77201C}"/>
    <cellStyle name="Total 3 3 5 2" xfId="6010" xr:uid="{533A8A2D-2B32-4BF7-9993-9928CA4D7C9B}"/>
    <cellStyle name="Total 3 3 5 2 2" xfId="12321" xr:uid="{116857FE-2ECC-4175-817E-ADCFA51DBC73}"/>
    <cellStyle name="Total 3 3 5 2 2 2" xfId="27429" xr:uid="{A1802BEA-6D06-444D-8BAC-665435F3944D}"/>
    <cellStyle name="Total 3 3 5 2 3" xfId="15672" xr:uid="{B7F01449-B790-4FF2-941A-E3F61A4294C3}"/>
    <cellStyle name="Total 3 3 5 2 3 2" xfId="30780" xr:uid="{ABD9CC5D-ECA1-4419-B861-CDB3F4339A9D}"/>
    <cellStyle name="Total 3 3 5 2 4" xfId="21118" xr:uid="{19DEB835-98C4-40E1-96F7-C83D0C1E4B45}"/>
    <cellStyle name="Total 3 3 5 3" xfId="9755" xr:uid="{00DD28BC-1AAC-40B9-B0BC-737F0BD62064}"/>
    <cellStyle name="Total 3 3 5 3 2" xfId="24863" xr:uid="{C081B082-28E9-4E8E-BB67-D363FA8C13D1}"/>
    <cellStyle name="Total 3 3 5 4" xfId="16311" xr:uid="{62696668-2052-40FF-A945-8411BDBC9C18}"/>
    <cellStyle name="Total 3 3 5 4 2" xfId="31419" xr:uid="{8F4AD3BB-871E-4577-B8FD-73AFCFAFAA17}"/>
    <cellStyle name="Total 3 3 5 5" xfId="18481" xr:uid="{E2ED7558-417F-479C-8D2E-745F1BFBC4B5}"/>
    <cellStyle name="Total 3 3 6" xfId="3679" xr:uid="{6F345BAD-673E-44E6-B64F-982DBCA0570E}"/>
    <cellStyle name="Total 3 3 6 2" xfId="6316" xr:uid="{7DB7F8F6-21E9-4C53-909D-B773E34D637B}"/>
    <cellStyle name="Total 3 3 6 2 2" xfId="12627" xr:uid="{5027D12B-C0B3-4C66-AEEE-C4706AF44FCF}"/>
    <cellStyle name="Total 3 3 6 2 2 2" xfId="27735" xr:uid="{03DE0F33-B2B3-4982-865B-0C5A02315948}"/>
    <cellStyle name="Total 3 3 6 2 3" xfId="16357" xr:uid="{4903477F-91F6-46C0-AA09-D0F4AFBA492B}"/>
    <cellStyle name="Total 3 3 6 2 3 2" xfId="31465" xr:uid="{DDB22B4C-A7EB-421B-9173-54FA692A3BAF}"/>
    <cellStyle name="Total 3 3 6 2 4" xfId="21424" xr:uid="{333E8DDF-0291-4A07-B4F3-CCBCF7E75A42}"/>
    <cellStyle name="Total 3 3 6 3" xfId="10061" xr:uid="{A4CAA4BA-B227-4B30-B963-3D959193D2A5}"/>
    <cellStyle name="Total 3 3 6 3 2" xfId="25169" xr:uid="{4308F9F4-EF37-4DED-86C3-C9157A59777D}"/>
    <cellStyle name="Total 3 3 6 4" xfId="13813" xr:uid="{AE693C96-FA8F-48F9-AEFC-D67B106441CF}"/>
    <cellStyle name="Total 3 3 6 4 2" xfId="28921" xr:uid="{5F144E6D-B02C-4DBA-A7D7-B35C807B004A}"/>
    <cellStyle name="Total 3 3 6 5" xfId="18787" xr:uid="{C6B60015-DB0D-4C27-820A-141AEFB20DED}"/>
    <cellStyle name="Total 3 3 7" xfId="4054" xr:uid="{8A9CF994-B1BA-4D5C-9E7D-CF18F1C50F28}"/>
    <cellStyle name="Total 3 3 7 2" xfId="6691" xr:uid="{B718D8FB-FEFB-4263-AB11-A17D16E090CA}"/>
    <cellStyle name="Total 3 3 7 2 2" xfId="13002" xr:uid="{A66F1E10-B8DC-410F-BDC1-5FB79EB87C7C}"/>
    <cellStyle name="Total 3 3 7 2 2 2" xfId="28110" xr:uid="{B1F25ABD-8EF9-430F-B65B-DCA85BB497DE}"/>
    <cellStyle name="Total 3 3 7 2 3" xfId="16678" xr:uid="{5434A62F-B139-4936-A167-B199FFBC9F59}"/>
    <cellStyle name="Total 3 3 7 2 3 2" xfId="31786" xr:uid="{FE12889B-128D-4AA0-86ED-093653F463E6}"/>
    <cellStyle name="Total 3 3 7 2 4" xfId="21799" xr:uid="{1D232815-950F-4AC1-8C7A-C2FB5B635FA6}"/>
    <cellStyle name="Total 3 3 7 3" xfId="10436" xr:uid="{BF46ADDA-1B7A-4044-9D8D-1AEFD8FB5D68}"/>
    <cellStyle name="Total 3 3 7 3 2" xfId="25544" xr:uid="{8C088CCD-F930-4D93-A1E5-06FD278BB131}"/>
    <cellStyle name="Total 3 3 7 4" xfId="7225" xr:uid="{D39F128F-BC16-4B77-9FA4-2638901BD385}"/>
    <cellStyle name="Total 3 3 7 4 2" xfId="22333" xr:uid="{81E2B6D3-E169-4642-BE57-3713A932A03D}"/>
    <cellStyle name="Total 3 3 7 5" xfId="19162" xr:uid="{6445C6BA-02ED-4C1D-B3BE-A240EFF2D80F}"/>
    <cellStyle name="Total 3 3 8" xfId="4353" xr:uid="{1752554D-9DB7-45C7-A2F0-3835D1A38E5A}"/>
    <cellStyle name="Total 3 3 8 2" xfId="6990" xr:uid="{1E605131-2566-4499-AD1C-27927BE766B2}"/>
    <cellStyle name="Total 3 3 8 2 2" xfId="13301" xr:uid="{089B864A-AF0B-478F-9268-460B98F020E2}"/>
    <cellStyle name="Total 3 3 8 2 2 2" xfId="28409" xr:uid="{8AA7ECA5-C864-4467-B9FD-5D3A44E4A1A3}"/>
    <cellStyle name="Total 3 3 8 2 3" xfId="16965" xr:uid="{62D274E2-DF7F-43E1-95EC-25639DDA6AA9}"/>
    <cellStyle name="Total 3 3 8 2 3 2" xfId="32073" xr:uid="{41A10A0F-D11F-44C4-BC57-C058C106DB14}"/>
    <cellStyle name="Total 3 3 8 2 4" xfId="22098" xr:uid="{99ACB4B1-9B8E-4C6F-A385-5BC771D9BB5A}"/>
    <cellStyle name="Total 3 3 8 3" xfId="10735" xr:uid="{806A2B6E-1FBF-4B4D-A584-FBD041EACA61}"/>
    <cellStyle name="Total 3 3 8 3 2" xfId="25843" xr:uid="{9A8471B7-A4C9-4B34-8AE7-50FF04FF4459}"/>
    <cellStyle name="Total 3 3 8 4" xfId="7137" xr:uid="{3ECB3227-7D34-4773-B192-59A9C35F41D6}"/>
    <cellStyle name="Total 3 3 8 4 2" xfId="22245" xr:uid="{79A1E161-D597-43AB-B509-435242F3124A}"/>
    <cellStyle name="Total 3 3 8 5" xfId="19461" xr:uid="{BBE32A71-044A-424F-B188-76548722474E}"/>
    <cellStyle name="Total 3 3 9" xfId="4619" xr:uid="{776D5EC4-819A-4A0B-9EDC-10C0202E5BFE}"/>
    <cellStyle name="Total 3 3 9 2" xfId="11001" xr:uid="{9A6907D6-9B3A-42BB-8DB9-599B8406C30E}"/>
    <cellStyle name="Total 3 3 9 2 2" xfId="26109" xr:uid="{32EF7A33-BD97-4CA1-8A00-4C67B8EF1CC1}"/>
    <cellStyle name="Total 3 3 9 3" xfId="13607" xr:uid="{8AA0AF5F-2AFF-4D83-824D-9F882C1043C7}"/>
    <cellStyle name="Total 3 3 9 3 2" xfId="28715" xr:uid="{4377C192-EDE4-492E-B82E-B56B4D98B9F3}"/>
    <cellStyle name="Total 3 3 9 4" xfId="19727" xr:uid="{7BF22A49-F048-468A-9A0E-EC460C361046}"/>
    <cellStyle name="Total 3 4" xfId="2144" xr:uid="{8F366E0F-B464-424C-9423-74AED14D9E1E}"/>
    <cellStyle name="Total 3 4 10" xfId="7329" xr:uid="{5137F5BB-5F12-4C2C-9CA2-C2BDA2562AA9}"/>
    <cellStyle name="Total 3 4 10 2" xfId="22437" xr:uid="{7F4A12F0-BBA8-4E15-B5C0-EC3437911224}"/>
    <cellStyle name="Total 3 4 11" xfId="14592" xr:uid="{59D682DF-77C0-498A-9F80-E3BD09018848}"/>
    <cellStyle name="Total 3 4 11 2" xfId="29700" xr:uid="{D2362AEF-BF14-452E-8901-60BEDD008E90}"/>
    <cellStyle name="Total 3 4 12" xfId="17369" xr:uid="{30B89D87-95C9-46B9-8C6E-C639E1597292}"/>
    <cellStyle name="Total 3 4 2" xfId="2634" xr:uid="{2030FB89-3259-4677-8B61-E840B10DF2F1}"/>
    <cellStyle name="Total 3 4 2 2" xfId="5271" xr:uid="{4BFCBD16-5588-4212-BC73-C6B68B05065B}"/>
    <cellStyle name="Total 3 4 2 2 2" xfId="11635" xr:uid="{8A805C59-D2CD-4C7D-B6DF-14BAFDE52519}"/>
    <cellStyle name="Total 3 4 2 2 2 2" xfId="26743" xr:uid="{315D8E60-5D51-4CB9-A214-756E5A1C0B1E}"/>
    <cellStyle name="Total 3 4 2 2 3" xfId="14383" xr:uid="{A18746B0-A38C-41D8-AA69-C2A76E5CA6CB}"/>
    <cellStyle name="Total 3 4 2 2 3 2" xfId="29491" xr:uid="{B75FDE7A-287F-42AE-9EAC-3D790B48116A}"/>
    <cellStyle name="Total 3 4 2 2 4" xfId="20379" xr:uid="{DE9285BC-9E42-4D6B-981D-1A24A66C2DF7}"/>
    <cellStyle name="Total 3 4 2 3" xfId="9101" xr:uid="{5199ADDE-B1D7-48FA-ACAC-07102CF7F81D}"/>
    <cellStyle name="Total 3 4 2 3 2" xfId="24209" xr:uid="{B2C1C6D4-ACE9-4AAF-BD69-4DF8FE1C4C76}"/>
    <cellStyle name="Total 3 4 2 4" xfId="7891" xr:uid="{515DE586-FB73-499D-A76C-2F0497A368C6}"/>
    <cellStyle name="Total 3 4 2 4 2" xfId="22999" xr:uid="{48F16342-2C92-4D76-92F2-EA051D8022C7}"/>
    <cellStyle name="Total 3 4 2 5" xfId="14253" xr:uid="{6EC03466-3F8D-4E9E-9D61-E028E9FB226B}"/>
    <cellStyle name="Total 3 4 2 5 2" xfId="29361" xr:uid="{9ECA6D98-A3C4-400F-ABE3-EE10A2BAB141}"/>
    <cellStyle name="Total 3 4 2 6" xfId="17742" xr:uid="{7070B3E1-1906-40E1-BB81-38B02DD355DD}"/>
    <cellStyle name="Total 3 4 3" xfId="2899" xr:uid="{A77B8169-AE67-46E9-9223-16997FB7B6A4}"/>
    <cellStyle name="Total 3 4 3 2" xfId="5536" xr:uid="{AE365DD6-406A-4DC8-961E-63ED1E7C50A1}"/>
    <cellStyle name="Total 3 4 3 2 2" xfId="11847" xr:uid="{0C6048C3-BC02-487A-B7C8-03A3A3EA71A0}"/>
    <cellStyle name="Total 3 4 3 2 2 2" xfId="26955" xr:uid="{5318F5E5-7D85-495F-8ED9-664BD1218105}"/>
    <cellStyle name="Total 3 4 3 2 3" xfId="15190" xr:uid="{98747656-93FA-4E69-9ACF-DE5426BACFE9}"/>
    <cellStyle name="Total 3 4 3 2 3 2" xfId="30298" xr:uid="{DE6DC0AE-8D22-48EE-90C0-C3B5C1861CF9}"/>
    <cellStyle name="Total 3 4 3 2 4" xfId="20644" xr:uid="{124A56E5-EA3E-4DB4-B4AB-2F12265C0507}"/>
    <cellStyle name="Total 3 4 3 3" xfId="7561" xr:uid="{E60712B8-CE86-4A0F-AFA6-70DC28323290}"/>
    <cellStyle name="Total 3 4 3 3 2" xfId="22669" xr:uid="{986E5405-5EAF-445E-84DC-6795DA800B7F}"/>
    <cellStyle name="Total 3 4 3 4" xfId="18007" xr:uid="{718F72DC-F337-411C-B1B3-5A89F324AA33}"/>
    <cellStyle name="Total 3 4 4" xfId="3202" xr:uid="{BB8B54A1-4A8D-43D0-ADC8-3B797F04F8B1}"/>
    <cellStyle name="Total 3 4 4 2" xfId="5839" xr:uid="{C43F8FF9-8E7B-4374-8539-97B8CBEAEAB2}"/>
    <cellStyle name="Total 3 4 4 2 2" xfId="12150" xr:uid="{D8287A27-C208-4A58-9437-145E232D2079}"/>
    <cellStyle name="Total 3 4 4 2 2 2" xfId="27258" xr:uid="{22B4928A-F342-4DB7-9887-585E0ADE1A78}"/>
    <cellStyle name="Total 3 4 4 2 3" xfId="7751" xr:uid="{2D50A666-F615-4C6F-9935-F99EF3A8AD99}"/>
    <cellStyle name="Total 3 4 4 2 3 2" xfId="22859" xr:uid="{437C4FDF-7D3D-4975-BF58-CEA3F3851F4E}"/>
    <cellStyle name="Total 3 4 4 2 4" xfId="20947" xr:uid="{9B74F420-1AAB-412D-B314-76FA335BC0BE}"/>
    <cellStyle name="Total 3 4 4 3" xfId="9584" xr:uid="{9506C365-ED54-4673-AF40-3604F6BE251E}"/>
    <cellStyle name="Total 3 4 4 3 2" xfId="24692" xr:uid="{484E6140-21CD-404A-9053-EE7CBFAECED3}"/>
    <cellStyle name="Total 3 4 4 4" xfId="14430" xr:uid="{475A8B80-C31F-4E11-A0A2-234BED8F4164}"/>
    <cellStyle name="Total 3 4 4 4 2" xfId="29538" xr:uid="{559E14A9-F138-4FD3-B942-1B5A4B2CCBD6}"/>
    <cellStyle name="Total 3 4 4 5" xfId="18310" xr:uid="{7BCD7AEE-FD44-4807-A14B-23D1F625CF4C}"/>
    <cellStyle name="Total 3 4 5" xfId="3528" xr:uid="{3BD3B090-7BB0-48D3-BAE7-ED502A9631C7}"/>
    <cellStyle name="Total 3 4 5 2" xfId="6165" xr:uid="{64BDEAB8-D6B9-49EA-8496-0FB2F954930F}"/>
    <cellStyle name="Total 3 4 5 2 2" xfId="12476" xr:uid="{BD706E2E-4C7D-4E8C-B430-11A00123CD58}"/>
    <cellStyle name="Total 3 4 5 2 2 2" xfId="27584" xr:uid="{4A35FB65-6A54-4404-A3C9-36771CE0858B}"/>
    <cellStyle name="Total 3 4 5 2 3" xfId="15943" xr:uid="{B0945B32-2A3B-4654-A73F-E3009236315F}"/>
    <cellStyle name="Total 3 4 5 2 3 2" xfId="31051" xr:uid="{D7560EB8-5CC0-424F-BAA3-760D2E75E4E5}"/>
    <cellStyle name="Total 3 4 5 2 4" xfId="21273" xr:uid="{F104E568-2A87-43D8-9FEE-1CF0964E6138}"/>
    <cellStyle name="Total 3 4 5 3" xfId="9910" xr:uid="{0270963B-C006-46A7-868A-6E28FD5DCC32}"/>
    <cellStyle name="Total 3 4 5 3 2" xfId="25018" xr:uid="{D05244AB-1BD4-4821-8839-0960BC247D7F}"/>
    <cellStyle name="Total 3 4 5 4" xfId="16176" xr:uid="{EC9BD005-BA06-4D0D-8AC8-41BF652BDE95}"/>
    <cellStyle name="Total 3 4 5 4 2" xfId="31284" xr:uid="{024B1617-F40D-4541-AC6A-A30504A07715}"/>
    <cellStyle name="Total 3 4 5 5" xfId="18636" xr:uid="{913F6917-555A-476B-8369-7F508F32B154}"/>
    <cellStyle name="Total 3 4 6" xfId="3834" xr:uid="{AAB286C5-4BC9-46C1-8A6C-0A81C91C5C32}"/>
    <cellStyle name="Total 3 4 6 2" xfId="6471" xr:uid="{8ADFB0CE-6FE0-482F-A2BA-390B4FC270FA}"/>
    <cellStyle name="Total 3 4 6 2 2" xfId="12782" xr:uid="{F6971459-04A4-4AA9-92C7-B88A684B875F}"/>
    <cellStyle name="Total 3 4 6 2 2 2" xfId="27890" xr:uid="{52DFCABC-308D-4A64-ADDA-56405B8ECD11}"/>
    <cellStyle name="Total 3 4 6 2 3" xfId="16424" xr:uid="{D9232711-6FD6-4890-A670-4DA5F0032162}"/>
    <cellStyle name="Total 3 4 6 2 3 2" xfId="31532" xr:uid="{C7230456-EE1F-4715-A313-598B5D43993F}"/>
    <cellStyle name="Total 3 4 6 2 4" xfId="21579" xr:uid="{C7E19089-9C34-4CD5-9DD6-915D9FBCA03B}"/>
    <cellStyle name="Total 3 4 6 3" xfId="10216" xr:uid="{4B23E423-7DEF-4793-BA9D-608145318CE8}"/>
    <cellStyle name="Total 3 4 6 3 2" xfId="25324" xr:uid="{1CA48025-BB94-4D5B-AF19-DBD2AA4C0B3A}"/>
    <cellStyle name="Total 3 4 6 4" xfId="8195" xr:uid="{4AFCA24B-42D4-418A-B8BB-0CCF4B9273E1}"/>
    <cellStyle name="Total 3 4 6 4 2" xfId="23303" xr:uid="{E0388849-55CA-4A4A-B9CE-D1F473F458A9}"/>
    <cellStyle name="Total 3 4 6 5" xfId="18942" xr:uid="{A711BEDC-F643-4C0C-AD5C-4292302BE36F}"/>
    <cellStyle name="Total 3 4 7" xfId="4216" xr:uid="{8B397AA3-410F-41BA-8048-B08C88A598CC}"/>
    <cellStyle name="Total 3 4 7 2" xfId="6853" xr:uid="{64C0A701-0992-410F-A4BF-A1E9EA00E2E0}"/>
    <cellStyle name="Total 3 4 7 2 2" xfId="13164" xr:uid="{6A22FBAC-3BF5-4939-9A30-F70B54212247}"/>
    <cellStyle name="Total 3 4 7 2 2 2" xfId="28272" xr:uid="{CC9A3234-7D73-425D-B48A-B4B1D46F29AE}"/>
    <cellStyle name="Total 3 4 7 2 3" xfId="16833" xr:uid="{253D5748-05F8-41FC-97B0-A902EFDEF84C}"/>
    <cellStyle name="Total 3 4 7 2 3 2" xfId="31941" xr:uid="{D4C581C6-16DC-466E-B868-B8AC99D0E214}"/>
    <cellStyle name="Total 3 4 7 2 4" xfId="21961" xr:uid="{4270E874-B82D-403C-B0C8-B67170850CA6}"/>
    <cellStyle name="Total 3 4 7 3" xfId="10598" xr:uid="{824DFB1B-F3BE-4697-8C65-0B6034D658A6}"/>
    <cellStyle name="Total 3 4 7 3 2" xfId="25706" xr:uid="{CFDA4E56-87FE-40EA-B9C7-02BC48539CAE}"/>
    <cellStyle name="Total 3 4 7 4" xfId="14427" xr:uid="{FA7489E1-103F-42F8-A340-28DBEC18F400}"/>
    <cellStyle name="Total 3 4 7 4 2" xfId="29535" xr:uid="{BB13DAF9-E27A-4908-98AE-B9CD24443B4D}"/>
    <cellStyle name="Total 3 4 7 5" xfId="19324" xr:uid="{116D72E6-C6F6-4AC8-9839-A99B9A756488}"/>
    <cellStyle name="Total 3 4 8" xfId="4781" xr:uid="{AF6DCCB9-29DB-4F63-8620-28B576071DB9}"/>
    <cellStyle name="Total 3 4 8 2" xfId="11163" xr:uid="{BC86F21F-0CCE-4E0B-8063-BDBA8A5A53F1}"/>
    <cellStyle name="Total 3 4 8 2 2" xfId="26271" xr:uid="{9C9F2048-5718-4751-8FB1-CB8AE951AFE4}"/>
    <cellStyle name="Total 3 4 8 3" xfId="7840" xr:uid="{E9FD47D4-E009-4DA5-BCF8-A610E2DD55EF}"/>
    <cellStyle name="Total 3 4 8 3 2" xfId="22948" xr:uid="{06F27554-86BE-47E2-A483-A394665DB35B}"/>
    <cellStyle name="Total 3 4 8 4" xfId="19889" xr:uid="{5F8258CA-1DD1-4F2B-B5C8-00A9913251DB}"/>
    <cellStyle name="Total 3 4 9" xfId="8642" xr:uid="{ADEE91C4-8B68-40A0-9D7D-98938960E978}"/>
    <cellStyle name="Total 3 4 9 2" xfId="23750" xr:uid="{D3D5C4AC-BC90-45AB-9CF6-905AF358107E}"/>
    <cellStyle name="Total 3 5" xfId="2159" xr:uid="{1F94236D-7DAF-4D1C-BAB6-AEB7BF4FFD83}"/>
    <cellStyle name="Total 3 5 10" xfId="8192" xr:uid="{6F513545-6C76-4173-8165-2EEF3277A251}"/>
    <cellStyle name="Total 3 5 10 2" xfId="23300" xr:uid="{EB119592-51B4-456A-B47F-8BE129D7F17E}"/>
    <cellStyle name="Total 3 5 11" xfId="17384" xr:uid="{B2B19D6D-4400-4F4C-B920-8EF94254FF4F}"/>
    <cellStyle name="Total 3 5 2" xfId="2914" xr:uid="{B864285C-4652-404C-94F5-027B28D396F2}"/>
    <cellStyle name="Total 3 5 2 2" xfId="5551" xr:uid="{118E7229-B292-4CBF-A7DB-82E5B0DA75AD}"/>
    <cellStyle name="Total 3 5 2 2 2" xfId="11862" xr:uid="{E3D3AFC1-0902-4C3E-8632-E93185E8F0A2}"/>
    <cellStyle name="Total 3 5 2 2 2 2" xfId="26970" xr:uid="{47DD6C47-D240-49BC-A354-E98E191DEF2F}"/>
    <cellStyle name="Total 3 5 2 2 3" xfId="9281" xr:uid="{5161597D-0230-4287-A299-42DB6145B2E7}"/>
    <cellStyle name="Total 3 5 2 2 3 2" xfId="24389" xr:uid="{9F5E0D22-F215-4B43-9D9F-AC98ED983429}"/>
    <cellStyle name="Total 3 5 2 2 4" xfId="20659" xr:uid="{50C671F2-26AD-4D99-856E-69D44DD3B10A}"/>
    <cellStyle name="Total 3 5 2 3" xfId="14799" xr:uid="{88F43D9E-7DCB-442E-BDDB-DFF4A0BBA449}"/>
    <cellStyle name="Total 3 5 2 3 2" xfId="29907" xr:uid="{C4AD18C7-8FA5-4CA2-9227-3D6DB895C63F}"/>
    <cellStyle name="Total 3 5 2 4" xfId="18022" xr:uid="{BD7E93A1-3597-4276-A164-22AAD7DDDE1B}"/>
    <cellStyle name="Total 3 5 3" xfId="3217" xr:uid="{0DB2AEE2-D3FE-449D-9235-F1558EAD87B1}"/>
    <cellStyle name="Total 3 5 3 2" xfId="5854" xr:uid="{C77B9F80-3147-450E-A791-742D51A42E3D}"/>
    <cellStyle name="Total 3 5 3 2 2" xfId="12165" xr:uid="{778AB139-4C3B-4928-8C15-C7EEFF1DBD71}"/>
    <cellStyle name="Total 3 5 3 2 2 2" xfId="27273" xr:uid="{201B7A6E-AB45-4C5B-AEB0-F6BC2B2CAA48}"/>
    <cellStyle name="Total 3 5 3 2 3" xfId="15984" xr:uid="{28887662-8741-4F87-BEC8-43AF3DCDB809}"/>
    <cellStyle name="Total 3 5 3 2 3 2" xfId="31092" xr:uid="{76B60F2B-426C-46A8-8985-BCC08BC60739}"/>
    <cellStyle name="Total 3 5 3 2 4" xfId="20962" xr:uid="{B71C6E59-F7DA-4BDA-BE56-2972578DE3D9}"/>
    <cellStyle name="Total 3 5 3 3" xfId="9599" xr:uid="{4BBFE636-72EE-4ACA-B8C8-0482001F42D8}"/>
    <cellStyle name="Total 3 5 3 3 2" xfId="24707" xr:uid="{0495118C-A15F-4E75-A5A1-98FE78046D3A}"/>
    <cellStyle name="Total 3 5 3 4" xfId="11237" xr:uid="{B4A4ADAA-A687-423B-954D-9D0656960855}"/>
    <cellStyle name="Total 3 5 3 4 2" xfId="26345" xr:uid="{D07794CD-747F-41CA-9680-3BAA2ADB3A43}"/>
    <cellStyle name="Total 3 5 3 5" xfId="18325" xr:uid="{CD091B7F-E38A-4290-B937-1FA43CCA972C}"/>
    <cellStyle name="Total 3 5 4" xfId="3543" xr:uid="{B84EAAFE-9BAC-46CE-9DCA-7963C6703474}"/>
    <cellStyle name="Total 3 5 4 2" xfId="6180" xr:uid="{42489549-BAEB-4AA1-AFB8-21D48A9754B5}"/>
    <cellStyle name="Total 3 5 4 2 2" xfId="12491" xr:uid="{5ADC6C83-FEE4-40F1-9B44-20790A1B2268}"/>
    <cellStyle name="Total 3 5 4 2 2 2" xfId="27599" xr:uid="{DC089A64-E866-4A94-B38D-DBD7C04330D1}"/>
    <cellStyle name="Total 3 5 4 2 3" xfId="7432" xr:uid="{DA546CC5-4FA6-468B-B601-C8F494A256EC}"/>
    <cellStyle name="Total 3 5 4 2 3 2" xfId="22540" xr:uid="{1BBEDBDE-B732-4C97-9F5B-064E1A4EFFC8}"/>
    <cellStyle name="Total 3 5 4 2 4" xfId="21288" xr:uid="{E470F72A-865E-464D-A98E-CB77328F4894}"/>
    <cellStyle name="Total 3 5 4 3" xfId="9925" xr:uid="{F555030B-78B7-459C-B3D5-C8A81286771C}"/>
    <cellStyle name="Total 3 5 4 3 2" xfId="25033" xr:uid="{037C732E-C30A-49BE-B1A3-7DE488B227DF}"/>
    <cellStyle name="Total 3 5 4 4" xfId="7286" xr:uid="{9DE60EE4-170C-4B0E-9FCA-840B868CFD3C}"/>
    <cellStyle name="Total 3 5 4 4 2" xfId="22394" xr:uid="{2777C1D0-929C-4B5D-A50D-D87CB29A1771}"/>
    <cellStyle name="Total 3 5 4 5" xfId="18651" xr:uid="{F91A5BBF-26A2-480B-B41B-8176B52B1CBC}"/>
    <cellStyle name="Total 3 5 5" xfId="3849" xr:uid="{449E63AC-961F-47EA-AF94-8CB6B8E9183A}"/>
    <cellStyle name="Total 3 5 5 2" xfId="6486" xr:uid="{B354CE23-7300-4041-BF9F-2F42CB014633}"/>
    <cellStyle name="Total 3 5 5 2 2" xfId="12797" xr:uid="{BD75062D-9F4B-43BB-9328-AE671636E1F0}"/>
    <cellStyle name="Total 3 5 5 2 2 2" xfId="27905" xr:uid="{7DB3884C-34B1-486B-BDAE-F98DF9ADA5E3}"/>
    <cellStyle name="Total 3 5 5 2 3" xfId="15842" xr:uid="{472C2F64-1B59-4950-B212-285A24FBCBA4}"/>
    <cellStyle name="Total 3 5 5 2 3 2" xfId="30950" xr:uid="{05831408-056F-4CBB-9019-838ADF390F63}"/>
    <cellStyle name="Total 3 5 5 2 4" xfId="21594" xr:uid="{91A852E5-7FDD-498D-88BB-629D6B85A8C5}"/>
    <cellStyle name="Total 3 5 5 3" xfId="10231" xr:uid="{7C93F898-CF73-4BF7-A22D-EF02ECC6D9A7}"/>
    <cellStyle name="Total 3 5 5 3 2" xfId="25339" xr:uid="{6FFDF84D-3DA0-42D3-AD86-2A505AC1994E}"/>
    <cellStyle name="Total 3 5 5 4" xfId="14432" xr:uid="{87189E5D-6C7F-44CB-8E80-FF21F2CA41A1}"/>
    <cellStyle name="Total 3 5 5 4 2" xfId="29540" xr:uid="{9511D414-4123-4F81-B636-9546059907B1}"/>
    <cellStyle name="Total 3 5 5 5" xfId="18957" xr:uid="{4AA85F1F-ACC3-4FD0-A475-3364254594B1}"/>
    <cellStyle name="Total 3 5 6" xfId="4231" xr:uid="{E3A9FBE5-7332-4DF8-9775-D8A03B06524E}"/>
    <cellStyle name="Total 3 5 6 2" xfId="6868" xr:uid="{D5643EE0-BE8A-40B9-A9B4-612E640B43CC}"/>
    <cellStyle name="Total 3 5 6 2 2" xfId="13179" xr:uid="{99D144B5-3F0E-4ECE-8A9E-1ED220FA6FD4}"/>
    <cellStyle name="Total 3 5 6 2 2 2" xfId="28287" xr:uid="{63186D26-1829-48DC-A2F4-97A9B95E02CB}"/>
    <cellStyle name="Total 3 5 6 2 3" xfId="16848" xr:uid="{0DC9C2CC-045A-4292-B105-C4131AECCF74}"/>
    <cellStyle name="Total 3 5 6 2 3 2" xfId="31956" xr:uid="{9F1BBF8B-13DB-44BF-8D46-56CB5242E379}"/>
    <cellStyle name="Total 3 5 6 2 4" xfId="21976" xr:uid="{10E86715-E94C-4627-8C34-84A42C2DA17C}"/>
    <cellStyle name="Total 3 5 6 3" xfId="10613" xr:uid="{261C0C40-3855-4F94-8F21-E368A11A7953}"/>
    <cellStyle name="Total 3 5 6 3 2" xfId="25721" xr:uid="{DE9B09E3-46E9-496D-B180-76920BEAE014}"/>
    <cellStyle name="Total 3 5 6 4" xfId="9239" xr:uid="{25DBD3AB-2C56-4ADA-B35C-4A6B72ED6355}"/>
    <cellStyle name="Total 3 5 6 4 2" xfId="24347" xr:uid="{59911EEF-C998-4B72-9B60-B3DF02187FC0}"/>
    <cellStyle name="Total 3 5 6 5" xfId="19339" xr:uid="{7801B192-607F-4551-AD70-A97A8AFB6419}"/>
    <cellStyle name="Total 3 5 7" xfId="4796" xr:uid="{621A93D1-203E-4FD7-AFD5-AC782583DDCE}"/>
    <cellStyle name="Total 3 5 7 2" xfId="11178" xr:uid="{30966512-2422-405F-BEFE-3F4AF9CFB696}"/>
    <cellStyle name="Total 3 5 7 2 2" xfId="26286" xr:uid="{63C6F580-9709-4F96-9455-05A49C2E74D4}"/>
    <cellStyle name="Total 3 5 7 3" xfId="7320" xr:uid="{78A34748-A4BD-40D1-BD0F-179823F35E63}"/>
    <cellStyle name="Total 3 5 7 3 2" xfId="22428" xr:uid="{35154A3E-1663-498E-8C50-8C8CB2CC58C3}"/>
    <cellStyle name="Total 3 5 7 4" xfId="19904" xr:uid="{506E72D6-DABE-4FFB-9C93-E3FAFBE8E393}"/>
    <cellStyle name="Total 3 5 8" xfId="8657" xr:uid="{26FECF14-DD3D-4E9D-8AFE-ECE0632AFCB3}"/>
    <cellStyle name="Total 3 5 8 2" xfId="23765" xr:uid="{A02EC0DB-F3B0-4CC1-B44C-D3036C8DD1F8}"/>
    <cellStyle name="Total 3 5 9" xfId="13429" xr:uid="{DF4FD368-5A2C-42C3-BCCE-BC3DFA501C4F}"/>
    <cellStyle name="Total 3 5 9 2" xfId="28537" xr:uid="{7180116E-BBA1-45AB-88FB-FF02549D9647}"/>
    <cellStyle name="Total 4" xfId="1783" xr:uid="{00000000-0005-0000-0000-0000F7060000}"/>
    <cellStyle name="Total 4 2" xfId="1954" xr:uid="{78BB80CE-286A-4682-AFE1-CA5973E3B271}"/>
    <cellStyle name="Total 4 2 10" xfId="8455" xr:uid="{B1BFEEE8-CD00-409D-8524-473E3914805B}"/>
    <cellStyle name="Total 4 2 10 2" xfId="23563" xr:uid="{CA3DD056-04CE-411D-8C07-AC492CFAB523}"/>
    <cellStyle name="Total 4 2 11" xfId="8242" xr:uid="{903CAF3D-EFF0-4964-A432-D28A7629B543}"/>
    <cellStyle name="Total 4 2 11 2" xfId="23350" xr:uid="{94AD6E89-0D9B-4CD6-9424-D042BDADEEAA}"/>
    <cellStyle name="Total 4 2 12" xfId="8196" xr:uid="{7C2F9AAD-29F1-42F7-A98A-C4D0F7231237}"/>
    <cellStyle name="Total 4 2 12 2" xfId="23304" xr:uid="{DCCB0C1C-F5C7-4580-8AE1-3D6E52B37107}"/>
    <cellStyle name="Total 4 2 13" xfId="17179" xr:uid="{8A07DEC7-9497-452E-B98D-A12FABB4873C}"/>
    <cellStyle name="Total 4 2 2" xfId="2514" xr:uid="{FD64D9D4-6CF9-4578-9BA0-2E776EE9915E}"/>
    <cellStyle name="Total 4 2 2 2" xfId="5151" xr:uid="{F78DE205-1C27-4AD5-8775-0EEC3B5329B2}"/>
    <cellStyle name="Total 4 2 2 2 2" xfId="11515" xr:uid="{6902E03D-97A6-4BD8-B4BD-801AB439A9E0}"/>
    <cellStyle name="Total 4 2 2 2 2 2" xfId="26623" xr:uid="{393E073A-DEA9-4773-A4CD-1BAA4F75C98E}"/>
    <cellStyle name="Total 4 2 2 2 3" xfId="15618" xr:uid="{E03A334C-1C58-4DB4-A380-7EB1FB13F6EB}"/>
    <cellStyle name="Total 4 2 2 2 3 2" xfId="30726" xr:uid="{C1B0E44E-ECB8-4579-89CA-B297A3C7AE73}"/>
    <cellStyle name="Total 4 2 2 2 4" xfId="20259" xr:uid="{40A1A663-F94D-466C-B2F8-9CFC9D5B73BC}"/>
    <cellStyle name="Total 4 2 2 3" xfId="8981" xr:uid="{9CA4373F-A858-4694-A423-A0B84195FBE4}"/>
    <cellStyle name="Total 4 2 2 3 2" xfId="24089" xr:uid="{73BCABA5-D8E6-4087-B827-E630D13FA5A4}"/>
    <cellStyle name="Total 4 2 3" xfId="2730" xr:uid="{2542B71E-AA29-46DD-A6A2-82D583FA4440}"/>
    <cellStyle name="Total 4 2 3 2" xfId="5367" xr:uid="{6A89739B-A614-4730-B075-D8FECDE1FEC8}"/>
    <cellStyle name="Total 4 2 3 2 2" xfId="11716" xr:uid="{F91259A6-3A4E-4410-B1BB-69617CAA8D81}"/>
    <cellStyle name="Total 4 2 3 2 2 2" xfId="26824" xr:uid="{449EB984-95A5-4C7D-BB1E-C9821A97BBCB}"/>
    <cellStyle name="Total 4 2 3 2 3" xfId="13554" xr:uid="{9FBFDFD0-D186-4430-BFCE-2CD555D06570}"/>
    <cellStyle name="Total 4 2 3 2 3 2" xfId="28662" xr:uid="{2CB3CB97-544F-4523-ACBB-1F80B21B340E}"/>
    <cellStyle name="Total 4 2 3 2 4" xfId="20475" xr:uid="{A2A64EB8-CF08-4DA1-9B9D-AF58A48315F8}"/>
    <cellStyle name="Total 4 2 3 3" xfId="13596" xr:uid="{F206FF39-FEAE-4FA1-9817-EA1DDBCB51DA}"/>
    <cellStyle name="Total 4 2 3 3 2" xfId="28704" xr:uid="{FE511595-C62B-461F-8B54-506D9328E1F5}"/>
    <cellStyle name="Total 4 2 3 4" xfId="17838" xr:uid="{C8F030C2-F654-4311-A405-BEF04A9BEC12}"/>
    <cellStyle name="Total 4 2 4" xfId="3033" xr:uid="{AFD57772-17A8-475C-B409-BE7C06735842}"/>
    <cellStyle name="Total 4 2 4 2" xfId="5670" xr:uid="{456C9458-C3B0-4EC6-840D-BD394275B1B1}"/>
    <cellStyle name="Total 4 2 4 2 2" xfId="11981" xr:uid="{12310CCB-6DE8-4E51-AED2-EE6909FD508C}"/>
    <cellStyle name="Total 4 2 4 2 2 2" xfId="27089" xr:uid="{D761A187-2237-4324-9C92-1E033291CD4C}"/>
    <cellStyle name="Total 4 2 4 2 3" xfId="16432" xr:uid="{E3041334-624B-41AD-A6D1-155A3D98B7B3}"/>
    <cellStyle name="Total 4 2 4 2 3 2" xfId="31540" xr:uid="{B92BCFC2-328B-4341-804B-0174E3361CA2}"/>
    <cellStyle name="Total 4 2 4 2 4" xfId="20778" xr:uid="{BD032819-7581-435B-BE01-AB941763EAC1}"/>
    <cellStyle name="Total 4 2 4 3" xfId="9415" xr:uid="{697FC6C5-9468-4879-A6BB-9933B80C372A}"/>
    <cellStyle name="Total 4 2 4 3 2" xfId="24523" xr:uid="{0EB0EE75-D04D-4141-B54C-F085A31FBC98}"/>
    <cellStyle name="Total 4 2 4 4" xfId="7841" xr:uid="{19B69A40-2C0E-43B7-B4FE-05B62FC78479}"/>
    <cellStyle name="Total 4 2 4 4 2" xfId="22949" xr:uid="{E3CF97BF-1407-4BA4-8FAF-EB0D847371B5}"/>
    <cellStyle name="Total 4 2 4 5" xfId="18141" xr:uid="{008B5D2C-0D5B-4E93-A66F-ACC9F95926F1}"/>
    <cellStyle name="Total 4 2 5" xfId="3359" xr:uid="{EA616449-3045-444C-8ABF-050CE6132393}"/>
    <cellStyle name="Total 4 2 5 2" xfId="5996" xr:uid="{8E71B41B-BC63-4E70-8D04-44658EA1B0A0}"/>
    <cellStyle name="Total 4 2 5 2 2" xfId="12307" xr:uid="{66E8C60F-E332-4659-80D6-17AB4E186DDA}"/>
    <cellStyle name="Total 4 2 5 2 2 2" xfId="27415" xr:uid="{C84EEC14-398B-4F83-A109-16521CFD5A11}"/>
    <cellStyle name="Total 4 2 5 2 3" xfId="15585" xr:uid="{C719C8D8-410F-48F9-B9FB-54840DC1FD1C}"/>
    <cellStyle name="Total 4 2 5 2 3 2" xfId="30693" xr:uid="{E75CCE19-5F61-4A02-B86B-10F8DFD3AACB}"/>
    <cellStyle name="Total 4 2 5 2 4" xfId="21104" xr:uid="{2FBBAE04-F4A5-42FD-A9B9-A2229DC7FEFE}"/>
    <cellStyle name="Total 4 2 5 3" xfId="9741" xr:uid="{D66640D0-8C43-4C06-B1DE-46F22597A50A}"/>
    <cellStyle name="Total 4 2 5 3 2" xfId="24849" xr:uid="{C5550B9C-C1C4-4BF9-85B5-F903691033FB}"/>
    <cellStyle name="Total 4 2 5 4" xfId="14129" xr:uid="{F7663D8A-89BE-48E1-BA4C-82F38EA04575}"/>
    <cellStyle name="Total 4 2 5 4 2" xfId="29237" xr:uid="{81A16C71-D53E-4D83-897A-E49406251A8E}"/>
    <cellStyle name="Total 4 2 5 5" xfId="18467" xr:uid="{2F2768CE-D753-4BCE-BD73-19CE7F64ECB6}"/>
    <cellStyle name="Total 4 2 6" xfId="3665" xr:uid="{522DEAB4-1D69-4FD5-B2FD-CFEDE9795E2F}"/>
    <cellStyle name="Total 4 2 6 2" xfId="6302" xr:uid="{BFA62A82-AE24-47DF-868E-F23B48D6AA14}"/>
    <cellStyle name="Total 4 2 6 2 2" xfId="12613" xr:uid="{5E785CAF-AE2A-4734-9369-529323FDD0E1}"/>
    <cellStyle name="Total 4 2 6 2 2 2" xfId="27721" xr:uid="{91445AE1-7A08-46DC-B7AC-80FFA91F8229}"/>
    <cellStyle name="Total 4 2 6 2 3" xfId="7982" xr:uid="{8D7EF920-1B53-407A-9AF6-F5A33EB054FF}"/>
    <cellStyle name="Total 4 2 6 2 3 2" xfId="23090" xr:uid="{110BC813-B23E-4735-9958-E09E9A756BEF}"/>
    <cellStyle name="Total 4 2 6 2 4" xfId="21410" xr:uid="{614E095A-E185-45A0-A8AF-AE72D2FDC91C}"/>
    <cellStyle name="Total 4 2 6 3" xfId="10047" xr:uid="{770EA0DF-5B13-45F9-9C76-34A1FF47C2AF}"/>
    <cellStyle name="Total 4 2 6 3 2" xfId="25155" xr:uid="{9DE0731C-C16B-4731-865F-F7C3D2706B61}"/>
    <cellStyle name="Total 4 2 6 4" xfId="13586" xr:uid="{07651275-6F78-470C-80FB-AAED7220C9A3}"/>
    <cellStyle name="Total 4 2 6 4 2" xfId="28694" xr:uid="{5F8884F6-7C90-46A3-BFEE-0B7B76AA440D}"/>
    <cellStyle name="Total 4 2 6 5" xfId="18773" xr:uid="{96E46FD6-B852-4249-ADD6-3EC544526D91}"/>
    <cellStyle name="Total 4 2 7" xfId="4026" xr:uid="{635ADE42-3500-4694-8A91-E451D4252DF8}"/>
    <cellStyle name="Total 4 2 7 2" xfId="6663" xr:uid="{2A9D5C51-BCC6-4368-B0EB-FC7ACD719F1E}"/>
    <cellStyle name="Total 4 2 7 2 2" xfId="12974" xr:uid="{B2FB2A38-4EDE-455A-AC10-E0A663510D10}"/>
    <cellStyle name="Total 4 2 7 2 2 2" xfId="28082" xr:uid="{289C22F7-5081-408C-8D3F-04587979E0A3}"/>
    <cellStyle name="Total 4 2 7 2 3" xfId="16664" xr:uid="{4389371A-9B65-4626-A9D6-83CCA17DEF98}"/>
    <cellStyle name="Total 4 2 7 2 3 2" xfId="31772" xr:uid="{18BAC3B7-4B35-41D3-ACB6-EC483553AE1A}"/>
    <cellStyle name="Total 4 2 7 2 4" xfId="21771" xr:uid="{3317A4C6-67C2-49F4-8147-B28FB65ED4D4}"/>
    <cellStyle name="Total 4 2 7 3" xfId="10408" xr:uid="{EF8A371F-AD01-4937-9995-C15EB88BD87E}"/>
    <cellStyle name="Total 4 2 7 3 2" xfId="25516" xr:uid="{A87E6609-7550-4470-803F-3E7F7FF3E1B1}"/>
    <cellStyle name="Total 4 2 7 4" xfId="9145" xr:uid="{645450A6-80B1-4B87-9655-5C386B975096}"/>
    <cellStyle name="Total 4 2 7 4 2" xfId="24253" xr:uid="{1D8B022F-D474-43CD-A503-898D98EBC072}"/>
    <cellStyle name="Total 4 2 7 5" xfId="19134" xr:uid="{E4EF77AE-0F26-4F04-B18D-AAE48C64E960}"/>
    <cellStyle name="Total 4 2 8" xfId="4339" xr:uid="{AB2C2462-7F37-4499-8D3D-21045A72BBFC}"/>
    <cellStyle name="Total 4 2 8 2" xfId="6976" xr:uid="{01224920-CF5C-45EE-8501-9B3A92D6BA2E}"/>
    <cellStyle name="Total 4 2 8 2 2" xfId="13287" xr:uid="{119F6441-C30F-4F42-96F7-8F003924B2EC}"/>
    <cellStyle name="Total 4 2 8 2 2 2" xfId="28395" xr:uid="{5801C31F-5286-4CD2-A795-FF6F99E99C8B}"/>
    <cellStyle name="Total 4 2 8 2 3" xfId="16951" xr:uid="{6B9920ED-28F9-4D9C-9C5E-009C7FE763CA}"/>
    <cellStyle name="Total 4 2 8 2 3 2" xfId="32059" xr:uid="{55E62988-4AB9-4BBD-9622-E5631492B541}"/>
    <cellStyle name="Total 4 2 8 2 4" xfId="22084" xr:uid="{5D266EE4-38EE-4D95-8B7B-BE8BC964FA73}"/>
    <cellStyle name="Total 4 2 8 3" xfId="10721" xr:uid="{FA93628B-36A9-45A9-A301-742FFA0845F6}"/>
    <cellStyle name="Total 4 2 8 3 2" xfId="25829" xr:uid="{D65B6FB0-CE87-40E2-A0E4-5AB029B81920}"/>
    <cellStyle name="Total 4 2 8 4" xfId="7835" xr:uid="{123F97C9-1566-4E26-B941-0D9B536C9591}"/>
    <cellStyle name="Total 4 2 8 4 2" xfId="22943" xr:uid="{DB1EC771-F5B1-49C3-B692-FCE2613D3C75}"/>
    <cellStyle name="Total 4 2 8 5" xfId="19447" xr:uid="{485B7592-993C-4187-AC4C-A78B8611E3C5}"/>
    <cellStyle name="Total 4 2 9" xfId="4591" xr:uid="{22FCF351-8D94-4188-8814-469828C35717}"/>
    <cellStyle name="Total 4 2 9 2" xfId="10973" xr:uid="{8AF803E3-FEC5-48C8-853E-D56A475FBA48}"/>
    <cellStyle name="Total 4 2 9 2 2" xfId="26081" xr:uid="{400B6DAA-C194-4EF1-B3D7-11D729424F26}"/>
    <cellStyle name="Total 4 2 9 3" xfId="7114" xr:uid="{1D486E26-A0FE-4411-831C-CB1BA6DD32E1}"/>
    <cellStyle name="Total 4 2 9 3 2" xfId="22222" xr:uid="{A3C0A3BC-EC59-4D6E-9E85-E790810D5160}"/>
    <cellStyle name="Total 4 2 9 4" xfId="19699" xr:uid="{59D00FA7-14EE-4F41-A479-03DD48136B1A}"/>
    <cellStyle name="Total 4 3" xfId="1983" xr:uid="{0EB5B255-D0B7-441C-92C3-4EA1B62E883C}"/>
    <cellStyle name="Total 4 3 10" xfId="8481" xr:uid="{F1A063D4-D731-4CD7-AA5F-8C494043C6A2}"/>
    <cellStyle name="Total 4 3 10 2" xfId="23589" xr:uid="{A62A0D9B-C96B-4BA0-899F-9E5E8931576F}"/>
    <cellStyle name="Total 4 3 11" xfId="7198" xr:uid="{65DAD0CE-6E68-4E8C-A6A6-5C2A83756BDB}"/>
    <cellStyle name="Total 4 3 11 2" xfId="22306" xr:uid="{AFA2D61A-2965-4E23-8EA0-227824A63D2E}"/>
    <cellStyle name="Total 4 3 12" xfId="15770" xr:uid="{3AE8F774-0D42-48AA-A814-C4C1C40CE568}"/>
    <cellStyle name="Total 4 3 12 2" xfId="30878" xr:uid="{008098C0-8A09-4623-852E-438B0CB432B1}"/>
    <cellStyle name="Total 4 3 13" xfId="17208" xr:uid="{CA8AAF02-52BA-4A65-801F-39EF02665143}"/>
    <cellStyle name="Total 4 3 2" xfId="2543" xr:uid="{9F3D1F57-8762-4BB9-AB29-0CF73F810791}"/>
    <cellStyle name="Total 4 3 2 2" xfId="5180" xr:uid="{B3B9FC3D-8EBE-4AE2-978D-7CAD2E56F900}"/>
    <cellStyle name="Total 4 3 2 2 2" xfId="11544" xr:uid="{AA55446A-24F6-4485-8203-9FB0CB17ABE1}"/>
    <cellStyle name="Total 4 3 2 2 2 2" xfId="26652" xr:uid="{34C4FE2D-2A42-4EDA-9477-8E8BF4111726}"/>
    <cellStyle name="Total 4 3 2 2 3" xfId="14819" xr:uid="{6D80C111-C50F-4002-80B3-D78EB14F636D}"/>
    <cellStyle name="Total 4 3 2 2 3 2" xfId="29927" xr:uid="{AF75CEC3-462A-4A77-967C-BD3C61063BBA}"/>
    <cellStyle name="Total 4 3 2 2 4" xfId="20288" xr:uid="{68866150-EC8D-4774-91F3-423AD8B13AE5}"/>
    <cellStyle name="Total 4 3 2 3" xfId="9010" xr:uid="{3F3D93F4-008A-49CF-8D28-6043959C6797}"/>
    <cellStyle name="Total 4 3 2 3 2" xfId="24118" xr:uid="{CE8B14AB-B5B8-4DAC-9704-B306A75F6507}"/>
    <cellStyle name="Total 4 3 3" xfId="2745" xr:uid="{15AC44AC-ABDE-4BED-B71F-4CF5954DFBB8}"/>
    <cellStyle name="Total 4 3 3 2" xfId="5382" xr:uid="{96155E41-5B0B-491C-914F-EDD11BE7324B}"/>
    <cellStyle name="Total 4 3 3 2 2" xfId="11731" xr:uid="{B89C0946-4DB5-4B12-8D72-6A937E6D5630}"/>
    <cellStyle name="Total 4 3 3 2 2 2" xfId="26839" xr:uid="{4E1C8248-3735-4140-B5AA-89A51860FE09}"/>
    <cellStyle name="Total 4 3 3 2 3" xfId="7327" xr:uid="{F09D891F-2CE8-4778-8664-FCC39EA0B829}"/>
    <cellStyle name="Total 4 3 3 2 3 2" xfId="22435" xr:uid="{088AF604-EBF9-4815-8BE3-EC94F550E7E9}"/>
    <cellStyle name="Total 4 3 3 2 4" xfId="20490" xr:uid="{F0EDA8ED-B84F-4BA5-B434-C9B83D6F068A}"/>
    <cellStyle name="Total 4 3 3 3" xfId="16093" xr:uid="{D04892B7-1BDE-4487-A1DC-D31423FB9BBE}"/>
    <cellStyle name="Total 4 3 3 3 2" xfId="31201" xr:uid="{863B2FE5-5696-4102-92DE-E7B98E486D97}"/>
    <cellStyle name="Total 4 3 3 4" xfId="17853" xr:uid="{2C1A5ADB-F9B2-4F05-B1E2-796BC286B18C}"/>
    <cellStyle name="Total 4 3 4" xfId="3048" xr:uid="{71330340-9B14-49F6-A0F5-578276638246}"/>
    <cellStyle name="Total 4 3 4 2" xfId="5685" xr:uid="{E98BD3AF-21E1-40AE-B7CA-C789D99FA296}"/>
    <cellStyle name="Total 4 3 4 2 2" xfId="11996" xr:uid="{F32661BE-01C9-45FA-AF36-523581389399}"/>
    <cellStyle name="Total 4 3 4 2 2 2" xfId="27104" xr:uid="{2E74831C-FF82-4104-AA35-F21FDF0E6A33}"/>
    <cellStyle name="Total 4 3 4 2 3" xfId="7228" xr:uid="{0B65545A-5A80-47CC-B499-42F070F1FFAC}"/>
    <cellStyle name="Total 4 3 4 2 3 2" xfId="22336" xr:uid="{EF4A930D-8259-4E71-B01A-7085B8F0E984}"/>
    <cellStyle name="Total 4 3 4 2 4" xfId="20793" xr:uid="{E629F816-37FE-4ECE-8E69-2861D7E9DDDF}"/>
    <cellStyle name="Total 4 3 4 3" xfId="9430" xr:uid="{D2FA08AF-15EB-46DE-A590-7814D2E27008}"/>
    <cellStyle name="Total 4 3 4 3 2" xfId="24538" xr:uid="{25AD448F-3824-4DEB-9E06-909581979FE5}"/>
    <cellStyle name="Total 4 3 4 4" xfId="9260" xr:uid="{52DC5915-595D-4520-AEC2-92E36703C2FE}"/>
    <cellStyle name="Total 4 3 4 4 2" xfId="24368" xr:uid="{86EAB807-7CA3-4A6D-ABA4-FBCE23F764CD}"/>
    <cellStyle name="Total 4 3 4 5" xfId="18156" xr:uid="{289A76C0-E7DC-48B3-867F-53434896080F}"/>
    <cellStyle name="Total 4 3 5" xfId="3374" xr:uid="{0CD48BC3-0AB8-4B01-B75D-08018EE92BE0}"/>
    <cellStyle name="Total 4 3 5 2" xfId="6011" xr:uid="{8E8521FD-C387-4D3C-87E7-DD29F7326BB7}"/>
    <cellStyle name="Total 4 3 5 2 2" xfId="12322" xr:uid="{45CD2BAD-3383-4ECA-B821-709D27A6A075}"/>
    <cellStyle name="Total 4 3 5 2 2 2" xfId="27430" xr:uid="{04B18C0B-8196-46BF-94E5-35F755A23484}"/>
    <cellStyle name="Total 4 3 5 2 3" xfId="15712" xr:uid="{536E4A5C-06B3-4C69-BC4C-B91203170989}"/>
    <cellStyle name="Total 4 3 5 2 3 2" xfId="30820" xr:uid="{3B912782-EA2E-4ED5-A4F2-7CA3CA1AB091}"/>
    <cellStyle name="Total 4 3 5 2 4" xfId="21119" xr:uid="{266135FD-715B-4218-B49C-01F51B7A38DD}"/>
    <cellStyle name="Total 4 3 5 3" xfId="9756" xr:uid="{0F916E46-273A-4E1C-AAB4-2993AD2BBA17}"/>
    <cellStyle name="Total 4 3 5 3 2" xfId="24864" xr:uid="{5603F616-62A8-4BC1-91A1-6A9FF3DBF4FC}"/>
    <cellStyle name="Total 4 3 5 4" xfId="14467" xr:uid="{FC3EBD8D-62F9-4A5F-A7AC-BEF787BC6230}"/>
    <cellStyle name="Total 4 3 5 4 2" xfId="29575" xr:uid="{C8744FE2-85C4-48E1-9335-DA5C6FA06205}"/>
    <cellStyle name="Total 4 3 5 5" xfId="18482" xr:uid="{5AABF031-128E-41C0-A955-E25BE5A31635}"/>
    <cellStyle name="Total 4 3 6" xfId="3680" xr:uid="{99670B14-5F37-4EB4-B675-E71B2E1B2FEE}"/>
    <cellStyle name="Total 4 3 6 2" xfId="6317" xr:uid="{B91B2B38-553D-484A-961D-18206DD5F54F}"/>
    <cellStyle name="Total 4 3 6 2 2" xfId="12628" xr:uid="{E590C630-73E5-4ADC-9CB3-7A7895C4C9D4}"/>
    <cellStyle name="Total 4 3 6 2 2 2" xfId="27736" xr:uid="{25C7678F-9276-4729-8984-96328DC12AC2}"/>
    <cellStyle name="Total 4 3 6 2 3" xfId="14468" xr:uid="{CC458798-0DEF-4F4A-9A83-AF5E27054736}"/>
    <cellStyle name="Total 4 3 6 2 3 2" xfId="29576" xr:uid="{C2E2D178-C5FD-4776-9199-95FFF842393F}"/>
    <cellStyle name="Total 4 3 6 2 4" xfId="21425" xr:uid="{7BEEA12A-7FB4-499B-8CE6-A5AAC1957E49}"/>
    <cellStyle name="Total 4 3 6 3" xfId="10062" xr:uid="{2AE62945-EBFB-44B0-B621-6671E90295B4}"/>
    <cellStyle name="Total 4 3 6 3 2" xfId="25170" xr:uid="{F4B95E9C-AF09-431E-BF2B-3D77FD111F00}"/>
    <cellStyle name="Total 4 3 6 4" xfId="9258" xr:uid="{5E58A6DD-9326-4B47-99B0-199F6708603F}"/>
    <cellStyle name="Total 4 3 6 4 2" xfId="24366" xr:uid="{E68CA7C4-2EC7-4F41-964E-7298747E0852}"/>
    <cellStyle name="Total 4 3 6 5" xfId="18788" xr:uid="{EB20FC55-1E25-4F94-83B9-8254F4D8CFB2}"/>
    <cellStyle name="Total 4 3 7" xfId="4055" xr:uid="{F7BB4505-F3F0-4DA1-9059-353281948687}"/>
    <cellStyle name="Total 4 3 7 2" xfId="6692" xr:uid="{F27C676E-9FF0-4E6E-9DA3-B4CB05A5C388}"/>
    <cellStyle name="Total 4 3 7 2 2" xfId="13003" xr:uid="{F48D7765-C971-4F20-B41F-064C5FD516C4}"/>
    <cellStyle name="Total 4 3 7 2 2 2" xfId="28111" xr:uid="{9D7309A8-44C5-42B5-8756-9ADBD6D0DA44}"/>
    <cellStyle name="Total 4 3 7 2 3" xfId="16679" xr:uid="{4B7118B5-D0A9-4705-B016-0CDF46EB9833}"/>
    <cellStyle name="Total 4 3 7 2 3 2" xfId="31787" xr:uid="{6D274F17-8FC2-406E-8FE2-A8D2D2A08E11}"/>
    <cellStyle name="Total 4 3 7 2 4" xfId="21800" xr:uid="{9ACEAEBD-5297-4550-8214-FE3529AAD7C1}"/>
    <cellStyle name="Total 4 3 7 3" xfId="10437" xr:uid="{8FE3DCE1-D55D-4422-B9C3-DB3A8927D8B6}"/>
    <cellStyle name="Total 4 3 7 3 2" xfId="25545" xr:uid="{9ADEF4B5-4986-4CDC-82D7-46853CAED1BC}"/>
    <cellStyle name="Total 4 3 7 4" xfId="16350" xr:uid="{EE43F0C7-EC21-47E6-93DD-DD05F04525BD}"/>
    <cellStyle name="Total 4 3 7 4 2" xfId="31458" xr:uid="{44785632-3F06-4901-A475-1EFD18290B19}"/>
    <cellStyle name="Total 4 3 7 5" xfId="19163" xr:uid="{3994D03C-3F5A-4370-9DC5-C64077A2D5DF}"/>
    <cellStyle name="Total 4 3 8" xfId="4354" xr:uid="{F302FAAF-2B90-4E66-9604-9EE8DDAC945D}"/>
    <cellStyle name="Total 4 3 8 2" xfId="6991" xr:uid="{ECCBA1CF-62FD-4002-A3DE-3744B4D5F89D}"/>
    <cellStyle name="Total 4 3 8 2 2" xfId="13302" xr:uid="{2AAB6D4E-F316-468F-AEFC-382128927E96}"/>
    <cellStyle name="Total 4 3 8 2 2 2" xfId="28410" xr:uid="{AF476D42-BE54-4C59-8BD5-CC1DDC20D170}"/>
    <cellStyle name="Total 4 3 8 2 3" xfId="16966" xr:uid="{514F513B-97E8-491C-B19B-83DAD2A09AF3}"/>
    <cellStyle name="Total 4 3 8 2 3 2" xfId="32074" xr:uid="{1C0F4385-FED3-418A-AA52-EA8AD7F0A71A}"/>
    <cellStyle name="Total 4 3 8 2 4" xfId="22099" xr:uid="{66B1F94B-D067-44BC-963A-47124A7BB614}"/>
    <cellStyle name="Total 4 3 8 3" xfId="10736" xr:uid="{6B7DDA46-647F-496C-9084-B43A217CC714}"/>
    <cellStyle name="Total 4 3 8 3 2" xfId="25844" xr:uid="{B124AABA-A687-469C-A82F-917B9E49ECA7}"/>
    <cellStyle name="Total 4 3 8 4" xfId="16509" xr:uid="{2E659A0B-98EF-48F3-80F5-16BB483B1220}"/>
    <cellStyle name="Total 4 3 8 4 2" xfId="31617" xr:uid="{A4285B5E-C05E-41E0-B075-7AC32705F1FB}"/>
    <cellStyle name="Total 4 3 8 5" xfId="19462" xr:uid="{88117D07-920D-4185-90AC-247CDF48A418}"/>
    <cellStyle name="Total 4 3 9" xfId="4620" xr:uid="{FAC76ABF-08BE-4952-AD42-8D340F8E4536}"/>
    <cellStyle name="Total 4 3 9 2" xfId="11002" xr:uid="{1736A5E7-36F6-4B66-A31B-B0A69AFFF96F}"/>
    <cellStyle name="Total 4 3 9 2 2" xfId="26110" xr:uid="{7EED08B0-F5A6-4BCD-8562-3BF6E392E9EF}"/>
    <cellStyle name="Total 4 3 9 3" xfId="7367" xr:uid="{CAC413E2-FC90-4C5C-8241-2620E56C958E}"/>
    <cellStyle name="Total 4 3 9 3 2" xfId="22475" xr:uid="{23BFE748-64BC-4C0A-B5E7-D69EC7A043F1}"/>
    <cellStyle name="Total 4 3 9 4" xfId="19728" xr:uid="{7EDE35D6-AB4C-4225-88F4-47D278A14F2B}"/>
    <cellStyle name="Total 4 4" xfId="2145" xr:uid="{CCDF9949-948A-41F4-9358-78D23F50F3DA}"/>
    <cellStyle name="Total 4 4 10" xfId="11219" xr:uid="{912BFBF6-83FA-4822-A4C2-226A5918DAEC}"/>
    <cellStyle name="Total 4 4 10 2" xfId="26327" xr:uid="{4F164E12-B8AB-42B7-AB37-68D237547C23}"/>
    <cellStyle name="Total 4 4 11" xfId="16289" xr:uid="{D176AC2D-8FBD-407B-AB70-A38B213F843B}"/>
    <cellStyle name="Total 4 4 11 2" xfId="31397" xr:uid="{8BD11E15-23D5-4E00-B41C-43A3AE25CB30}"/>
    <cellStyle name="Total 4 4 12" xfId="17370" xr:uid="{B09D9D87-AC9E-4E83-B9BF-B1C2403F24FA}"/>
    <cellStyle name="Total 4 4 2" xfId="2635" xr:uid="{8B886366-56ED-4C43-9357-4531542C28BC}"/>
    <cellStyle name="Total 4 4 2 2" xfId="5272" xr:uid="{4CF50B87-21AC-47A9-BF9A-FFF5F3B92EF7}"/>
    <cellStyle name="Total 4 4 2 2 2" xfId="11636" xr:uid="{62A2AAD4-57A7-4EBB-8C6E-AA12C6163FF1}"/>
    <cellStyle name="Total 4 4 2 2 2 2" xfId="26744" xr:uid="{5B44F4CA-0FC8-415C-8D31-4404F3AE5745}"/>
    <cellStyle name="Total 4 4 2 2 3" xfId="13755" xr:uid="{0CFA4727-201B-40C9-AE13-154F195AC82A}"/>
    <cellStyle name="Total 4 4 2 2 3 2" xfId="28863" xr:uid="{E3AEA77F-C173-46D7-979E-8E8783EB70DB}"/>
    <cellStyle name="Total 4 4 2 2 4" xfId="20380" xr:uid="{D345DA76-673C-489B-8E0F-F4D46E8CFCFD}"/>
    <cellStyle name="Total 4 4 2 3" xfId="9102" xr:uid="{7B6A3D2F-D574-40FF-8B94-617F51A7707C}"/>
    <cellStyle name="Total 4 4 2 3 2" xfId="24210" xr:uid="{0DBFFDDD-1553-455A-A62A-370925BA9C34}"/>
    <cellStyle name="Total 4 4 2 4" xfId="15379" xr:uid="{7715D1E5-F7C1-44BD-BD0A-A8E69F8F4C9B}"/>
    <cellStyle name="Total 4 4 2 4 2" xfId="30487" xr:uid="{DAFE865C-2B87-481D-97E6-E00D0EF6F863}"/>
    <cellStyle name="Total 4 4 2 5" xfId="7911" xr:uid="{0F154C69-32AB-4C61-A34A-F569A98E1ACA}"/>
    <cellStyle name="Total 4 4 2 5 2" xfId="23019" xr:uid="{16E5B716-D2CC-470F-A06E-390B04369107}"/>
    <cellStyle name="Total 4 4 2 6" xfId="17743" xr:uid="{A1005A8A-2630-4777-A9ED-0A38DD7F64CE}"/>
    <cellStyle name="Total 4 4 3" xfId="2900" xr:uid="{E718DA85-12B8-437A-B953-0B94DBC6F909}"/>
    <cellStyle name="Total 4 4 3 2" xfId="5537" xr:uid="{2E802CF0-CD49-4ADE-B99C-954AEF8A8104}"/>
    <cellStyle name="Total 4 4 3 2 2" xfId="11848" xr:uid="{9DD28C7E-56D4-4FED-AC84-15C2C6BB8902}"/>
    <cellStyle name="Total 4 4 3 2 2 2" xfId="26956" xr:uid="{E2822E3B-5148-450E-B993-1B80843B6E31}"/>
    <cellStyle name="Total 4 4 3 2 3" xfId="15490" xr:uid="{28A68595-F153-4E07-8EF5-2397525A1831}"/>
    <cellStyle name="Total 4 4 3 2 3 2" xfId="30598" xr:uid="{276773A3-F4EE-4FC0-899F-A3584770B019}"/>
    <cellStyle name="Total 4 4 3 2 4" xfId="20645" xr:uid="{14B9D73D-BD28-40FB-83FD-27F0302AC2A1}"/>
    <cellStyle name="Total 4 4 3 3" xfId="8071" xr:uid="{9806167B-2531-4D5F-BEC8-7EDA0BA388CF}"/>
    <cellStyle name="Total 4 4 3 3 2" xfId="23179" xr:uid="{903CDCF2-F052-424B-841B-258286BEB31F}"/>
    <cellStyle name="Total 4 4 3 4" xfId="18008" xr:uid="{2B1207B7-AFCA-4D26-9264-C9C6327FBE02}"/>
    <cellStyle name="Total 4 4 4" xfId="3203" xr:uid="{98595C5B-3BCC-4C76-B4F8-6D07D64A7A9D}"/>
    <cellStyle name="Total 4 4 4 2" xfId="5840" xr:uid="{3D751825-424D-4207-80E3-713661EE5039}"/>
    <cellStyle name="Total 4 4 4 2 2" xfId="12151" xr:uid="{6A405BFF-2CB2-4F0C-8DA7-3E63C8A264B5}"/>
    <cellStyle name="Total 4 4 4 2 2 2" xfId="27259" xr:uid="{CD7BF08F-E6AF-47B4-B2C4-F3130067DB60}"/>
    <cellStyle name="Total 4 4 4 2 3" xfId="14258" xr:uid="{ACF3B5C8-C2A5-4753-9C19-1C3CB4DDE0CB}"/>
    <cellStyle name="Total 4 4 4 2 3 2" xfId="29366" xr:uid="{41CF42DD-1562-4045-BBEA-9C05529EC5B8}"/>
    <cellStyle name="Total 4 4 4 2 4" xfId="20948" xr:uid="{7F2C3F96-6669-49D2-BC46-7720AD744C81}"/>
    <cellStyle name="Total 4 4 4 3" xfId="9585" xr:uid="{73BB11EC-71BF-433D-B212-43A84A17D166}"/>
    <cellStyle name="Total 4 4 4 3 2" xfId="24693" xr:uid="{7EAA8C3C-2188-4291-AB4A-AB192C35CEF6}"/>
    <cellStyle name="Total 4 4 4 4" xfId="7047" xr:uid="{F124BC22-1FC0-4ECC-91A8-9F9F5578E916}"/>
    <cellStyle name="Total 4 4 4 4 2" xfId="22155" xr:uid="{296B1677-104A-41B3-8F0B-AF134375B805}"/>
    <cellStyle name="Total 4 4 4 5" xfId="18311" xr:uid="{18C5464F-0912-484E-9406-6C9D39385D7E}"/>
    <cellStyle name="Total 4 4 5" xfId="3529" xr:uid="{BBAA1A9C-BF14-4D1F-B88B-13E374D0DC29}"/>
    <cellStyle name="Total 4 4 5 2" xfId="6166" xr:uid="{53320DBE-2B16-4FAE-B191-273D5F381C69}"/>
    <cellStyle name="Total 4 4 5 2 2" xfId="12477" xr:uid="{649E779E-50A7-4F9B-BD93-79E1FD5C5AEC}"/>
    <cellStyle name="Total 4 4 5 2 2 2" xfId="27585" xr:uid="{360084E9-B1E6-4796-B6BB-27D406B07BBB}"/>
    <cellStyle name="Total 4 4 5 2 3" xfId="13751" xr:uid="{879993D4-0106-41E4-A0AC-A841D79B7B14}"/>
    <cellStyle name="Total 4 4 5 2 3 2" xfId="28859" xr:uid="{C191E47B-1D5D-4DFE-A5D5-AF3CACB98A36}"/>
    <cellStyle name="Total 4 4 5 2 4" xfId="21274" xr:uid="{421B7AD4-3932-402F-AF56-A95546ED8A85}"/>
    <cellStyle name="Total 4 4 5 3" xfId="9911" xr:uid="{721D826A-CE9F-4B58-9362-84134AEC2647}"/>
    <cellStyle name="Total 4 4 5 3 2" xfId="25019" xr:uid="{42E86BC4-B135-497F-9F1E-C37B2F644480}"/>
    <cellStyle name="Total 4 4 5 4" xfId="13772" xr:uid="{D240FBE1-33D7-47E6-ACAF-278AF8A5571A}"/>
    <cellStyle name="Total 4 4 5 4 2" xfId="28880" xr:uid="{D4B73842-8D8C-4A59-A9BC-ADD46C367FBA}"/>
    <cellStyle name="Total 4 4 5 5" xfId="18637" xr:uid="{030282DE-65E5-47DE-80DC-0CC90BD746FE}"/>
    <cellStyle name="Total 4 4 6" xfId="3835" xr:uid="{4FDEAF92-614D-4F04-B4CF-FE0615585807}"/>
    <cellStyle name="Total 4 4 6 2" xfId="6472" xr:uid="{CD6DD11D-25FF-4D8A-8D7A-FDB1138BFC1D}"/>
    <cellStyle name="Total 4 4 6 2 2" xfId="12783" xr:uid="{B2140DAA-04A5-41C5-B2A9-9B8B735F9E32}"/>
    <cellStyle name="Total 4 4 6 2 2 2" xfId="27891" xr:uid="{FD17B181-884B-499B-A937-2BBC6FC05A92}"/>
    <cellStyle name="Total 4 4 6 2 3" xfId="16047" xr:uid="{E380DBF7-E4EC-4E54-A24B-63DB1CAF6D53}"/>
    <cellStyle name="Total 4 4 6 2 3 2" xfId="31155" xr:uid="{88DB9AF7-8232-4106-BE57-CBCD50FE0410}"/>
    <cellStyle name="Total 4 4 6 2 4" xfId="21580" xr:uid="{66B0E16B-8F28-4EC8-96BA-5D839F53040E}"/>
    <cellStyle name="Total 4 4 6 3" xfId="10217" xr:uid="{734B7253-B5DE-4EDD-B9FF-CC587F13A439}"/>
    <cellStyle name="Total 4 4 6 3 2" xfId="25325" xr:uid="{390976A2-6E4E-4573-AFC8-FCDF7B611A9C}"/>
    <cellStyle name="Total 4 4 6 4" xfId="13648" xr:uid="{567922A4-95D7-48B4-937D-F7260183D796}"/>
    <cellStyle name="Total 4 4 6 4 2" xfId="28756" xr:uid="{DB0ABBA5-3496-41AE-AD34-F82780554CCC}"/>
    <cellStyle name="Total 4 4 6 5" xfId="18943" xr:uid="{072BE3E2-22B3-4BBB-9132-8C326EDBD110}"/>
    <cellStyle name="Total 4 4 7" xfId="4217" xr:uid="{345AE34D-45C1-47DC-A484-269F8D649879}"/>
    <cellStyle name="Total 4 4 7 2" xfId="6854" xr:uid="{5EAA06B8-27ED-4937-8EDB-137EFFC8D31E}"/>
    <cellStyle name="Total 4 4 7 2 2" xfId="13165" xr:uid="{5F5A879A-CDFB-43EA-8E83-33BDB6E7A26D}"/>
    <cellStyle name="Total 4 4 7 2 2 2" xfId="28273" xr:uid="{26626700-07B1-4449-AAEE-8E0D16465735}"/>
    <cellStyle name="Total 4 4 7 2 3" xfId="16834" xr:uid="{51FCF780-DCBC-47EF-AC31-CEBF0BF4211C}"/>
    <cellStyle name="Total 4 4 7 2 3 2" xfId="31942" xr:uid="{07DB63E6-C3AD-407D-ADE6-35A3AF2E9DF9}"/>
    <cellStyle name="Total 4 4 7 2 4" xfId="21962" xr:uid="{2CBF4F53-C55C-4752-AFF7-D3B9865C0FF4}"/>
    <cellStyle name="Total 4 4 7 3" xfId="10599" xr:uid="{CFD09B8A-7C35-470E-8E85-4F1B52E12C02}"/>
    <cellStyle name="Total 4 4 7 3 2" xfId="25707" xr:uid="{4DB485FA-A46F-475F-B64D-D77806C8821C}"/>
    <cellStyle name="Total 4 4 7 4" xfId="7839" xr:uid="{F6C6C86B-B238-4C1F-9E37-B2104C8AF7C9}"/>
    <cellStyle name="Total 4 4 7 4 2" xfId="22947" xr:uid="{944B5085-3610-4517-BC08-9F3C3FAA7CE5}"/>
    <cellStyle name="Total 4 4 7 5" xfId="19325" xr:uid="{E67072FB-21BE-4713-85D5-69304AE00F33}"/>
    <cellStyle name="Total 4 4 8" xfId="4782" xr:uid="{7278DFC1-D367-439D-A0B9-0441F83BDC2C}"/>
    <cellStyle name="Total 4 4 8 2" xfId="11164" xr:uid="{CA1F27EB-03CE-4813-9508-344AA5646646}"/>
    <cellStyle name="Total 4 4 8 2 2" xfId="26272" xr:uid="{CDFADE5E-CEB1-41EF-8C18-22D0071FF65D}"/>
    <cellStyle name="Total 4 4 8 3" xfId="15382" xr:uid="{2A08BC22-64DE-492C-B2AC-B88190131020}"/>
    <cellStyle name="Total 4 4 8 3 2" xfId="30490" xr:uid="{41531474-BBEE-4A52-B41D-560CDC2A3DDC}"/>
    <cellStyle name="Total 4 4 8 4" xfId="19890" xr:uid="{92037B52-00ED-4AED-8AA0-207F35B66868}"/>
    <cellStyle name="Total 4 4 9" xfId="8643" xr:uid="{6F29DDF6-0D81-4C69-9B9E-631C3ED28DF5}"/>
    <cellStyle name="Total 4 4 9 2" xfId="23751" xr:uid="{BC3BD231-52BE-409A-B474-26C1F45BCE4C}"/>
    <cellStyle name="Total 4 5" xfId="2160" xr:uid="{9B93194E-58B8-4F98-BFCA-5D958D512752}"/>
    <cellStyle name="Total 4 5 10" xfId="15903" xr:uid="{77EF1437-19DF-4170-8266-8643FDAFA9CE}"/>
    <cellStyle name="Total 4 5 10 2" xfId="31011" xr:uid="{BF3B7DDA-B496-48D2-9F66-46F913CE6F6E}"/>
    <cellStyle name="Total 4 5 11" xfId="17385" xr:uid="{A4C095B9-A110-401E-916F-9B285E7BBABB}"/>
    <cellStyle name="Total 4 5 2" xfId="2915" xr:uid="{EA6F3CA5-6B1D-4BBB-9D82-713FF082AC64}"/>
    <cellStyle name="Total 4 5 2 2" xfId="5552" xr:uid="{2EF92AAF-B5F4-41D0-8ACF-23EF9A8B3B7C}"/>
    <cellStyle name="Total 4 5 2 2 2" xfId="11863" xr:uid="{3573C4E4-DF80-4A18-BF29-195BB0D58F8F}"/>
    <cellStyle name="Total 4 5 2 2 2 2" xfId="26971" xr:uid="{BBF0E1E3-E13B-4692-B893-C222849C466A}"/>
    <cellStyle name="Total 4 5 2 2 3" xfId="13810" xr:uid="{CE51055B-2E58-478E-A635-E473B013DFD3}"/>
    <cellStyle name="Total 4 5 2 2 3 2" xfId="28918" xr:uid="{D99E57B4-E5B4-4D4C-A309-DD5AE45C3417}"/>
    <cellStyle name="Total 4 5 2 2 4" xfId="20660" xr:uid="{8EC9C2B3-D60C-478F-B09C-066AAEDB8F2D}"/>
    <cellStyle name="Total 4 5 2 3" xfId="14905" xr:uid="{3875AAED-FFF2-496A-87A2-8B2ED3F8C25C}"/>
    <cellStyle name="Total 4 5 2 3 2" xfId="30013" xr:uid="{2C5D96A2-91BE-4CF8-A481-3EF8A39938DC}"/>
    <cellStyle name="Total 4 5 2 4" xfId="18023" xr:uid="{CDD2ABE5-AEE4-4015-B270-B7BD6C32701A}"/>
    <cellStyle name="Total 4 5 3" xfId="3218" xr:uid="{21A2A90B-7270-4CF0-AC70-1B92C15FCD2D}"/>
    <cellStyle name="Total 4 5 3 2" xfId="5855" xr:uid="{3AD2BDB2-2A48-4FAE-B215-B6057024DB51}"/>
    <cellStyle name="Total 4 5 3 2 2" xfId="12166" xr:uid="{AC99D10B-95D6-44F0-9BD7-2CECD854612C}"/>
    <cellStyle name="Total 4 5 3 2 2 2" xfId="27274" xr:uid="{A5C5DDF1-C214-4F34-852A-88D40275B5CC}"/>
    <cellStyle name="Total 4 5 3 2 3" xfId="7701" xr:uid="{4FA2240F-A6A9-44A3-A13F-39DF9292D4C9}"/>
    <cellStyle name="Total 4 5 3 2 3 2" xfId="22809" xr:uid="{2D907963-C8B2-45E3-A281-84E633E6BBC5}"/>
    <cellStyle name="Total 4 5 3 2 4" xfId="20963" xr:uid="{41437CC9-5B34-481C-BFE5-1112CE7B428D}"/>
    <cellStyle name="Total 4 5 3 3" xfId="9600" xr:uid="{F93230B4-8E83-4096-ABD0-C7AF437CC9B1}"/>
    <cellStyle name="Total 4 5 3 3 2" xfId="24708" xr:uid="{D9CA071C-D2A2-4647-B930-2F6F2869F23E}"/>
    <cellStyle name="Total 4 5 3 4" xfId="7579" xr:uid="{7454D6F3-CD4E-497B-A3AB-E570E2EC9CF0}"/>
    <cellStyle name="Total 4 5 3 4 2" xfId="22687" xr:uid="{3224DEAB-C7C4-43CA-9AD9-291E4195C754}"/>
    <cellStyle name="Total 4 5 3 5" xfId="18326" xr:uid="{1365141B-C825-490A-8096-045E9571F0EC}"/>
    <cellStyle name="Total 4 5 4" xfId="3544" xr:uid="{BC6A2BE4-5218-4025-9D11-6C70BD50CC04}"/>
    <cellStyle name="Total 4 5 4 2" xfId="6181" xr:uid="{ADF56AFD-0D67-4509-B4CB-AE91C7BB6CA0}"/>
    <cellStyle name="Total 4 5 4 2 2" xfId="12492" xr:uid="{E5F5D61D-69DE-40A0-A663-1D10596021EF}"/>
    <cellStyle name="Total 4 5 4 2 2 2" xfId="27600" xr:uid="{95E8F5EC-AD62-4240-B8D7-51084E2E25B1}"/>
    <cellStyle name="Total 4 5 4 2 3" xfId="13695" xr:uid="{0F12ABE0-D57B-419C-A3E4-F97E4A52242C}"/>
    <cellStyle name="Total 4 5 4 2 3 2" xfId="28803" xr:uid="{15E71537-F9E5-40CE-9C51-B58881C44E4F}"/>
    <cellStyle name="Total 4 5 4 2 4" xfId="21289" xr:uid="{1915FC95-0C5D-4156-BA07-1558BF3DFC08}"/>
    <cellStyle name="Total 4 5 4 3" xfId="9926" xr:uid="{BD3AA838-B0FC-46AA-9F72-72F685BD1BF4}"/>
    <cellStyle name="Total 4 5 4 3 2" xfId="25034" xr:uid="{B00DE33C-F556-47C2-85C2-792CC70BF044}"/>
    <cellStyle name="Total 4 5 4 4" xfId="15156" xr:uid="{0FA7806D-FCC9-401F-90D0-214D1E869218}"/>
    <cellStyle name="Total 4 5 4 4 2" xfId="30264" xr:uid="{05E45DCF-E5AD-49E9-BF19-50C6C83F4DC2}"/>
    <cellStyle name="Total 4 5 4 5" xfId="18652" xr:uid="{97A58EEE-8BD2-4846-A82A-109D52997617}"/>
    <cellStyle name="Total 4 5 5" xfId="3850" xr:uid="{F8FEFC9A-E650-460D-85C1-AE5AAEF5A143}"/>
    <cellStyle name="Total 4 5 5 2" xfId="6487" xr:uid="{AC1219E4-489A-449D-B46D-5233F06E1F5A}"/>
    <cellStyle name="Total 4 5 5 2 2" xfId="12798" xr:uid="{9F7AECC0-7783-477F-87D4-F552409D5B08}"/>
    <cellStyle name="Total 4 5 5 2 2 2" xfId="27906" xr:uid="{0FD60F77-29DC-4BAC-B470-9806C50D7A32}"/>
    <cellStyle name="Total 4 5 5 2 3" xfId="13933" xr:uid="{64E48AA0-8242-4C8E-BE68-0F94D60E9CDB}"/>
    <cellStyle name="Total 4 5 5 2 3 2" xfId="29041" xr:uid="{81C653F4-67A7-45C9-98C9-CB3F0DE098B4}"/>
    <cellStyle name="Total 4 5 5 2 4" xfId="21595" xr:uid="{EE3B52D5-0036-421C-A19A-7D9F787E790D}"/>
    <cellStyle name="Total 4 5 5 3" xfId="10232" xr:uid="{6A1FA228-B796-41A4-8D9C-298E3AE3ABA5}"/>
    <cellStyle name="Total 4 5 5 3 2" xfId="25340" xr:uid="{C86E5A00-D65B-48C7-959E-807D73C8827F}"/>
    <cellStyle name="Total 4 5 5 4" xfId="8184" xr:uid="{7E97CFC2-2E90-4F27-8BA7-163C340CAA45}"/>
    <cellStyle name="Total 4 5 5 4 2" xfId="23292" xr:uid="{F7B8CE8A-C636-4B12-BAAB-C4D712E79A17}"/>
    <cellStyle name="Total 4 5 5 5" xfId="18958" xr:uid="{9BE90225-A747-4455-874C-FDB050AED36A}"/>
    <cellStyle name="Total 4 5 6" xfId="4232" xr:uid="{FDB8F38D-F45D-4CBB-8EA8-C79D54B2A803}"/>
    <cellStyle name="Total 4 5 6 2" xfId="6869" xr:uid="{51B5CD11-7DC0-442C-B3D2-08C474315969}"/>
    <cellStyle name="Total 4 5 6 2 2" xfId="13180" xr:uid="{74B57131-8FBB-452C-9309-27FA1F115201}"/>
    <cellStyle name="Total 4 5 6 2 2 2" xfId="28288" xr:uid="{E5AC5723-B2A4-4B6B-B924-8E406916C198}"/>
    <cellStyle name="Total 4 5 6 2 3" xfId="16849" xr:uid="{8097589D-F505-49FD-A72E-8C3FA689892B}"/>
    <cellStyle name="Total 4 5 6 2 3 2" xfId="31957" xr:uid="{56AC4DE5-8FCA-43C4-BA28-8E0D8DBE8FC7}"/>
    <cellStyle name="Total 4 5 6 2 4" xfId="21977" xr:uid="{701262B5-A873-448D-95C3-F3394A2323B0}"/>
    <cellStyle name="Total 4 5 6 3" xfId="10614" xr:uid="{25DF89DC-677F-419B-A275-0B558F671068}"/>
    <cellStyle name="Total 4 5 6 3 2" xfId="25722" xr:uid="{B7DA43FF-7494-4924-A888-BE6372B1D19D}"/>
    <cellStyle name="Total 4 5 6 4" xfId="8140" xr:uid="{C58047FC-86B9-41C5-8F2A-32F125C5E8D6}"/>
    <cellStyle name="Total 4 5 6 4 2" xfId="23248" xr:uid="{734BB567-1B9B-429E-BA72-A5D7D0123058}"/>
    <cellStyle name="Total 4 5 6 5" xfId="19340" xr:uid="{E375B3A8-1F68-4EE0-951F-E8F7250CA28F}"/>
    <cellStyle name="Total 4 5 7" xfId="4797" xr:uid="{0476C843-7A8A-46A9-9282-EC6CFF0A2593}"/>
    <cellStyle name="Total 4 5 7 2" xfId="11179" xr:uid="{866E9FA4-70F1-43B2-868B-B75975DCF5E5}"/>
    <cellStyle name="Total 4 5 7 2 2" xfId="26287" xr:uid="{9F76DD6D-255E-45B8-8002-4C978F796F2F}"/>
    <cellStyle name="Total 4 5 7 3" xfId="7123" xr:uid="{911B6AAA-596B-4930-84CE-6EF74B5599CB}"/>
    <cellStyle name="Total 4 5 7 3 2" xfId="22231" xr:uid="{4F468327-7BCB-4E82-B188-5F452BF8A8AB}"/>
    <cellStyle name="Total 4 5 7 4" xfId="19905" xr:uid="{D07B2CF5-37F3-4D45-A15B-54DA2D4D6BEE}"/>
    <cellStyle name="Total 4 5 8" xfId="8658" xr:uid="{9117FDEC-3EC7-4C45-AD59-14F58A62024D}"/>
    <cellStyle name="Total 4 5 8 2" xfId="23766" xr:uid="{1C79CCBB-A3FD-4E5F-8821-5D4BA862FD4F}"/>
    <cellStyle name="Total 4 5 9" xfId="11773" xr:uid="{891119B4-BFB7-4088-8B4B-6B5E2D6DD398}"/>
    <cellStyle name="Total 4 5 9 2" xfId="26881" xr:uid="{03A3B25E-F6BF-4F23-B0DD-B232C133CFDE}"/>
    <cellStyle name="Total 5" xfId="1784" xr:uid="{00000000-0005-0000-0000-0000F8060000}"/>
    <cellStyle name="Total 5 2" xfId="1955" xr:uid="{20943EE4-090C-472C-B647-2EF15850471B}"/>
    <cellStyle name="Total 5 2 10" xfId="8456" xr:uid="{BC3BC993-65BE-4D7B-88E2-18070EE9E1EC}"/>
    <cellStyle name="Total 5 2 10 2" xfId="23564" xr:uid="{3D312E86-1A12-4E24-BB45-FA16D4BE655D}"/>
    <cellStyle name="Total 5 2 11" xfId="16002" xr:uid="{0FF876BA-C28B-4910-B417-6ABB0BF18E62}"/>
    <cellStyle name="Total 5 2 11 2" xfId="31110" xr:uid="{51E319CE-5FFC-449A-BEA7-77AE1BB4FA23}"/>
    <cellStyle name="Total 5 2 12" xfId="7955" xr:uid="{740158AF-287D-4089-A880-B71672BEB831}"/>
    <cellStyle name="Total 5 2 12 2" xfId="23063" xr:uid="{2B60ABA6-954E-4C31-BD46-BF2040DA1156}"/>
    <cellStyle name="Total 5 2 13" xfId="17180" xr:uid="{1407B608-4FFE-459D-AF30-8364C51EFAA2}"/>
    <cellStyle name="Total 5 2 2" xfId="2515" xr:uid="{D06B7DC0-D5A8-47DD-96EE-85FE224F42A1}"/>
    <cellStyle name="Total 5 2 2 2" xfId="5152" xr:uid="{C8E57AD4-E3D8-4672-AE68-8FFBEF526E78}"/>
    <cellStyle name="Total 5 2 2 2 2" xfId="11516" xr:uid="{F6140D6B-FA61-4972-8865-4A55BA7F763D}"/>
    <cellStyle name="Total 5 2 2 2 2 2" xfId="26624" xr:uid="{26D0295C-9CE3-4A08-94F5-E8206DA3E40A}"/>
    <cellStyle name="Total 5 2 2 2 3" xfId="14818" xr:uid="{25645E68-30DF-4981-9FF3-43DD7F1AAF12}"/>
    <cellStyle name="Total 5 2 2 2 3 2" xfId="29926" xr:uid="{C9EF0DF4-5D8E-4DF7-B751-DEB3FE2B2953}"/>
    <cellStyle name="Total 5 2 2 2 4" xfId="20260" xr:uid="{D3291952-AB2B-4A9E-A86B-8EAB0065D23F}"/>
    <cellStyle name="Total 5 2 2 3" xfId="8982" xr:uid="{BAA6ED21-63DD-45B9-97E6-76D166130618}"/>
    <cellStyle name="Total 5 2 2 3 2" xfId="24090" xr:uid="{68380215-6EDB-483C-8866-447E099C1610}"/>
    <cellStyle name="Total 5 2 3" xfId="2731" xr:uid="{5B776D4C-1641-4FDC-B0DD-F87FF65261AD}"/>
    <cellStyle name="Total 5 2 3 2" xfId="5368" xr:uid="{7B2CDB8A-8EF8-4992-8127-1F0BFDDE9280}"/>
    <cellStyle name="Total 5 2 3 2 2" xfId="11717" xr:uid="{E9680D53-DDB5-4A23-A91B-B3BD980CF866}"/>
    <cellStyle name="Total 5 2 3 2 2 2" xfId="26825" xr:uid="{A6288A1E-E1A0-4937-A24A-0FB213CAF27E}"/>
    <cellStyle name="Total 5 2 3 2 3" xfId="15351" xr:uid="{E4731E8D-C18F-4F71-946B-87C45F382A80}"/>
    <cellStyle name="Total 5 2 3 2 3 2" xfId="30459" xr:uid="{3E04E9CE-5AAC-4834-A4B5-48CC112B3866}"/>
    <cellStyle name="Total 5 2 3 2 4" xfId="20476" xr:uid="{CDC019C6-5D2B-4876-A7E4-5C07D8FD3AD5}"/>
    <cellStyle name="Total 5 2 3 3" xfId="16447" xr:uid="{AA76B729-CB7E-4498-8F09-BA81A7CA513F}"/>
    <cellStyle name="Total 5 2 3 3 2" xfId="31555" xr:uid="{F7619FF3-A9FC-45E6-9E36-35355670C06E}"/>
    <cellStyle name="Total 5 2 3 4" xfId="17839" xr:uid="{8BC9912D-EF11-4721-8871-39D7CFDE96EA}"/>
    <cellStyle name="Total 5 2 4" xfId="3034" xr:uid="{E6C3A502-6AC6-4DF0-A359-5D0213805534}"/>
    <cellStyle name="Total 5 2 4 2" xfId="5671" xr:uid="{64ACD8C6-25AF-449D-80DC-CF59A72F499F}"/>
    <cellStyle name="Total 5 2 4 2 2" xfId="11982" xr:uid="{0CFDB8E2-0CF9-4D92-823B-58F430FA1A5E}"/>
    <cellStyle name="Total 5 2 4 2 2 2" xfId="27090" xr:uid="{A478B8FE-30A6-4FBE-B78C-7C39DDDB5618}"/>
    <cellStyle name="Total 5 2 4 2 3" xfId="14462" xr:uid="{0B0CE5E0-CA0E-4477-A795-C03125C2D803}"/>
    <cellStyle name="Total 5 2 4 2 3 2" xfId="29570" xr:uid="{C8B1531F-82D9-47E2-89EA-90C3FFDBD725}"/>
    <cellStyle name="Total 5 2 4 2 4" xfId="20779" xr:uid="{88BA1317-75D2-4914-B797-94D4837E58FA}"/>
    <cellStyle name="Total 5 2 4 3" xfId="9416" xr:uid="{DF03891A-000C-4908-BBBC-04ECA760D96A}"/>
    <cellStyle name="Total 5 2 4 3 2" xfId="24524" xr:uid="{6AAD7454-A2FB-4587-90E2-CA8D3F180E1E}"/>
    <cellStyle name="Total 5 2 4 4" xfId="8727" xr:uid="{39CD45D3-8C07-40A4-9736-233137F54EA5}"/>
    <cellStyle name="Total 5 2 4 4 2" xfId="23835" xr:uid="{E669FF26-324A-43C9-A0FE-4ECC7A1A5A11}"/>
    <cellStyle name="Total 5 2 4 5" xfId="18142" xr:uid="{A9A3B7FF-76C2-4184-B6A0-9983B389D9F1}"/>
    <cellStyle name="Total 5 2 5" xfId="3360" xr:uid="{FDFD8104-044A-461C-A01D-C175B1351125}"/>
    <cellStyle name="Total 5 2 5 2" xfId="5997" xr:uid="{087AF407-E435-407C-8628-5F28E0D60A83}"/>
    <cellStyle name="Total 5 2 5 2 2" xfId="12308" xr:uid="{BAFA78F9-A129-4D0F-B474-2655B50BD945}"/>
    <cellStyle name="Total 5 2 5 2 2 2" xfId="27416" xr:uid="{28D8CBBB-A111-47C2-A314-E8E16D418D50}"/>
    <cellStyle name="Total 5 2 5 2 3" xfId="14668" xr:uid="{FC183DC7-18CC-47E7-9116-BE75547FB258}"/>
    <cellStyle name="Total 5 2 5 2 3 2" xfId="29776" xr:uid="{EF9FD576-0D24-41FA-BD7A-5FEFDBC9400E}"/>
    <cellStyle name="Total 5 2 5 2 4" xfId="21105" xr:uid="{931EB666-2969-4766-80A2-440E83CE7FB9}"/>
    <cellStyle name="Total 5 2 5 3" xfId="9742" xr:uid="{5C9F9F80-0FE4-436B-BD11-68C0A81E7F92}"/>
    <cellStyle name="Total 5 2 5 3 2" xfId="24850" xr:uid="{9FBB4BC3-D8C5-4808-8F49-E4FFA0E95C60}"/>
    <cellStyle name="Total 5 2 5 4" xfId="7912" xr:uid="{638311E5-B2DE-48B8-8530-5646AC9A1D08}"/>
    <cellStyle name="Total 5 2 5 4 2" xfId="23020" xr:uid="{F29EC3A9-A3D8-47CD-82A8-E613D45DEC68}"/>
    <cellStyle name="Total 5 2 5 5" xfId="18468" xr:uid="{ED4450AA-C94F-4B32-B444-1A5D73986718}"/>
    <cellStyle name="Total 5 2 6" xfId="3666" xr:uid="{E7CBECD6-FC62-4F5C-9E8A-A11E9119E292}"/>
    <cellStyle name="Total 5 2 6 2" xfId="6303" xr:uid="{80FFE75E-E682-4C43-B79F-35D75AC05824}"/>
    <cellStyle name="Total 5 2 6 2 2" xfId="12614" xr:uid="{1E1D5D16-F968-45D2-B743-F02B03F14D71}"/>
    <cellStyle name="Total 5 2 6 2 2 2" xfId="27722" xr:uid="{39EF2254-9317-4E58-B0F1-785F2AEFB1D6}"/>
    <cellStyle name="Total 5 2 6 2 3" xfId="14107" xr:uid="{AA5805B0-4127-4E29-AFF5-9096C84E5CA9}"/>
    <cellStyle name="Total 5 2 6 2 3 2" xfId="29215" xr:uid="{281750D0-6482-4D4D-8D36-351B4A7C9292}"/>
    <cellStyle name="Total 5 2 6 2 4" xfId="21411" xr:uid="{94F03D76-B8A9-4C58-99D2-0506035CCFD2}"/>
    <cellStyle name="Total 5 2 6 3" xfId="10048" xr:uid="{BDEC570E-5007-4E36-875C-4F272A390C2E}"/>
    <cellStyle name="Total 5 2 6 3 2" xfId="25156" xr:uid="{0F39F3A4-427B-414E-968E-4DF95AE1A320}"/>
    <cellStyle name="Total 5 2 6 4" xfId="11245" xr:uid="{696F659A-5028-4B3B-823A-CECA7FEA561D}"/>
    <cellStyle name="Total 5 2 6 4 2" xfId="26353" xr:uid="{8202EC87-4587-48AF-98BB-FFCF3A1CD3E4}"/>
    <cellStyle name="Total 5 2 6 5" xfId="18774" xr:uid="{9EE4E152-B452-45FB-8628-C10F810A9FA4}"/>
    <cellStyle name="Total 5 2 7" xfId="4027" xr:uid="{D9D9CCA7-7150-45FC-BC66-3E9102AD4F9A}"/>
    <cellStyle name="Total 5 2 7 2" xfId="6664" xr:uid="{4678EB07-8AC8-4517-87C2-DDFAD4F60BA3}"/>
    <cellStyle name="Total 5 2 7 2 2" xfId="12975" xr:uid="{58FE52B2-F85D-40BF-87C6-A3A678338CA7}"/>
    <cellStyle name="Total 5 2 7 2 2 2" xfId="28083" xr:uid="{B6A88D2C-95D6-4689-B009-6FB9F04C753B}"/>
    <cellStyle name="Total 5 2 7 2 3" xfId="16665" xr:uid="{A333E719-235F-4D9F-8781-FE058BD7BB81}"/>
    <cellStyle name="Total 5 2 7 2 3 2" xfId="31773" xr:uid="{80279131-039E-4221-B5CC-73D48889D133}"/>
    <cellStyle name="Total 5 2 7 2 4" xfId="21772" xr:uid="{3CCB969B-82E9-45D4-96C1-5A7AAEEC16B0}"/>
    <cellStyle name="Total 5 2 7 3" xfId="10409" xr:uid="{6D3B217C-12BC-496C-AE1D-AD43DE9A651D}"/>
    <cellStyle name="Total 5 2 7 3 2" xfId="25517" xr:uid="{8213B996-B23F-4BE0-8704-F00D98D09AF2}"/>
    <cellStyle name="Total 5 2 7 4" xfId="14672" xr:uid="{827D2354-B09C-4361-9CF4-78874219907D}"/>
    <cellStyle name="Total 5 2 7 4 2" xfId="29780" xr:uid="{F9BF62A2-A70E-40AE-B64A-F89C50D1174B}"/>
    <cellStyle name="Total 5 2 7 5" xfId="19135" xr:uid="{6846580B-B42E-405A-B94B-36D33B24B959}"/>
    <cellStyle name="Total 5 2 8" xfId="4340" xr:uid="{9F5AD0C3-A706-4FAE-934C-4406E5FE13E5}"/>
    <cellStyle name="Total 5 2 8 2" xfId="6977" xr:uid="{2165ECDB-2D3A-403E-A006-ACA40F7882C9}"/>
    <cellStyle name="Total 5 2 8 2 2" xfId="13288" xr:uid="{5E3D4791-B4B9-4DBE-8BA4-E8EA28405ADA}"/>
    <cellStyle name="Total 5 2 8 2 2 2" xfId="28396" xr:uid="{6BD4E8A8-1677-49B1-887E-5F9DD91D1F97}"/>
    <cellStyle name="Total 5 2 8 2 3" xfId="16952" xr:uid="{7FDC409F-25B2-4501-872F-C36E235D9D1E}"/>
    <cellStyle name="Total 5 2 8 2 3 2" xfId="32060" xr:uid="{D47DA6CD-1167-4549-B0F6-AFD46EE87366}"/>
    <cellStyle name="Total 5 2 8 2 4" xfId="22085" xr:uid="{AD7148EE-2CCD-4ADC-B3D3-72FA0A0EC61D}"/>
    <cellStyle name="Total 5 2 8 3" xfId="10722" xr:uid="{F18B0DDA-51CB-4B8D-A7C6-68ABF31ABD7C}"/>
    <cellStyle name="Total 5 2 8 3 2" xfId="25830" xr:uid="{B39A2CF0-85BE-42A3-ADD6-D6CB71FA517C}"/>
    <cellStyle name="Total 5 2 8 4" xfId="14771" xr:uid="{D500194C-12DA-4F84-9B6F-48C31B3C9235}"/>
    <cellStyle name="Total 5 2 8 4 2" xfId="29879" xr:uid="{2BA112EB-1343-4DF8-9C21-38F85BAB500E}"/>
    <cellStyle name="Total 5 2 8 5" xfId="19448" xr:uid="{D41A52E3-1857-49FF-A788-6445159885F4}"/>
    <cellStyle name="Total 5 2 9" xfId="4592" xr:uid="{DBB5D431-EB78-4746-9CA4-1E58A8409FD3}"/>
    <cellStyle name="Total 5 2 9 2" xfId="10974" xr:uid="{C3309EDE-458F-4955-9A92-89B2200B5CA5}"/>
    <cellStyle name="Total 5 2 9 2 2" xfId="26082" xr:uid="{25C919C0-6C16-41E6-ADC2-EFA5BD18B338}"/>
    <cellStyle name="Total 5 2 9 3" xfId="8255" xr:uid="{F41968B5-C309-4DDD-86FD-F24BF8DFD99C}"/>
    <cellStyle name="Total 5 2 9 3 2" xfId="23363" xr:uid="{3F9B0283-7CD8-4AC2-8E46-15338D87908E}"/>
    <cellStyle name="Total 5 2 9 4" xfId="19700" xr:uid="{5405EB3B-2369-4365-B78B-525EBD0B9AEF}"/>
    <cellStyle name="Total 5 3" xfId="1984" xr:uid="{C438A7A9-F4C5-4607-BC41-2FDA9BEBD580}"/>
    <cellStyle name="Total 5 3 10" xfId="8482" xr:uid="{37181901-B76D-414A-9BED-963A131A6122}"/>
    <cellStyle name="Total 5 3 10 2" xfId="23590" xr:uid="{A6FA74EB-C76E-4188-B831-ED1CE6E82E1B}"/>
    <cellStyle name="Total 5 3 11" xfId="14271" xr:uid="{34AF1EF9-1D69-4BF2-923B-AEDF0F00E267}"/>
    <cellStyle name="Total 5 3 11 2" xfId="29379" xr:uid="{A9076DE5-957A-49C5-9FF8-076E6B4735A8}"/>
    <cellStyle name="Total 5 3 12" xfId="15905" xr:uid="{714D5F41-B87C-4FBA-B5B2-D54E2C694EC0}"/>
    <cellStyle name="Total 5 3 12 2" xfId="31013" xr:uid="{4819C58B-F122-4D97-9993-9731F7A354BF}"/>
    <cellStyle name="Total 5 3 13" xfId="17209" xr:uid="{440C9EAF-BC9D-4936-A4AB-61B9C2FEAA8E}"/>
    <cellStyle name="Total 5 3 2" xfId="2544" xr:uid="{3808852A-525B-4C1B-88FD-8B99E2735E3C}"/>
    <cellStyle name="Total 5 3 2 2" xfId="5181" xr:uid="{220CE0E6-53E6-494D-A49E-A33D169CF017}"/>
    <cellStyle name="Total 5 3 2 2 2" xfId="11545" xr:uid="{A3FD3E59-458D-4CDE-B77A-76150C658EC6}"/>
    <cellStyle name="Total 5 3 2 2 2 2" xfId="26653" xr:uid="{79605CAB-929D-4805-9B85-6035B9F9C601}"/>
    <cellStyle name="Total 5 3 2 2 3" xfId="13602" xr:uid="{C60E50BD-3872-4B88-B50C-1E3A3A392BBA}"/>
    <cellStyle name="Total 5 3 2 2 3 2" xfId="28710" xr:uid="{7B5A6309-E21E-419F-AB45-A33B535BEDB7}"/>
    <cellStyle name="Total 5 3 2 2 4" xfId="20289" xr:uid="{ACBEE716-2517-45E3-8C64-85C5A5EB75D7}"/>
    <cellStyle name="Total 5 3 2 3" xfId="9011" xr:uid="{D98B0E54-11EF-45DF-BFA2-D236D3048F90}"/>
    <cellStyle name="Total 5 3 2 3 2" xfId="24119" xr:uid="{DAC79C58-833E-4391-82C8-FBE06162D2A1}"/>
    <cellStyle name="Total 5 3 3" xfId="2746" xr:uid="{AAF846BF-6110-4D6B-B824-1277007A4172}"/>
    <cellStyle name="Total 5 3 3 2" xfId="5383" xr:uid="{656E0C06-3E17-4735-8C04-C3A946AB3038}"/>
    <cellStyle name="Total 5 3 3 2 2" xfId="11732" xr:uid="{A7F9554B-AE3A-48E3-BA5D-D04D799467D0}"/>
    <cellStyle name="Total 5 3 3 2 2 2" xfId="26840" xr:uid="{5635B338-9460-417A-BFFC-5A0F2768D5C1}"/>
    <cellStyle name="Total 5 3 3 2 3" xfId="7190" xr:uid="{C4BBB51B-C51F-4EC9-94E4-80D2C8FE6F89}"/>
    <cellStyle name="Total 5 3 3 2 3 2" xfId="22298" xr:uid="{6E415880-BB74-4982-9D98-78229F4EF92B}"/>
    <cellStyle name="Total 5 3 3 2 4" xfId="20491" xr:uid="{D144C978-072D-4964-AEA4-36674329B1AA}"/>
    <cellStyle name="Total 5 3 3 3" xfId="11769" xr:uid="{EFA51E94-C329-4974-9A07-007C9E1998A3}"/>
    <cellStyle name="Total 5 3 3 3 2" xfId="26877" xr:uid="{72B3DCF6-8DF9-4C78-923D-7875B4B547BC}"/>
    <cellStyle name="Total 5 3 3 4" xfId="17854" xr:uid="{BE8A0773-93EC-4B14-B581-851896927347}"/>
    <cellStyle name="Total 5 3 4" xfId="3049" xr:uid="{49771E11-B649-421F-AD2C-F2AF8EDEE472}"/>
    <cellStyle name="Total 5 3 4 2" xfId="5686" xr:uid="{24792D11-6161-492A-B8A6-0EAE1F2DC21B}"/>
    <cellStyle name="Total 5 3 4 2 2" xfId="11997" xr:uid="{2E39FD14-63B8-4BCE-8D60-B5A5479FAB76}"/>
    <cellStyle name="Total 5 3 4 2 2 2" xfId="27105" xr:uid="{3EBF1C82-6567-4850-8F8F-592A3E2F5DB3}"/>
    <cellStyle name="Total 5 3 4 2 3" xfId="13723" xr:uid="{142986DD-E7E5-4AAE-83C1-77BC5CE5B819}"/>
    <cellStyle name="Total 5 3 4 2 3 2" xfId="28831" xr:uid="{16E10000-832C-47FF-B605-A1A243FE7F44}"/>
    <cellStyle name="Total 5 3 4 2 4" xfId="20794" xr:uid="{5A75713B-16BC-4B13-95E7-B410AA825BF7}"/>
    <cellStyle name="Total 5 3 4 3" xfId="9431" xr:uid="{68092359-C80F-4E50-AAEB-680FED8CC89B}"/>
    <cellStyle name="Total 5 3 4 3 2" xfId="24539" xr:uid="{A67DA834-620B-4814-983C-DD2FF87E4566}"/>
    <cellStyle name="Total 5 3 4 4" xfId="13731" xr:uid="{1CB32A49-502B-4259-8BB1-3488470050B4}"/>
    <cellStyle name="Total 5 3 4 4 2" xfId="28839" xr:uid="{86A609A0-DAF6-4394-B0E4-9B68F4C7588B}"/>
    <cellStyle name="Total 5 3 4 5" xfId="18157" xr:uid="{A060CD6C-DACF-4C84-AC47-F1B5B92F5832}"/>
    <cellStyle name="Total 5 3 5" xfId="3375" xr:uid="{68CCB2C0-C0DA-4101-AF62-41DCF6F381AF}"/>
    <cellStyle name="Total 5 3 5 2" xfId="6012" xr:uid="{18601164-CFB8-4803-96D9-58BDAB0EA0B0}"/>
    <cellStyle name="Total 5 3 5 2 2" xfId="12323" xr:uid="{2155B879-0D62-4B5D-8BA9-BB70734BF630}"/>
    <cellStyle name="Total 5 3 5 2 2 2" xfId="27431" xr:uid="{4CC8A74C-188E-44AA-BC98-7E9C88B59022}"/>
    <cellStyle name="Total 5 3 5 2 3" xfId="15468" xr:uid="{A46A2421-05B2-43A8-B219-EE64C05CC377}"/>
    <cellStyle name="Total 5 3 5 2 3 2" xfId="30576" xr:uid="{C876BC34-B453-4EC1-8B71-34D2E8ABA96B}"/>
    <cellStyle name="Total 5 3 5 2 4" xfId="21120" xr:uid="{BF5794C7-F0ED-412F-805E-73EA8301CB9C}"/>
    <cellStyle name="Total 5 3 5 3" xfId="9757" xr:uid="{9B086E13-4829-43B1-8BE1-619464B0208C}"/>
    <cellStyle name="Total 5 3 5 3 2" xfId="24865" xr:uid="{D8D8ADC9-B8CA-4204-BFD9-60C719C54DE3}"/>
    <cellStyle name="Total 5 3 5 4" xfId="8734" xr:uid="{7B4E5710-36DB-470E-9EA0-3257CE1C6D4C}"/>
    <cellStyle name="Total 5 3 5 4 2" xfId="23842" xr:uid="{3290C25A-64F4-4330-86EC-9EF7B2F3E662}"/>
    <cellStyle name="Total 5 3 5 5" xfId="18483" xr:uid="{7C6030CF-EA75-4983-B519-16D9F6749919}"/>
    <cellStyle name="Total 5 3 6" xfId="3681" xr:uid="{BA28A45F-3DC1-4729-97B2-8725AF4A7CA5}"/>
    <cellStyle name="Total 5 3 6 2" xfId="6318" xr:uid="{767D5662-2137-4CAF-8502-910FB6E10FF3}"/>
    <cellStyle name="Total 5 3 6 2 2" xfId="12629" xr:uid="{701ED0BB-4071-4157-9B26-616FE58DFF12}"/>
    <cellStyle name="Total 5 3 6 2 2 2" xfId="27737" xr:uid="{60773EE0-BBDE-4C60-B007-64AD85217CE3}"/>
    <cellStyle name="Total 5 3 6 2 3" xfId="15160" xr:uid="{B1F2C4CA-F7DC-4350-85F1-30112ED59CF0}"/>
    <cellStyle name="Total 5 3 6 2 3 2" xfId="30268" xr:uid="{D37B310A-CA69-44B5-B304-E29A1D656803}"/>
    <cellStyle name="Total 5 3 6 2 4" xfId="21426" xr:uid="{FABBA119-7F6E-4340-9F1D-2DFBDB9D5F6F}"/>
    <cellStyle name="Total 5 3 6 3" xfId="10063" xr:uid="{8EE4A08C-9BE2-47C7-976E-BC1E3A8B04CB}"/>
    <cellStyle name="Total 5 3 6 3 2" xfId="25171" xr:uid="{4E8DC83D-31D2-4CA7-B268-E57EB5238C3C}"/>
    <cellStyle name="Total 5 3 6 4" xfId="14609" xr:uid="{F8BA7FC4-247C-4248-A7FE-355CEE534ECD}"/>
    <cellStyle name="Total 5 3 6 4 2" xfId="29717" xr:uid="{0DDDFA81-4EC5-441E-A8F5-AD414E14D5B3}"/>
    <cellStyle name="Total 5 3 6 5" xfId="18789" xr:uid="{BFEBD20D-0BF7-454D-AA42-995CF19B0622}"/>
    <cellStyle name="Total 5 3 7" xfId="4056" xr:uid="{26E66297-4CEF-49F3-9B60-E291197311A9}"/>
    <cellStyle name="Total 5 3 7 2" xfId="6693" xr:uid="{ACC218A8-9123-4C34-A6CD-7579ED5CAA3F}"/>
    <cellStyle name="Total 5 3 7 2 2" xfId="13004" xr:uid="{1173629A-42E7-4AD3-A0EF-75EB68C33F24}"/>
    <cellStyle name="Total 5 3 7 2 2 2" xfId="28112" xr:uid="{C240C410-8073-462B-81CB-C41A5348D6C3}"/>
    <cellStyle name="Total 5 3 7 2 3" xfId="16680" xr:uid="{60AB25AA-62C9-4971-A343-F5ABE5DAE9AB}"/>
    <cellStyle name="Total 5 3 7 2 3 2" xfId="31788" xr:uid="{C456B6E0-C010-4752-8824-8C438D8E7AB1}"/>
    <cellStyle name="Total 5 3 7 2 4" xfId="21801" xr:uid="{C0906732-D02E-4CF9-9A45-0606F8E8ABCA}"/>
    <cellStyle name="Total 5 3 7 3" xfId="10438" xr:uid="{83472CEF-5C3E-46FC-821E-4C8715459091}"/>
    <cellStyle name="Total 5 3 7 3 2" xfId="25546" xr:uid="{B61EDBC3-B0EA-4B28-87A9-43D7DE14EC56}"/>
    <cellStyle name="Total 5 3 7 4" xfId="15276" xr:uid="{9CA4375B-38E3-422E-8C35-930D04F72F77}"/>
    <cellStyle name="Total 5 3 7 4 2" xfId="30384" xr:uid="{EA4782ED-DE2A-4CDA-BACE-74E67A3C28B8}"/>
    <cellStyle name="Total 5 3 7 5" xfId="19164" xr:uid="{F143E6D0-2B43-4E75-95BF-3C209852B2CD}"/>
    <cellStyle name="Total 5 3 8" xfId="4355" xr:uid="{5DFD4964-47D9-4D80-A473-B83AAACF580E}"/>
    <cellStyle name="Total 5 3 8 2" xfId="6992" xr:uid="{59EF6BD6-F35E-4EC4-A61B-A9CC8A0ADEAB}"/>
    <cellStyle name="Total 5 3 8 2 2" xfId="13303" xr:uid="{C77471FF-C780-499D-95EA-32AC8D29675B}"/>
    <cellStyle name="Total 5 3 8 2 2 2" xfId="28411" xr:uid="{4E28E572-9682-4424-824A-1672559B0C7D}"/>
    <cellStyle name="Total 5 3 8 2 3" xfId="16967" xr:uid="{60983CBA-25E4-4424-81A2-E2FECBFB9BD4}"/>
    <cellStyle name="Total 5 3 8 2 3 2" xfId="32075" xr:uid="{9353CD0F-516D-422E-BE8C-165FA4C8C9A2}"/>
    <cellStyle name="Total 5 3 8 2 4" xfId="22100" xr:uid="{BC3BB1DB-93E9-4FDB-9D74-6B44E9E57565}"/>
    <cellStyle name="Total 5 3 8 3" xfId="10737" xr:uid="{7449EA91-CF8C-441D-B8A9-1B2C6E2802E9}"/>
    <cellStyle name="Total 5 3 8 3 2" xfId="25845" xr:uid="{3EC1E63C-05C5-4EAE-9F5C-8F0A186997C5}"/>
    <cellStyle name="Total 5 3 8 4" xfId="9238" xr:uid="{D50B898A-901A-49A8-84D3-860CFBF43E50}"/>
    <cellStyle name="Total 5 3 8 4 2" xfId="24346" xr:uid="{CE7661C1-8FBB-4BAB-BA24-C80DD34C235A}"/>
    <cellStyle name="Total 5 3 8 5" xfId="19463" xr:uid="{46017454-5B1E-463F-B43D-645B15F0CAA1}"/>
    <cellStyle name="Total 5 3 9" xfId="4621" xr:uid="{4385D222-AE69-4DFE-BA2B-0430DE8A10DE}"/>
    <cellStyle name="Total 5 3 9 2" xfId="11003" xr:uid="{EE21F467-5793-4FAC-8D47-EDAF519F17C5}"/>
    <cellStyle name="Total 5 3 9 2 2" xfId="26111" xr:uid="{8203EDEA-1300-4F40-A1B6-AAAC06DBB972}"/>
    <cellStyle name="Total 5 3 9 3" xfId="8174" xr:uid="{09BA4995-267D-4796-9B8D-92EF3E4C0A81}"/>
    <cellStyle name="Total 5 3 9 3 2" xfId="23282" xr:uid="{258EEBE2-B526-4902-99B7-7A8C57D3E97E}"/>
    <cellStyle name="Total 5 3 9 4" xfId="19729" xr:uid="{B7D1A714-8D4A-429E-B41E-04C0CB392E2E}"/>
    <cellStyle name="Total 5 4" xfId="2146" xr:uid="{7A9B0E15-8BB8-446C-8AD1-3FC06F2DA66E}"/>
    <cellStyle name="Total 5 4 10" xfId="14988" xr:uid="{E912CF98-9BC3-45E0-A1E5-DFE3D8F2EB62}"/>
    <cellStyle name="Total 5 4 10 2" xfId="30096" xr:uid="{8413AB92-6064-468B-8730-DBE23F9156C9}"/>
    <cellStyle name="Total 5 4 11" xfId="14967" xr:uid="{7115287C-E271-4B62-839C-DAAB9D1DDF51}"/>
    <cellStyle name="Total 5 4 11 2" xfId="30075" xr:uid="{C4081F36-D07F-4A82-B297-CE6C50497C15}"/>
    <cellStyle name="Total 5 4 12" xfId="17371" xr:uid="{41CD9FF6-752B-4BE8-9EAF-4B8B343A0966}"/>
    <cellStyle name="Total 5 4 2" xfId="2636" xr:uid="{169BE989-EBE3-40A1-A83A-8AEB4EA48816}"/>
    <cellStyle name="Total 5 4 2 2" xfId="5273" xr:uid="{9A438D03-A1C9-4ED6-BDC0-579E1EB2B115}"/>
    <cellStyle name="Total 5 4 2 2 2" xfId="11637" xr:uid="{341B1E36-BDDF-4C9D-AA7B-B965B79BD427}"/>
    <cellStyle name="Total 5 4 2 2 2 2" xfId="26745" xr:uid="{DA8BC0F0-3CCF-491B-83C3-48A6817F2231}"/>
    <cellStyle name="Total 5 4 2 2 3" xfId="15418" xr:uid="{A00029F1-4F97-4A6B-BDDE-8D8A3E2E6501}"/>
    <cellStyle name="Total 5 4 2 2 3 2" xfId="30526" xr:uid="{C3157C73-CEEA-4201-9383-B4D0B717987C}"/>
    <cellStyle name="Total 5 4 2 2 4" xfId="20381" xr:uid="{91191C74-5108-447D-ABEB-098492C136AB}"/>
    <cellStyle name="Total 5 4 2 3" xfId="9103" xr:uid="{B838834A-B801-4433-A309-1D8E3BFF956F}"/>
    <cellStyle name="Total 5 4 2 3 2" xfId="24211" xr:uid="{CB1B9185-02B1-461D-BC23-41E25E04918F}"/>
    <cellStyle name="Total 5 4 2 4" xfId="8240" xr:uid="{8567324C-1D60-4E47-B9DB-D48F629C2AA3}"/>
    <cellStyle name="Total 5 4 2 4 2" xfId="23348" xr:uid="{BC1B0A61-0914-4348-8628-6F688FECF671}"/>
    <cellStyle name="Total 5 4 2 5" xfId="15889" xr:uid="{3A264DDE-A973-42B3-9C6F-3AF131D6EB5D}"/>
    <cellStyle name="Total 5 4 2 5 2" xfId="30997" xr:uid="{3E9FE1A0-DE6B-434D-83B6-E7CFC13CE38B}"/>
    <cellStyle name="Total 5 4 2 6" xfId="17744" xr:uid="{2A205B0E-75C7-44E5-AB9D-4B8053DA2DCA}"/>
    <cellStyle name="Total 5 4 3" xfId="2901" xr:uid="{6B9E9FDE-65AB-4C95-99D5-5C0781A6237E}"/>
    <cellStyle name="Total 5 4 3 2" xfId="5538" xr:uid="{6C59841F-969D-4245-82CD-EDE9A5D4A726}"/>
    <cellStyle name="Total 5 4 3 2 2" xfId="11849" xr:uid="{4AE539A3-A1BD-4805-97E5-040E942FBD77}"/>
    <cellStyle name="Total 5 4 3 2 2 2" xfId="26957" xr:uid="{17ACE2A1-2718-4153-80B1-22A293E8328E}"/>
    <cellStyle name="Total 5 4 3 2 3" xfId="8256" xr:uid="{146FCFD8-AF6B-46D1-9993-940A3C863725}"/>
    <cellStyle name="Total 5 4 3 2 3 2" xfId="23364" xr:uid="{11C36DC9-3F22-47A7-AA05-CEBAADF148C2}"/>
    <cellStyle name="Total 5 4 3 2 4" xfId="20646" xr:uid="{78417D60-A8E9-4258-941B-7D4EBA04CA8E}"/>
    <cellStyle name="Total 5 4 3 3" xfId="11254" xr:uid="{88B349E6-AD3D-4405-8A8C-1011C9582D9F}"/>
    <cellStyle name="Total 5 4 3 3 2" xfId="26362" xr:uid="{8D5618F6-BA6E-4FCC-9E03-CED8FD9E74F2}"/>
    <cellStyle name="Total 5 4 3 4" xfId="18009" xr:uid="{4C48F05A-D808-4C1A-98E3-AF1BE9F629E2}"/>
    <cellStyle name="Total 5 4 4" xfId="3204" xr:uid="{8CCCD6CB-31F4-4649-AB56-BF922E915517}"/>
    <cellStyle name="Total 5 4 4 2" xfId="5841" xr:uid="{3E6EEE62-30A7-4D06-909B-3544C5F8B1AB}"/>
    <cellStyle name="Total 5 4 4 2 2" xfId="12152" xr:uid="{8CE06EE8-A559-4E7A-A6C2-51DD5396B4B9}"/>
    <cellStyle name="Total 5 4 4 2 2 2" xfId="27260" xr:uid="{3AC144A4-CCD5-4E91-93A0-E6E721EE4C40}"/>
    <cellStyle name="Total 5 4 4 2 3" xfId="7638" xr:uid="{E8BAF84B-81CE-4D00-93AF-1DC569FA3519}"/>
    <cellStyle name="Total 5 4 4 2 3 2" xfId="22746" xr:uid="{0D45D68A-7611-4E09-B563-ACB010332061}"/>
    <cellStyle name="Total 5 4 4 2 4" xfId="20949" xr:uid="{A7825B93-FAC9-40A5-805E-9165A34A5D65}"/>
    <cellStyle name="Total 5 4 4 3" xfId="9586" xr:uid="{B887B460-48B6-42BD-951C-6081EA57D09E}"/>
    <cellStyle name="Total 5 4 4 3 2" xfId="24694" xr:uid="{19C3300A-0E9F-468E-A73F-864F8D472ADC}"/>
    <cellStyle name="Total 5 4 4 4" xfId="15064" xr:uid="{9973682D-275F-42B0-935D-4148ED7D4F49}"/>
    <cellStyle name="Total 5 4 4 4 2" xfId="30172" xr:uid="{7A78AF2F-15E3-4614-A326-CA33669AAE44}"/>
    <cellStyle name="Total 5 4 4 5" xfId="18312" xr:uid="{5E1BD5E4-AF31-4405-ACCF-F721EC19ADBA}"/>
    <cellStyle name="Total 5 4 5" xfId="3530" xr:uid="{4E51B4B2-F41B-4FEB-AC98-00D4E0286388}"/>
    <cellStyle name="Total 5 4 5 2" xfId="6167" xr:uid="{D1A6FE78-CF23-410F-BE79-7160EBF853A4}"/>
    <cellStyle name="Total 5 4 5 2 2" xfId="12478" xr:uid="{0FA021B1-4C78-4B41-A410-0063F9921855}"/>
    <cellStyle name="Total 5 4 5 2 2 2" xfId="27586" xr:uid="{5DEA7BEB-50F3-489F-8C33-1E3AC367D484}"/>
    <cellStyle name="Total 5 4 5 2 3" xfId="7743" xr:uid="{1133002B-BD22-4E4E-B619-8DF883E4623C}"/>
    <cellStyle name="Total 5 4 5 2 3 2" xfId="22851" xr:uid="{E14F2D59-0CB0-4379-8E29-5F8A85A83C22}"/>
    <cellStyle name="Total 5 4 5 2 4" xfId="21275" xr:uid="{24B519F5-502B-40DF-BE49-0BDC301083DD}"/>
    <cellStyle name="Total 5 4 5 3" xfId="9912" xr:uid="{1B05174E-817F-4C7F-B11A-E0E980C1D8CC}"/>
    <cellStyle name="Total 5 4 5 3 2" xfId="25020" xr:uid="{80DDF1B5-7627-40C9-B4EA-D2D917370E57}"/>
    <cellStyle name="Total 5 4 5 4" xfId="14773" xr:uid="{78B0F2DA-2C0F-4940-8D08-DEB25C64F525}"/>
    <cellStyle name="Total 5 4 5 4 2" xfId="29881" xr:uid="{F28AF598-4A18-46D4-B2E6-5CA2339A1DD5}"/>
    <cellStyle name="Total 5 4 5 5" xfId="18638" xr:uid="{0227EDAD-DCE9-472B-A2A8-657F3FC33D52}"/>
    <cellStyle name="Total 5 4 6" xfId="3836" xr:uid="{F77A0A76-703B-434F-A440-B8D4D5D7A0B1}"/>
    <cellStyle name="Total 5 4 6 2" xfId="6473" xr:uid="{58BFA399-768B-4022-B8EE-9DFE6CF32280}"/>
    <cellStyle name="Total 5 4 6 2 2" xfId="12784" xr:uid="{F2909845-1C96-426D-BAD1-FC6D28F779A8}"/>
    <cellStyle name="Total 5 4 6 2 2 2" xfId="27892" xr:uid="{6BD70499-DD30-4623-A303-23E526CC01A4}"/>
    <cellStyle name="Total 5 4 6 2 3" xfId="16175" xr:uid="{9E16ED05-3267-4C50-B5DA-AE728A6E7F30}"/>
    <cellStyle name="Total 5 4 6 2 3 2" xfId="31283" xr:uid="{2FDE7152-C75C-4C4A-831A-4F6EBA722374}"/>
    <cellStyle name="Total 5 4 6 2 4" xfId="21581" xr:uid="{3CBB0A2E-CD54-4272-B3E1-494999AD71FF}"/>
    <cellStyle name="Total 5 4 6 3" xfId="10218" xr:uid="{A4151597-E1E1-4D73-BA3B-84578DFB2EA8}"/>
    <cellStyle name="Total 5 4 6 3 2" xfId="25326" xr:uid="{A4A002EE-63B0-43AF-ACBA-37FA1046033B}"/>
    <cellStyle name="Total 5 4 6 4" xfId="7935" xr:uid="{0A0597EA-7D35-485D-8152-C5BF457C31C0}"/>
    <cellStyle name="Total 5 4 6 4 2" xfId="23043" xr:uid="{C95136B1-5328-43FF-A368-68592F6AE3E4}"/>
    <cellStyle name="Total 5 4 6 5" xfId="18944" xr:uid="{68AA398F-0D38-4E85-B240-8A16DEC98CB8}"/>
    <cellStyle name="Total 5 4 7" xfId="4218" xr:uid="{816C0738-399B-4157-80F8-770E5C285D19}"/>
    <cellStyle name="Total 5 4 7 2" xfId="6855" xr:uid="{4B996532-3AEB-4D40-ABD8-F5F8C8FA08C3}"/>
    <cellStyle name="Total 5 4 7 2 2" xfId="13166" xr:uid="{E989DD98-7D79-4B54-9A6D-BA6BD29F9C13}"/>
    <cellStyle name="Total 5 4 7 2 2 2" xfId="28274" xr:uid="{310AA997-7F25-4A5F-9E02-CE857F4DFA57}"/>
    <cellStyle name="Total 5 4 7 2 3" xfId="16835" xr:uid="{48FAFC78-2145-4330-A589-21F7C58E29EC}"/>
    <cellStyle name="Total 5 4 7 2 3 2" xfId="31943" xr:uid="{91F85642-4583-4F47-8D27-FAADBF0A9015}"/>
    <cellStyle name="Total 5 4 7 2 4" xfId="21963" xr:uid="{839F16C0-71B4-462E-9940-27CFA905C852}"/>
    <cellStyle name="Total 5 4 7 3" xfId="10600" xr:uid="{EEC03DED-2DE8-4F22-A18B-6FE910D17172}"/>
    <cellStyle name="Total 5 4 7 3 2" xfId="25708" xr:uid="{324836FE-CE47-4FF5-A17D-C02040FA8000}"/>
    <cellStyle name="Total 5 4 7 4" xfId="14894" xr:uid="{566D1E9B-20AC-4403-AF8D-310E9B81DD57}"/>
    <cellStyle name="Total 5 4 7 4 2" xfId="30002" xr:uid="{A55EE1BD-1BC7-429A-9F91-B3D8B9FE6EE9}"/>
    <cellStyle name="Total 5 4 7 5" xfId="19326" xr:uid="{AFDC58B2-56B9-4522-B044-B824CD382223}"/>
    <cellStyle name="Total 5 4 8" xfId="4783" xr:uid="{BD521EA2-1341-4A81-8392-56FD99C03BC0}"/>
    <cellStyle name="Total 5 4 8 2" xfId="11165" xr:uid="{C7546EAE-B368-4E9F-9939-AFEE593F5DC2}"/>
    <cellStyle name="Total 5 4 8 2 2" xfId="26273" xr:uid="{C8F2EC8C-6E1B-4ED5-BA89-B483CBE443DA}"/>
    <cellStyle name="Total 5 4 8 3" xfId="13818" xr:uid="{3523B535-A668-48AA-9050-447EE2EBB4DE}"/>
    <cellStyle name="Total 5 4 8 3 2" xfId="28926" xr:uid="{7695072A-1B35-4783-8F0A-B74D0A426405}"/>
    <cellStyle name="Total 5 4 8 4" xfId="19891" xr:uid="{14708F77-991B-4AFC-9F0D-2405AA5798B9}"/>
    <cellStyle name="Total 5 4 9" xfId="8644" xr:uid="{60255274-B63B-43FF-A09D-67248DF889D4}"/>
    <cellStyle name="Total 5 4 9 2" xfId="23752" xr:uid="{B8BD1778-DF57-435D-8393-A73A8342A1CE}"/>
    <cellStyle name="Total 5 5" xfId="2161" xr:uid="{719370C0-A308-475B-8466-8C2CF72664B1}"/>
    <cellStyle name="Total 5 5 10" xfId="15991" xr:uid="{6E9584B4-E5C9-48D7-8F4B-EF0EFE69B11F}"/>
    <cellStyle name="Total 5 5 10 2" xfId="31099" xr:uid="{462DD13F-83E6-4900-9115-0FD684A70056}"/>
    <cellStyle name="Total 5 5 11" xfId="17386" xr:uid="{6631B6C7-01E3-4356-8D82-D3FC44EF7EC1}"/>
    <cellStyle name="Total 5 5 2" xfId="2916" xr:uid="{C7392066-07DD-4DFA-8330-BC3033E4DCE7}"/>
    <cellStyle name="Total 5 5 2 2" xfId="5553" xr:uid="{8CF0E202-28F4-4698-82AD-70D324AD3B64}"/>
    <cellStyle name="Total 5 5 2 2 2" xfId="11864" xr:uid="{EE40C680-9297-4700-9C10-B9A60C159846}"/>
    <cellStyle name="Total 5 5 2 2 2 2" xfId="26972" xr:uid="{10AABBE1-C2C8-4A91-9808-ADFB81375BCE}"/>
    <cellStyle name="Total 5 5 2 2 3" xfId="14344" xr:uid="{468AE920-9A17-4B30-92AE-38B2651055EC}"/>
    <cellStyle name="Total 5 5 2 2 3 2" xfId="29452" xr:uid="{8E9882F0-E61C-44F8-A856-A05209AA6642}"/>
    <cellStyle name="Total 5 5 2 2 4" xfId="20661" xr:uid="{52A80F94-6975-487F-A225-E4E3B1904C34}"/>
    <cellStyle name="Total 5 5 2 3" xfId="7728" xr:uid="{88037BBB-1997-4DD3-AA8B-8B9E89E865B9}"/>
    <cellStyle name="Total 5 5 2 3 2" xfId="22836" xr:uid="{E52941AE-90B4-4A82-9370-A9A7850ACCC9}"/>
    <cellStyle name="Total 5 5 2 4" xfId="18024" xr:uid="{97795AEA-9370-4E71-8649-7D996F0526A9}"/>
    <cellStyle name="Total 5 5 3" xfId="3219" xr:uid="{F20567CB-5280-4243-8107-03852F1309B3}"/>
    <cellStyle name="Total 5 5 3 2" xfId="5856" xr:uid="{A020CF3A-66A0-44E0-A6CB-E1AF0C1CBD72}"/>
    <cellStyle name="Total 5 5 3 2 2" xfId="12167" xr:uid="{DFDD4D32-DDC3-4622-8F57-AFBE5A1284A4}"/>
    <cellStyle name="Total 5 5 3 2 2 2" xfId="27275" xr:uid="{9B7B5412-E888-462E-AEE3-7D9370AE1F08}"/>
    <cellStyle name="Total 5 5 3 2 3" xfId="7945" xr:uid="{3BF4BBC0-A785-47C3-9C89-8A7D9F7A3316}"/>
    <cellStyle name="Total 5 5 3 2 3 2" xfId="23053" xr:uid="{100D9AC6-DCEF-440A-BB6D-C4613D02F70B}"/>
    <cellStyle name="Total 5 5 3 2 4" xfId="20964" xr:uid="{B3741B6D-F994-4C21-8F04-B7929DF748C8}"/>
    <cellStyle name="Total 5 5 3 3" xfId="9601" xr:uid="{06BAF106-64C6-4987-88E6-3C606F1AB299}"/>
    <cellStyle name="Total 5 5 3 3 2" xfId="24709" xr:uid="{EFAEB7FC-253A-4562-9E47-9A25083918ED}"/>
    <cellStyle name="Total 5 5 3 4" xfId="13753" xr:uid="{0153E1B2-F67D-4F6D-8D39-0372EC6EFF3B}"/>
    <cellStyle name="Total 5 5 3 4 2" xfId="28861" xr:uid="{BD48A38B-CC50-45C4-A3F2-3B330C0E7296}"/>
    <cellStyle name="Total 5 5 3 5" xfId="18327" xr:uid="{47C64ED7-38AC-4E49-8422-A4FB157171C8}"/>
    <cellStyle name="Total 5 5 4" xfId="3545" xr:uid="{3BD6C316-E8EF-4390-BA3F-C40C0BA5C95C}"/>
    <cellStyle name="Total 5 5 4 2" xfId="6182" xr:uid="{68FD46D4-BD94-45CC-BE40-B062C41E0AE1}"/>
    <cellStyle name="Total 5 5 4 2 2" xfId="12493" xr:uid="{254D46F3-FAF7-496E-861E-7BEBEF6892EC}"/>
    <cellStyle name="Total 5 5 4 2 2 2" xfId="27601" xr:uid="{15BCDFEA-F150-41AF-8266-B7C64A911FBD}"/>
    <cellStyle name="Total 5 5 4 2 3" xfId="13630" xr:uid="{30A61918-7113-4454-A903-DA5E90E3739D}"/>
    <cellStyle name="Total 5 5 4 2 3 2" xfId="28738" xr:uid="{044A105B-04E9-4496-9C50-A83FCE9395C4}"/>
    <cellStyle name="Total 5 5 4 2 4" xfId="21290" xr:uid="{E32C9DBA-B831-492C-9F67-DCF031C67567}"/>
    <cellStyle name="Total 5 5 4 3" xfId="9927" xr:uid="{83C8E28C-0891-4A52-A6AB-3543DBDFE8CF}"/>
    <cellStyle name="Total 5 5 4 3 2" xfId="25035" xr:uid="{3A326663-C2E0-4312-A1C1-4ABC7D573907}"/>
    <cellStyle name="Total 5 5 4 4" xfId="7763" xr:uid="{B139AFBE-3E10-4213-A187-97111ED5BA4F}"/>
    <cellStyle name="Total 5 5 4 4 2" xfId="22871" xr:uid="{0CCAAA7D-1D2A-4FD9-84C5-63E9CD29E7A2}"/>
    <cellStyle name="Total 5 5 4 5" xfId="18653" xr:uid="{987D13C9-69C8-4271-A5E8-DFBB07A0D734}"/>
    <cellStyle name="Total 5 5 5" xfId="3851" xr:uid="{91E276B0-B4B8-4279-91A6-03BEA192ABBE}"/>
    <cellStyle name="Total 5 5 5 2" xfId="6488" xr:uid="{84F22733-92FF-40FC-A4E5-C5F6251A4FE7}"/>
    <cellStyle name="Total 5 5 5 2 2" xfId="12799" xr:uid="{F9B7595C-9104-4D78-8722-105E7D000DFD}"/>
    <cellStyle name="Total 5 5 5 2 2 2" xfId="27907" xr:uid="{8434B604-A81B-4BA7-9F39-90B284949A35}"/>
    <cellStyle name="Total 5 5 5 2 3" xfId="8052" xr:uid="{C7822D24-A274-42E2-8E74-0ADF7FA8074A}"/>
    <cellStyle name="Total 5 5 5 2 3 2" xfId="23160" xr:uid="{25BBC944-5353-49C8-A0B9-A11A2C625695}"/>
    <cellStyle name="Total 5 5 5 2 4" xfId="21596" xr:uid="{0A5F2738-9199-4E73-92AE-1215894AA83F}"/>
    <cellStyle name="Total 5 5 5 3" xfId="10233" xr:uid="{00585463-2352-432A-904B-A7527EDF1D38}"/>
    <cellStyle name="Total 5 5 5 3 2" xfId="25341" xr:uid="{FDB0A3EF-181D-4D2F-B673-11F9728C2DD0}"/>
    <cellStyle name="Total 5 5 5 4" xfId="14060" xr:uid="{AB04061B-10C0-4908-ADDF-09307CDD0EBA}"/>
    <cellStyle name="Total 5 5 5 4 2" xfId="29168" xr:uid="{E7DB39AD-9C90-4D1A-BE7B-0F74D653A30D}"/>
    <cellStyle name="Total 5 5 5 5" xfId="18959" xr:uid="{4FDCCC45-FBEE-40B2-9C8A-5DFA1108EF9D}"/>
    <cellStyle name="Total 5 5 6" xfId="4233" xr:uid="{EA063A08-6B0B-4FC6-9F99-DE8AFB00640F}"/>
    <cellStyle name="Total 5 5 6 2" xfId="6870" xr:uid="{8AE4AF2E-9F84-40BB-AB0A-3F3AA5F806AD}"/>
    <cellStyle name="Total 5 5 6 2 2" xfId="13181" xr:uid="{6F3C630C-5FE1-437A-BB21-E555774424B0}"/>
    <cellStyle name="Total 5 5 6 2 2 2" xfId="28289" xr:uid="{A9E4F8F4-780E-4C21-9F22-F593CAC2359F}"/>
    <cellStyle name="Total 5 5 6 2 3" xfId="16850" xr:uid="{201365C6-7B32-4DDE-8039-5030E85E835D}"/>
    <cellStyle name="Total 5 5 6 2 3 2" xfId="31958" xr:uid="{F77B8BB4-CDDA-4844-9BB3-777E2B5804EC}"/>
    <cellStyle name="Total 5 5 6 2 4" xfId="21978" xr:uid="{17DDD452-5FB0-4DE9-9625-27224EECE44A}"/>
    <cellStyle name="Total 5 5 6 3" xfId="10615" xr:uid="{AC1BE623-F73B-4A28-96CE-2A74B215A234}"/>
    <cellStyle name="Total 5 5 6 3 2" xfId="25723" xr:uid="{044AB7CA-1D10-48DE-88B0-615F2AA742AE}"/>
    <cellStyle name="Total 5 5 6 4" xfId="7308" xr:uid="{238F9371-BFD3-4B4C-B77A-9E1F586218BA}"/>
    <cellStyle name="Total 5 5 6 4 2" xfId="22416" xr:uid="{650C0293-8EF0-4C25-B17F-F7919D050142}"/>
    <cellStyle name="Total 5 5 6 5" xfId="19341" xr:uid="{22C124C1-646F-47B9-A7EB-51BC66AD5797}"/>
    <cellStyle name="Total 5 5 7" xfId="4798" xr:uid="{2628581B-6AD8-4EA4-8F39-99633DF8824A}"/>
    <cellStyle name="Total 5 5 7 2" xfId="11180" xr:uid="{F2A5DEE5-4D6B-4502-BA71-EFDAC804324E}"/>
    <cellStyle name="Total 5 5 7 2 2" xfId="26288" xr:uid="{22190A9C-0F64-4782-B47C-E649F45CCC42}"/>
    <cellStyle name="Total 5 5 7 3" xfId="8171" xr:uid="{FB835921-1DFF-443E-A4E3-6375AF399221}"/>
    <cellStyle name="Total 5 5 7 3 2" xfId="23279" xr:uid="{C73CE9DC-B875-47A1-ACE5-47DC05241899}"/>
    <cellStyle name="Total 5 5 7 4" xfId="19906" xr:uid="{9464A3F4-725B-4B47-976E-8C1F637C7A5F}"/>
    <cellStyle name="Total 5 5 8" xfId="8659" xr:uid="{7151CDAD-BA14-4D2C-8DC3-F2E4445E59D2}"/>
    <cellStyle name="Total 5 5 8 2" xfId="23767" xr:uid="{565585D0-7E99-4C49-9427-6F3B8C59F204}"/>
    <cellStyle name="Total 5 5 9" xfId="7716" xr:uid="{496839C9-446C-437A-9044-6B0763A0354B}"/>
    <cellStyle name="Total 5 5 9 2" xfId="22824" xr:uid="{B807D5A1-B67A-4979-B5C0-22C5937E0264}"/>
    <cellStyle name="Total 6" xfId="1785" xr:uid="{00000000-0005-0000-0000-0000F9060000}"/>
    <cellStyle name="Total 6 2" xfId="1956" xr:uid="{CBEBFC01-9232-49AE-BC27-1DC46355DBFA}"/>
    <cellStyle name="Total 6 2 10" xfId="8457" xr:uid="{C39933CB-ADD3-4502-858E-E2EF2C24BFC8}"/>
    <cellStyle name="Total 6 2 10 2" xfId="23565" xr:uid="{769E6034-6533-4F99-8ADC-2F1EE81E1D8D}"/>
    <cellStyle name="Total 6 2 11" xfId="15397" xr:uid="{4B1D5F19-3CF1-4610-8A4A-E32A3CD50DE2}"/>
    <cellStyle name="Total 6 2 11 2" xfId="30505" xr:uid="{138F3596-7218-4111-9855-012555E70639}"/>
    <cellStyle name="Total 6 2 12" xfId="13728" xr:uid="{53244818-7318-4968-B92E-78EE83769BBE}"/>
    <cellStyle name="Total 6 2 12 2" xfId="28836" xr:uid="{D295A450-A3D7-4A3E-B643-B0C30E77DBD8}"/>
    <cellStyle name="Total 6 2 13" xfId="17181" xr:uid="{EFFE823E-513B-4365-BFDC-DA8C6D07E7D3}"/>
    <cellStyle name="Total 6 2 2" xfId="2516" xr:uid="{B6878DB1-1956-4CB6-B89E-1C426FBEFB5C}"/>
    <cellStyle name="Total 6 2 2 2" xfId="5153" xr:uid="{7D88D134-9522-48A9-8650-BAD0C573CE3A}"/>
    <cellStyle name="Total 6 2 2 2 2" xfId="11517" xr:uid="{9BD71BD0-6C74-41B9-8FB9-94E80D5DDDC1}"/>
    <cellStyle name="Total 6 2 2 2 2 2" xfId="26625" xr:uid="{1DF393CD-D742-47D1-A2C8-EE1790538216}"/>
    <cellStyle name="Total 6 2 2 2 3" xfId="13674" xr:uid="{2D6BFE54-3259-4575-8CB8-2D6CF37EF1F6}"/>
    <cellStyle name="Total 6 2 2 2 3 2" xfId="28782" xr:uid="{73F75D9F-E27E-4F45-AF5A-3D715C8C2E61}"/>
    <cellStyle name="Total 6 2 2 2 4" xfId="20261" xr:uid="{2E8EE48B-2082-4067-BC85-C49D329C9C98}"/>
    <cellStyle name="Total 6 2 2 3" xfId="8983" xr:uid="{11F90358-6BD5-477B-8F72-A004506FA7C6}"/>
    <cellStyle name="Total 6 2 2 3 2" xfId="24091" xr:uid="{89ECB336-4917-4C93-8B3A-45B81556E669}"/>
    <cellStyle name="Total 6 2 3" xfId="2732" xr:uid="{49566F29-D965-4A96-83EF-5922348B5B55}"/>
    <cellStyle name="Total 6 2 3 2" xfId="5369" xr:uid="{CF889F37-5760-4D53-BF5D-2A9DED6A37EF}"/>
    <cellStyle name="Total 6 2 3 2 2" xfId="11718" xr:uid="{6AB85EB2-DE32-4C6D-809C-FB30BA882E4E}"/>
    <cellStyle name="Total 6 2 3 2 2 2" xfId="26826" xr:uid="{E5D5CD79-DF00-4200-A806-2AD0F7DC9A65}"/>
    <cellStyle name="Total 6 2 3 2 3" xfId="14305" xr:uid="{EF4BE224-D914-495F-BD6E-4D803EBCD31A}"/>
    <cellStyle name="Total 6 2 3 2 3 2" xfId="29413" xr:uid="{8DEE73E3-7BB8-4198-BD0E-E38A5ED0C88D}"/>
    <cellStyle name="Total 6 2 3 2 4" xfId="20477" xr:uid="{6AE168A0-F144-4848-A461-619FF6A7C4CF}"/>
    <cellStyle name="Total 6 2 3 3" xfId="8732" xr:uid="{33393CE0-4E71-4FC8-A5C8-B2740E33EDCB}"/>
    <cellStyle name="Total 6 2 3 3 2" xfId="23840" xr:uid="{F5DE0F55-ACD8-4246-A4F8-19BC1640DEA5}"/>
    <cellStyle name="Total 6 2 3 4" xfId="17840" xr:uid="{2CAAFC1D-CAEF-4706-914A-F18ADCF2C4DB}"/>
    <cellStyle name="Total 6 2 4" xfId="3035" xr:uid="{F93A683B-9032-4FF7-8482-47EC60ECF2C6}"/>
    <cellStyle name="Total 6 2 4 2" xfId="5672" xr:uid="{9A6648E7-EDF8-4D88-A4CF-CF1A0936BE86}"/>
    <cellStyle name="Total 6 2 4 2 2" xfId="11983" xr:uid="{12BD85B9-965B-4D82-8CE3-38A41914BF85}"/>
    <cellStyle name="Total 6 2 4 2 2 2" xfId="27091" xr:uid="{A19DB088-EA68-4A5F-B55D-C661CB039F85}"/>
    <cellStyle name="Total 6 2 4 2 3" xfId="15932" xr:uid="{D1458EFB-13BC-421D-9CC1-C28F2BA626BF}"/>
    <cellStyle name="Total 6 2 4 2 3 2" xfId="31040" xr:uid="{AD4B175B-505C-454C-9E4F-934927FC52FB}"/>
    <cellStyle name="Total 6 2 4 2 4" xfId="20780" xr:uid="{C6FF0A5A-557D-4128-856F-5959E19F839C}"/>
    <cellStyle name="Total 6 2 4 3" xfId="9417" xr:uid="{98C02F7D-D5B3-4845-9483-C0770BD3EC48}"/>
    <cellStyle name="Total 6 2 4 3 2" xfId="24525" xr:uid="{00431497-BEF6-4F83-8B4D-17DF121ECD1D}"/>
    <cellStyle name="Total 6 2 4 4" xfId="13520" xr:uid="{FDCAACD7-BFE1-49C5-A510-7CFE920D4B13}"/>
    <cellStyle name="Total 6 2 4 4 2" xfId="28628" xr:uid="{3E2C85CB-C723-4EDD-8884-687C2C586424}"/>
    <cellStyle name="Total 6 2 4 5" xfId="18143" xr:uid="{10FC884B-B5A9-4C0F-BAC5-4442173BB1F2}"/>
    <cellStyle name="Total 6 2 5" xfId="3361" xr:uid="{87682612-1154-4745-81F0-668A5B5708A4}"/>
    <cellStyle name="Total 6 2 5 2" xfId="5998" xr:uid="{BA3AD95B-466C-44D3-A37E-B4AD62A091E1}"/>
    <cellStyle name="Total 6 2 5 2 2" xfId="12309" xr:uid="{01805268-13E2-4A57-BE1B-42A4428BEED9}"/>
    <cellStyle name="Total 6 2 5 2 2 2" xfId="27417" xr:uid="{FD759BF8-C166-4F52-8C89-D5ACF7867D28}"/>
    <cellStyle name="Total 6 2 5 2 3" xfId="14774" xr:uid="{47046ABF-9368-4DE8-9434-36070F67C6FC}"/>
    <cellStyle name="Total 6 2 5 2 3 2" xfId="29882" xr:uid="{5D69D80D-BCFD-460D-A736-1D448EE43D90}"/>
    <cellStyle name="Total 6 2 5 2 4" xfId="21106" xr:uid="{9B180B0A-CF44-47D2-BA4E-2FDAED52304D}"/>
    <cellStyle name="Total 6 2 5 3" xfId="9743" xr:uid="{2620A5E7-C89F-4C15-971E-2031E4271B8F}"/>
    <cellStyle name="Total 6 2 5 3 2" xfId="24851" xr:uid="{0CD908F2-6F48-4539-A422-894B630465C0}"/>
    <cellStyle name="Total 6 2 5 4" xfId="13518" xr:uid="{0DA66523-8713-4E4A-825A-09ACA76A4A4F}"/>
    <cellStyle name="Total 6 2 5 4 2" xfId="28626" xr:uid="{0BD7C535-ABAC-4720-8EE9-EBF975479DB6}"/>
    <cellStyle name="Total 6 2 5 5" xfId="18469" xr:uid="{F76F4B88-6ACA-46A6-80E4-11F6588D169B}"/>
    <cellStyle name="Total 6 2 6" xfId="3667" xr:uid="{2211D687-38DA-42F7-B477-1F845EF2232F}"/>
    <cellStyle name="Total 6 2 6 2" xfId="6304" xr:uid="{03CDFF1C-3514-43A7-BAB5-D21CD42E91F1}"/>
    <cellStyle name="Total 6 2 6 2 2" xfId="12615" xr:uid="{CBF4610E-5ED4-46E8-A8AF-1B8EAE956C69}"/>
    <cellStyle name="Total 6 2 6 2 2 2" xfId="27723" xr:uid="{E239D4B3-156C-4117-B5DE-F5433599A9F6}"/>
    <cellStyle name="Total 6 2 6 2 3" xfId="13827" xr:uid="{D6DA0273-8980-42B1-9E2B-771BCFB6D765}"/>
    <cellStyle name="Total 6 2 6 2 3 2" xfId="28935" xr:uid="{84769E40-DA4C-448C-AC15-1C826FA4CD75}"/>
    <cellStyle name="Total 6 2 6 2 4" xfId="21412" xr:uid="{B0FE2718-39B3-42CD-8CF4-E865BF862194}"/>
    <cellStyle name="Total 6 2 6 3" xfId="10049" xr:uid="{F6B4C441-AC69-44BB-92B9-ADFA4AE9FA14}"/>
    <cellStyle name="Total 6 2 6 3 2" xfId="25157" xr:uid="{03363B7C-CADD-497D-A264-52B58A900842}"/>
    <cellStyle name="Total 6 2 6 4" xfId="15675" xr:uid="{6F24E57E-ABBE-4B65-BCFE-435646F3AC32}"/>
    <cellStyle name="Total 6 2 6 4 2" xfId="30783" xr:uid="{AFF81A23-7F0E-48FD-BF78-ADCE22A254B3}"/>
    <cellStyle name="Total 6 2 6 5" xfId="18775" xr:uid="{4122DC50-310A-444C-BC3F-18EECC04A464}"/>
    <cellStyle name="Total 6 2 7" xfId="4028" xr:uid="{C004E7AC-D555-4C43-986F-794354520BC4}"/>
    <cellStyle name="Total 6 2 7 2" xfId="6665" xr:uid="{DC7FF51E-FC75-4664-A7E0-0F4760E62F41}"/>
    <cellStyle name="Total 6 2 7 2 2" xfId="12976" xr:uid="{DCFF2643-532A-4839-AD72-196DAB87B2B5}"/>
    <cellStyle name="Total 6 2 7 2 2 2" xfId="28084" xr:uid="{D5AA180E-6022-467D-A155-0E036A225E80}"/>
    <cellStyle name="Total 6 2 7 2 3" xfId="16666" xr:uid="{9E83D245-A45C-41D9-AAEF-E2029B1E355D}"/>
    <cellStyle name="Total 6 2 7 2 3 2" xfId="31774" xr:uid="{6637FE9E-9112-4E72-8679-7588AE8BCF56}"/>
    <cellStyle name="Total 6 2 7 2 4" xfId="21773" xr:uid="{8AEC4982-39E6-4101-823A-752D64F749E9}"/>
    <cellStyle name="Total 6 2 7 3" xfId="10410" xr:uid="{BAD86896-39F3-4993-8801-E2087EA8A060}"/>
    <cellStyle name="Total 6 2 7 3 2" xfId="25518" xr:uid="{719CBE20-A899-471D-B6B8-8691506CEA24}"/>
    <cellStyle name="Total 6 2 7 4" xfId="8726" xr:uid="{5B3F4C80-E69D-41C2-812B-170DCB8B2DB2}"/>
    <cellStyle name="Total 6 2 7 4 2" xfId="23834" xr:uid="{95502F3B-90F6-4532-8381-F58658C5C033}"/>
    <cellStyle name="Total 6 2 7 5" xfId="19136" xr:uid="{FBD39984-B17F-4BD9-875D-2DDF72DA12E2}"/>
    <cellStyle name="Total 6 2 8" xfId="4341" xr:uid="{4011619C-4570-4040-B6FE-21FC7D359590}"/>
    <cellStyle name="Total 6 2 8 2" xfId="6978" xr:uid="{C3BE50C6-AAE1-4E24-98BF-67738CE506CD}"/>
    <cellStyle name="Total 6 2 8 2 2" xfId="13289" xr:uid="{18E9FA2A-E6D9-4C38-9395-14EF6035A3EB}"/>
    <cellStyle name="Total 6 2 8 2 2 2" xfId="28397" xr:uid="{83FA5FF0-4984-4E73-A181-9AB5CE6F0DD6}"/>
    <cellStyle name="Total 6 2 8 2 3" xfId="16953" xr:uid="{39D2AEE6-64C6-4ACA-B410-C4D4A80ACA08}"/>
    <cellStyle name="Total 6 2 8 2 3 2" xfId="32061" xr:uid="{F37C1428-3D11-40D9-86B8-31D9ABBF9B5B}"/>
    <cellStyle name="Total 6 2 8 2 4" xfId="22086" xr:uid="{A3C0F917-C0FC-4758-A89C-EE21AC9D9745}"/>
    <cellStyle name="Total 6 2 8 3" xfId="10723" xr:uid="{D8DF5497-7BE0-4328-AAE3-35C3072E90BA}"/>
    <cellStyle name="Total 6 2 8 3 2" xfId="25831" xr:uid="{B1C6E186-BC1B-4F86-9A49-888942C89750}"/>
    <cellStyle name="Total 6 2 8 4" xfId="9277" xr:uid="{C0636A1E-1058-45B4-9CDB-84852381A9DE}"/>
    <cellStyle name="Total 6 2 8 4 2" xfId="24385" xr:uid="{BF29DB0C-65ED-43AF-9996-5E530ACBC15A}"/>
    <cellStyle name="Total 6 2 8 5" xfId="19449" xr:uid="{98642C66-027B-4920-B1AF-C82D7D065D93}"/>
    <cellStyle name="Total 6 2 9" xfId="4593" xr:uid="{220F5C59-E01A-4D68-9140-5AE047D50ED9}"/>
    <cellStyle name="Total 6 2 9 2" xfId="10975" xr:uid="{4E32F9AB-4B8B-4901-A511-58E43F9B6C7C}"/>
    <cellStyle name="Total 6 2 9 2 2" xfId="26083" xr:uid="{F3865B3A-F997-4AEF-A74B-EDF87F215DF1}"/>
    <cellStyle name="Total 6 2 9 3" xfId="14976" xr:uid="{95E0ABE2-020B-482C-8BBA-4E7816908005}"/>
    <cellStyle name="Total 6 2 9 3 2" xfId="30084" xr:uid="{95C645E7-9D5B-4D57-A89D-6E03FE1DB986}"/>
    <cellStyle name="Total 6 2 9 4" xfId="19701" xr:uid="{45CFE9D7-A05E-48A7-A271-DE9BCF578B48}"/>
    <cellStyle name="Total 6 3" xfId="1985" xr:uid="{116EC7F0-550A-4848-9248-DB892DBB4D3E}"/>
    <cellStyle name="Total 6 3 10" xfId="8483" xr:uid="{35C39C17-573E-4467-BB61-809163C7BCE5}"/>
    <cellStyle name="Total 6 3 10 2" xfId="23591" xr:uid="{7A87D45B-3A0A-4E86-9909-0DFD8789A930}"/>
    <cellStyle name="Total 6 3 11" xfId="9219" xr:uid="{57781D93-6559-47CE-A577-9201B365744C}"/>
    <cellStyle name="Total 6 3 11 2" xfId="24327" xr:uid="{22CA3422-8961-479C-B456-FBDC5ED5BD91}"/>
    <cellStyle name="Total 6 3 12" xfId="14389" xr:uid="{8022936B-EE9B-42AA-9837-B575EBF8D1C8}"/>
    <cellStyle name="Total 6 3 12 2" xfId="29497" xr:uid="{8AD3E89B-3D4C-4BE4-844C-450228BB3C57}"/>
    <cellStyle name="Total 6 3 13" xfId="17210" xr:uid="{8F3AFD53-F680-4069-960F-D1686925A63C}"/>
    <cellStyle name="Total 6 3 2" xfId="2545" xr:uid="{139F3A2F-DB61-4D67-8035-D4FEB6560DCF}"/>
    <cellStyle name="Total 6 3 2 2" xfId="5182" xr:uid="{C529ADBF-8C3C-411D-9C00-6759FF7747F4}"/>
    <cellStyle name="Total 6 3 2 2 2" xfId="11546" xr:uid="{5BCB4570-6DF5-490F-9F23-76194363F428}"/>
    <cellStyle name="Total 6 3 2 2 2 2" xfId="26654" xr:uid="{DF306B50-57E1-43D0-9FAB-20D72234ED22}"/>
    <cellStyle name="Total 6 3 2 2 3" xfId="14170" xr:uid="{4D34C7E3-92B9-49BF-AAF2-F2487FAF401B}"/>
    <cellStyle name="Total 6 3 2 2 3 2" xfId="29278" xr:uid="{9F52E5B5-E3F5-45D9-B1D8-A3F4E77EEC41}"/>
    <cellStyle name="Total 6 3 2 2 4" xfId="20290" xr:uid="{DB3C7965-97E5-4F1C-8985-C070F9FFF2AD}"/>
    <cellStyle name="Total 6 3 2 3" xfId="9012" xr:uid="{A9539FCD-6CAF-4641-9B72-826608988233}"/>
    <cellStyle name="Total 6 3 2 3 2" xfId="24120" xr:uid="{1F92FCAF-8143-4E33-8317-108FB9B79345}"/>
    <cellStyle name="Total 6 3 3" xfId="2747" xr:uid="{C71DCAC9-9CFD-4D77-A2EE-EA73C8B00DEE}"/>
    <cellStyle name="Total 6 3 3 2" xfId="5384" xr:uid="{D258416B-D3C2-44CC-8FEE-0EA8CBD1A8A4}"/>
    <cellStyle name="Total 6 3 3 2 2" xfId="11733" xr:uid="{FFE2AEF5-E37B-4F94-912F-32BA6B6E1BBD}"/>
    <cellStyle name="Total 6 3 3 2 2 2" xfId="26841" xr:uid="{C2974BF5-4C37-4797-BD22-E1553E633F40}"/>
    <cellStyle name="Total 6 3 3 2 3" xfId="7606" xr:uid="{DD6A7080-A4AC-49CF-A809-7D049D560D06}"/>
    <cellStyle name="Total 6 3 3 2 3 2" xfId="22714" xr:uid="{FD26D507-FB92-4348-BF89-5CC77891F09B}"/>
    <cellStyle name="Total 6 3 3 2 4" xfId="20492" xr:uid="{4016D096-5334-44E1-8B70-9C0A1D13F1CE}"/>
    <cellStyle name="Total 6 3 3 3" xfId="9165" xr:uid="{E4729482-89AB-460C-A95D-4D4514999190}"/>
    <cellStyle name="Total 6 3 3 3 2" xfId="24273" xr:uid="{48B82B76-0918-4747-B4F4-73B35815492F}"/>
    <cellStyle name="Total 6 3 3 4" xfId="17855" xr:uid="{4757D517-0E80-40EB-96A9-3FE948ED6BAD}"/>
    <cellStyle name="Total 6 3 4" xfId="3050" xr:uid="{027A00EA-3D6B-420A-AAF9-FCFE99B00FD1}"/>
    <cellStyle name="Total 6 3 4 2" xfId="5687" xr:uid="{7EA66FDC-6E28-4C15-BE07-B9929D8194FD}"/>
    <cellStyle name="Total 6 3 4 2 2" xfId="11998" xr:uid="{93F2C1B9-79B5-4565-8633-95BB1924F1EC}"/>
    <cellStyle name="Total 6 3 4 2 2 2" xfId="27106" xr:uid="{049A3CF7-74A5-4CC2-93CC-978FD4EB7D4F}"/>
    <cellStyle name="Total 6 3 4 2 3" xfId="9293" xr:uid="{E10A18AC-0E88-47B5-A3CB-CD2801D28FA5}"/>
    <cellStyle name="Total 6 3 4 2 3 2" xfId="24401" xr:uid="{29DE9046-FECF-48FF-ACA1-21712DF5D86F}"/>
    <cellStyle name="Total 6 3 4 2 4" xfId="20795" xr:uid="{C3BBB07B-C505-4471-84AA-9E9781A22D7F}"/>
    <cellStyle name="Total 6 3 4 3" xfId="9432" xr:uid="{512C3E2F-9CC7-4443-BDEB-A0B71DC019AE}"/>
    <cellStyle name="Total 6 3 4 3 2" xfId="24540" xr:uid="{EC1EAD07-2F35-4C73-BC87-EEAF1010674F}"/>
    <cellStyle name="Total 6 3 4 4" xfId="16477" xr:uid="{43CAF3D1-A9EF-4D1E-84A9-A7D0B918E358}"/>
    <cellStyle name="Total 6 3 4 4 2" xfId="31585" xr:uid="{531C7F99-999D-4B22-9AA9-BA43E80615D8}"/>
    <cellStyle name="Total 6 3 4 5" xfId="18158" xr:uid="{291F2B57-BDB5-45E7-AE61-79A4FC5A1AF9}"/>
    <cellStyle name="Total 6 3 5" xfId="3376" xr:uid="{227C518D-927C-4C4D-963F-D3B1F7BB1931}"/>
    <cellStyle name="Total 6 3 5 2" xfId="6013" xr:uid="{8E0C8522-7093-4F63-83EC-8EF75F890B39}"/>
    <cellStyle name="Total 6 3 5 2 2" xfId="12324" xr:uid="{6B15670F-BC37-4BCB-A87D-0F402F19AD07}"/>
    <cellStyle name="Total 6 3 5 2 2 2" xfId="27432" xr:uid="{70359EDC-0053-4310-8B93-9A387DA187B2}"/>
    <cellStyle name="Total 6 3 5 2 3" xfId="8024" xr:uid="{E1423309-64BD-44AC-9600-3E199C14A118}"/>
    <cellStyle name="Total 6 3 5 2 3 2" xfId="23132" xr:uid="{59E3A7DB-B226-40DA-A374-1D88F3E1E8C0}"/>
    <cellStyle name="Total 6 3 5 2 4" xfId="21121" xr:uid="{C95732F3-C0CB-44E2-9F4C-A395F04E1152}"/>
    <cellStyle name="Total 6 3 5 3" xfId="9758" xr:uid="{55196FA9-CD31-4949-A18D-7A96D55486D7}"/>
    <cellStyle name="Total 6 3 5 3 2" xfId="24866" xr:uid="{DA5504CD-54E7-46A8-91FD-7637A43DE8AE}"/>
    <cellStyle name="Total 6 3 5 4" xfId="15363" xr:uid="{5AA3BCA2-4034-4450-B8F1-BA0F2AAA593D}"/>
    <cellStyle name="Total 6 3 5 4 2" xfId="30471" xr:uid="{41224597-732A-4524-A65F-66FF5C9CD56C}"/>
    <cellStyle name="Total 6 3 5 5" xfId="18484" xr:uid="{7D0494B1-860F-454A-8EEF-73499AB04053}"/>
    <cellStyle name="Total 6 3 6" xfId="3682" xr:uid="{07629098-9841-4805-B754-899F379653FE}"/>
    <cellStyle name="Total 6 3 6 2" xfId="6319" xr:uid="{954F862B-F6E7-4DA3-8508-E7718E863E24}"/>
    <cellStyle name="Total 6 3 6 2 2" xfId="12630" xr:uid="{4E0E50EC-F679-4E42-8EE5-92C10FBD5541}"/>
    <cellStyle name="Total 6 3 6 2 2 2" xfId="27738" xr:uid="{7343818C-71A5-4F87-914F-8FD63F17D3EB}"/>
    <cellStyle name="Total 6 3 6 2 3" xfId="7140" xr:uid="{2122DA4B-B824-466D-9193-537195172706}"/>
    <cellStyle name="Total 6 3 6 2 3 2" xfId="22248" xr:uid="{5C1D635B-5707-443E-BD9F-4A7431F90005}"/>
    <cellStyle name="Total 6 3 6 2 4" xfId="21427" xr:uid="{DB257660-B8BE-46F6-9F13-E84E02781DEB}"/>
    <cellStyle name="Total 6 3 6 3" xfId="10064" xr:uid="{34C601CE-26F8-4249-B5F1-58E6C5D52F50}"/>
    <cellStyle name="Total 6 3 6 3 2" xfId="25172" xr:uid="{9B42297A-67A8-4E02-8874-E0A100C6A113}"/>
    <cellStyle name="Total 6 3 6 4" xfId="16544" xr:uid="{2D141B25-314A-4781-9826-2A24B4D3C124}"/>
    <cellStyle name="Total 6 3 6 4 2" xfId="31652" xr:uid="{23981671-F360-4310-A073-EDB9A150CEDA}"/>
    <cellStyle name="Total 6 3 6 5" xfId="18790" xr:uid="{94D8C4C0-38DE-4DB5-918A-17BA71C2A20F}"/>
    <cellStyle name="Total 6 3 7" xfId="4057" xr:uid="{AF5BC8A1-106D-4D2E-955B-786ED9A2032D}"/>
    <cellStyle name="Total 6 3 7 2" xfId="6694" xr:uid="{125D277F-AC76-408C-92C1-300856F6D875}"/>
    <cellStyle name="Total 6 3 7 2 2" xfId="13005" xr:uid="{2B7BDABE-9701-4971-B487-28B3F94B4D01}"/>
    <cellStyle name="Total 6 3 7 2 2 2" xfId="28113" xr:uid="{DCDCF15D-D1E1-4A6A-81FA-EF90FC3E5FFB}"/>
    <cellStyle name="Total 6 3 7 2 3" xfId="16681" xr:uid="{05C621D8-1ACF-4783-AB24-58597C3B10CD}"/>
    <cellStyle name="Total 6 3 7 2 3 2" xfId="31789" xr:uid="{51B4E769-FBF0-4729-8A69-9A972BA2229E}"/>
    <cellStyle name="Total 6 3 7 2 4" xfId="21802" xr:uid="{B46C1AFE-A450-404B-98F1-D5994034209E}"/>
    <cellStyle name="Total 6 3 7 3" xfId="10439" xr:uid="{A9406964-D34B-4B2A-A453-4F6D2276876A}"/>
    <cellStyle name="Total 6 3 7 3 2" xfId="25547" xr:uid="{EC90AFBE-15A9-4276-9E0E-57E7BE42F581}"/>
    <cellStyle name="Total 6 3 7 4" xfId="15774" xr:uid="{AB0DBBE1-DD29-47FE-B101-1C1CF850F175}"/>
    <cellStyle name="Total 6 3 7 4 2" xfId="30882" xr:uid="{5F52BC8A-87CE-4320-86A1-4BF9E85F933E}"/>
    <cellStyle name="Total 6 3 7 5" xfId="19165" xr:uid="{3330A3FC-CDC0-4A11-9EBD-A7C50AD66DA4}"/>
    <cellStyle name="Total 6 3 8" xfId="4356" xr:uid="{0FC0BFC0-A355-4222-AECD-31165FF9242B}"/>
    <cellStyle name="Total 6 3 8 2" xfId="6993" xr:uid="{C39E1B4E-3876-4680-9D5C-4C9CD423A148}"/>
    <cellStyle name="Total 6 3 8 2 2" xfId="13304" xr:uid="{ACC9EC84-AD40-4545-AE6F-66F76B8E36A4}"/>
    <cellStyle name="Total 6 3 8 2 2 2" xfId="28412" xr:uid="{04965F98-4994-4B69-88ED-0DDD573B9B65}"/>
    <cellStyle name="Total 6 3 8 2 3" xfId="16968" xr:uid="{0F7E265B-4992-4C62-83E0-F9905C1EFD7D}"/>
    <cellStyle name="Total 6 3 8 2 3 2" xfId="32076" xr:uid="{862811C7-3C78-4D41-89F1-525903DBE951}"/>
    <cellStyle name="Total 6 3 8 2 4" xfId="22101" xr:uid="{CCA80119-FAF6-4014-B08A-730D91BABC08}"/>
    <cellStyle name="Total 6 3 8 3" xfId="10738" xr:uid="{688DCA69-64B7-455E-80E4-2C725706EEA2}"/>
    <cellStyle name="Total 6 3 8 3 2" xfId="25846" xr:uid="{561B1498-FD1E-4F13-98A3-D47795317CB7}"/>
    <cellStyle name="Total 6 3 8 4" xfId="14359" xr:uid="{7656CB09-707E-49A8-AF70-9796007CA73F}"/>
    <cellStyle name="Total 6 3 8 4 2" xfId="29467" xr:uid="{F37696FF-207B-4C6B-BC14-A292E6713A20}"/>
    <cellStyle name="Total 6 3 8 5" xfId="19464" xr:uid="{E31CFEA6-D24D-432E-A8DF-E5BD785DBE9F}"/>
    <cellStyle name="Total 6 3 9" xfId="4622" xr:uid="{9112B218-962C-46BF-8DBF-37750723B0AB}"/>
    <cellStyle name="Total 6 3 9 2" xfId="11004" xr:uid="{786F0F98-6AD8-46A1-9FEF-4EDD4FB842D7}"/>
    <cellStyle name="Total 6 3 9 2 2" xfId="26112" xr:uid="{601A3767-C18F-47D4-A2D4-646AB3AA26D7}"/>
    <cellStyle name="Total 6 3 9 3" xfId="16106" xr:uid="{4CF0B9FF-CD52-4269-80AE-811B344F3596}"/>
    <cellStyle name="Total 6 3 9 3 2" xfId="31214" xr:uid="{43378793-D16A-412B-915A-2B543396EDC6}"/>
    <cellStyle name="Total 6 3 9 4" xfId="19730" xr:uid="{554824A9-0618-4778-9EFA-0ED4D72C9123}"/>
    <cellStyle name="Total 6 4" xfId="2147" xr:uid="{167C46AD-09D2-4529-859C-D6CBCEF33477}"/>
    <cellStyle name="Total 6 4 10" xfId="15186" xr:uid="{1448C152-09F8-4E36-8B3F-80F46E1B04A3}"/>
    <cellStyle name="Total 6 4 10 2" xfId="30294" xr:uid="{F43AD8F5-3873-465A-9F1D-EBB1E70175B0}"/>
    <cellStyle name="Total 6 4 11" xfId="16211" xr:uid="{6F376FA6-D668-4281-AB67-652CAD82DCEF}"/>
    <cellStyle name="Total 6 4 11 2" xfId="31319" xr:uid="{2A7E8484-D419-4925-802D-597B01D6ED30}"/>
    <cellStyle name="Total 6 4 12" xfId="17372" xr:uid="{74065DDB-1CF3-4187-BD9C-5BA6B9A56865}"/>
    <cellStyle name="Total 6 4 2" xfId="2637" xr:uid="{1DA1BBCD-F01D-446F-8A81-3BE8607D7940}"/>
    <cellStyle name="Total 6 4 2 2" xfId="5274" xr:uid="{CAFFED1C-6220-45F8-B7D0-8A411BB86354}"/>
    <cellStyle name="Total 6 4 2 2 2" xfId="11638" xr:uid="{59509DCF-87F0-4FE6-BDB7-2B3E121C27B7}"/>
    <cellStyle name="Total 6 4 2 2 2 2" xfId="26746" xr:uid="{82A6BBF3-D855-47B8-95BC-B8463FC84A2E}"/>
    <cellStyle name="Total 6 4 2 2 3" xfId="15764" xr:uid="{B6987EAA-5C17-4F53-84F1-8EA911ACFB7B}"/>
    <cellStyle name="Total 6 4 2 2 3 2" xfId="30872" xr:uid="{63A88F0E-53A3-4EA7-93AD-335407C9B56D}"/>
    <cellStyle name="Total 6 4 2 2 4" xfId="20382" xr:uid="{7BF6AF80-968D-465D-A3DB-A0231395D899}"/>
    <cellStyle name="Total 6 4 2 3" xfId="9104" xr:uid="{85042B4F-4B46-4A4A-ABB1-A7262D016470}"/>
    <cellStyle name="Total 6 4 2 3 2" xfId="24212" xr:uid="{1A6A5468-A155-4163-9CEE-F3C1C33B379D}"/>
    <cellStyle name="Total 6 4 2 4" xfId="7520" xr:uid="{2891400F-850F-49E1-B434-36E8B5852E28}"/>
    <cellStyle name="Total 6 4 2 4 2" xfId="22628" xr:uid="{924126EA-34D7-44E1-BF10-DD51159E723E}"/>
    <cellStyle name="Total 6 4 2 5" xfId="13557" xr:uid="{7BEA71CA-DB9C-42B0-B282-2EA63F45AC37}"/>
    <cellStyle name="Total 6 4 2 5 2" xfId="28665" xr:uid="{AEB54533-97BF-41C8-A0D7-E8C99E9B6D68}"/>
    <cellStyle name="Total 6 4 2 6" xfId="17745" xr:uid="{AA9F7D5A-0BAF-4392-A379-1C981FB1A765}"/>
    <cellStyle name="Total 6 4 3" xfId="2902" xr:uid="{147975B3-B32D-4119-88C6-4B1812066260}"/>
    <cellStyle name="Total 6 4 3 2" xfId="5539" xr:uid="{ED9A6319-A3FC-4046-A766-7883F889D049}"/>
    <cellStyle name="Total 6 4 3 2 2" xfId="11850" xr:uid="{E20EBCE3-7C14-4DDD-9C5F-9AC85005B253}"/>
    <cellStyle name="Total 6 4 3 2 2 2" xfId="26958" xr:uid="{A914033D-C7C7-473A-9D1E-7BB9C5E6320F}"/>
    <cellStyle name="Total 6 4 3 2 3" xfId="8096" xr:uid="{8DAB6615-6FBC-4953-84F8-843576E193E2}"/>
    <cellStyle name="Total 6 4 3 2 3 2" xfId="23204" xr:uid="{B731343E-CAA9-43A9-A547-E0CF12398E83}"/>
    <cellStyle name="Total 6 4 3 2 4" xfId="20647" xr:uid="{DACC0D2B-D856-49DE-ACA1-E1A8420A0598}"/>
    <cellStyle name="Total 6 4 3 3" xfId="15748" xr:uid="{14FF0B93-E764-40E4-BAB2-3675A5168423}"/>
    <cellStyle name="Total 6 4 3 3 2" xfId="30856" xr:uid="{622013E7-4379-4DDA-A0FE-070D5BFCB668}"/>
    <cellStyle name="Total 6 4 3 4" xfId="18010" xr:uid="{5B13A3E0-0589-48D1-A9E9-88DCF67A4ECE}"/>
    <cellStyle name="Total 6 4 4" xfId="3205" xr:uid="{D2E711E5-F163-4261-9F32-89AB93F07E69}"/>
    <cellStyle name="Total 6 4 4 2" xfId="5842" xr:uid="{78BBFA3C-DF02-4171-A885-5D059618B31E}"/>
    <cellStyle name="Total 6 4 4 2 2" xfId="12153" xr:uid="{6DE7F78D-9E85-4335-A08B-E18E429F2DC7}"/>
    <cellStyle name="Total 6 4 4 2 2 2" xfId="27261" xr:uid="{143D3940-BD8C-404A-AC50-630381071945}"/>
    <cellStyle name="Total 6 4 4 2 3" xfId="13953" xr:uid="{68C54902-A6AB-4878-B2BC-B72E6D9F448F}"/>
    <cellStyle name="Total 6 4 4 2 3 2" xfId="29061" xr:uid="{9AF10F6B-646A-489F-BC2D-7BAABF6E9970}"/>
    <cellStyle name="Total 6 4 4 2 4" xfId="20950" xr:uid="{D91E3059-F350-45BE-8B65-ED866565B8E8}"/>
    <cellStyle name="Total 6 4 4 3" xfId="9587" xr:uid="{04F37DEF-D9E7-497B-B2C3-7BD51F50CE62}"/>
    <cellStyle name="Total 6 4 4 3 2" xfId="24695" xr:uid="{CF4C288C-B239-4E39-AB4E-96E8FCB6C931}"/>
    <cellStyle name="Total 6 4 4 4" xfId="11777" xr:uid="{DE5CBAAD-69E9-4D90-81C0-42141D5E8C5C}"/>
    <cellStyle name="Total 6 4 4 4 2" xfId="26885" xr:uid="{77973532-14BC-40AA-8CE8-15F795EFEACE}"/>
    <cellStyle name="Total 6 4 4 5" xfId="18313" xr:uid="{8615DA3F-AEA9-40D6-8F49-D4FA128590C1}"/>
    <cellStyle name="Total 6 4 5" xfId="3531" xr:uid="{682C91FD-6745-4F33-A04D-F147000535E1}"/>
    <cellStyle name="Total 6 4 5 2" xfId="6168" xr:uid="{76990E72-5F51-4AAB-953E-FA18DB7F7964}"/>
    <cellStyle name="Total 6 4 5 2 2" xfId="12479" xr:uid="{BE757B16-8D8F-4EFB-867C-0BCB124907CC}"/>
    <cellStyle name="Total 6 4 5 2 2 2" xfId="27587" xr:uid="{AF46EAB0-5D17-46D8-A174-AC15DF6E566E}"/>
    <cellStyle name="Total 6 4 5 2 3" xfId="16264" xr:uid="{A529DCD5-43A5-464F-87AD-FAA155C42769}"/>
    <cellStyle name="Total 6 4 5 2 3 2" xfId="31372" xr:uid="{13018F84-53A4-445E-98D1-849BC9A89242}"/>
    <cellStyle name="Total 6 4 5 2 4" xfId="21276" xr:uid="{C73DDE8F-F29B-40B7-964A-C7BAEC2D98B9}"/>
    <cellStyle name="Total 6 4 5 3" xfId="9913" xr:uid="{9FF75BD2-7374-42A2-AB63-F293C1CE4E5A}"/>
    <cellStyle name="Total 6 4 5 3 2" xfId="25021" xr:uid="{F22864C3-4654-43C9-9B19-B8BCAC7CAAA6}"/>
    <cellStyle name="Total 6 4 5 4" xfId="7052" xr:uid="{50592152-5ED2-4CAA-A2C5-4794C40035B5}"/>
    <cellStyle name="Total 6 4 5 4 2" xfId="22160" xr:uid="{02487760-EE5B-493E-A518-2E4BF1216A18}"/>
    <cellStyle name="Total 6 4 5 5" xfId="18639" xr:uid="{7A4A64FC-F192-469F-BB93-C1ACDC24F5D8}"/>
    <cellStyle name="Total 6 4 6" xfId="3837" xr:uid="{BE1A5387-FF7F-411F-8614-2BF4ADE3A06E}"/>
    <cellStyle name="Total 6 4 6 2" xfId="6474" xr:uid="{0B0F4C80-0D38-488D-A2EA-4A8C04F29064}"/>
    <cellStyle name="Total 6 4 6 2 2" xfId="12785" xr:uid="{14C20895-492C-4476-BF52-E2F5E5DE623A}"/>
    <cellStyle name="Total 6 4 6 2 2 2" xfId="27893" xr:uid="{52893D72-30AB-4AFB-95A1-E644D28044F2}"/>
    <cellStyle name="Total 6 4 6 2 3" xfId="7242" xr:uid="{5884FAA4-A2DD-418D-B1E6-E8A2760D8E3B}"/>
    <cellStyle name="Total 6 4 6 2 3 2" xfId="22350" xr:uid="{EE69A482-3D27-4A55-9541-758B65E0E80C}"/>
    <cellStyle name="Total 6 4 6 2 4" xfId="21582" xr:uid="{51547635-28C8-4752-91AC-4393F65B9ACD}"/>
    <cellStyle name="Total 6 4 6 3" xfId="10219" xr:uid="{ED5879AA-E15F-42FD-BA81-E508C0FB553F}"/>
    <cellStyle name="Total 6 4 6 3 2" xfId="25327" xr:uid="{A2CADB58-FDE7-4D9F-9A76-7D08235616B3}"/>
    <cellStyle name="Total 6 4 6 4" xfId="15793" xr:uid="{0E5D18A7-CCDF-4B8D-9B17-880FD733C9A1}"/>
    <cellStyle name="Total 6 4 6 4 2" xfId="30901" xr:uid="{C7961C04-D891-49D4-8ADC-EAC9A3D2090D}"/>
    <cellStyle name="Total 6 4 6 5" xfId="18945" xr:uid="{1B6095E3-7EDE-48F5-98D1-A710CE72B60B}"/>
    <cellStyle name="Total 6 4 7" xfId="4219" xr:uid="{54451292-F610-48B8-AAD6-025012C0DA2E}"/>
    <cellStyle name="Total 6 4 7 2" xfId="6856" xr:uid="{2AFD002E-2AAC-4CD7-8787-18A80559808C}"/>
    <cellStyle name="Total 6 4 7 2 2" xfId="13167" xr:uid="{0CC9F5E3-E34B-4AC4-A139-A0335DD8DD89}"/>
    <cellStyle name="Total 6 4 7 2 2 2" xfId="28275" xr:uid="{9431407A-2194-42ED-A339-EA54D54E9343}"/>
    <cellStyle name="Total 6 4 7 2 3" xfId="16836" xr:uid="{94F72829-671B-4E3D-91E7-51F21ED2D5CB}"/>
    <cellStyle name="Total 6 4 7 2 3 2" xfId="31944" xr:uid="{279DFEE9-035A-4673-8932-41D8CDA84756}"/>
    <cellStyle name="Total 6 4 7 2 4" xfId="21964" xr:uid="{61C77F8D-DB1E-47A1-9FFD-E02D754FCA2A}"/>
    <cellStyle name="Total 6 4 7 3" xfId="10601" xr:uid="{FD5D6E29-AF51-438D-BE1D-AAB0EFA7C11C}"/>
    <cellStyle name="Total 6 4 7 3 2" xfId="25709" xr:uid="{37940BBE-6D48-429F-A65B-5E6A52E11D81}"/>
    <cellStyle name="Total 6 4 7 4" xfId="16213" xr:uid="{0BC2712B-C859-40E7-8A8B-B37F869F081F}"/>
    <cellStyle name="Total 6 4 7 4 2" xfId="31321" xr:uid="{31541DB7-5DC5-495F-8C65-9DA2F52C3CE0}"/>
    <cellStyle name="Total 6 4 7 5" xfId="19327" xr:uid="{7324E263-77CB-41CE-B116-826DA3371B51}"/>
    <cellStyle name="Total 6 4 8" xfId="4784" xr:uid="{8BB50E22-5FF0-46AD-8C98-C0293541AFA9}"/>
    <cellStyle name="Total 6 4 8 2" xfId="11166" xr:uid="{7EEC192E-8296-44DE-A858-263FD4E44E5E}"/>
    <cellStyle name="Total 6 4 8 2 2" xfId="26274" xr:uid="{38684D82-CD9D-4674-84D9-ECF11C28F024}"/>
    <cellStyle name="Total 6 4 8 3" xfId="15530" xr:uid="{10CFA0F6-F3FD-461E-9464-E99E6D9C41A5}"/>
    <cellStyle name="Total 6 4 8 3 2" xfId="30638" xr:uid="{E2C5CB09-7565-4E71-8A6B-14197D509365}"/>
    <cellStyle name="Total 6 4 8 4" xfId="19892" xr:uid="{34B975E1-A5C4-4F38-B115-057475E585AA}"/>
    <cellStyle name="Total 6 4 9" xfId="8645" xr:uid="{0D5D370F-2E8D-4451-AA6A-95FF3E40591A}"/>
    <cellStyle name="Total 6 4 9 2" xfId="23753" xr:uid="{FBC49BF4-0280-4B9D-8600-E524F8BA7085}"/>
    <cellStyle name="Total 6 5" xfId="2162" xr:uid="{B8D41465-5983-4BCC-B4FA-FB318CA59476}"/>
    <cellStyle name="Total 6 5 10" xfId="16222" xr:uid="{6F632970-9034-4F14-A1FE-0BE8FF4B672B}"/>
    <cellStyle name="Total 6 5 10 2" xfId="31330" xr:uid="{D727D98E-70E0-4C63-A341-812CEBCF7B3C}"/>
    <cellStyle name="Total 6 5 11" xfId="17387" xr:uid="{441A75CB-6C6B-4680-B938-F4B9D17DDE76}"/>
    <cellStyle name="Total 6 5 2" xfId="2917" xr:uid="{2A0D486F-7512-44E3-BAF7-7BA2963055CF}"/>
    <cellStyle name="Total 6 5 2 2" xfId="5554" xr:uid="{EFB7C94D-5CD3-4FB8-9D89-827A2EBD3AE5}"/>
    <cellStyle name="Total 6 5 2 2 2" xfId="11865" xr:uid="{5E99BE4A-44AD-409A-BF91-31CAFD7A445B}"/>
    <cellStyle name="Total 6 5 2 2 2 2" xfId="26973" xr:uid="{2A6CEA40-367C-4F27-B13B-EBD88BB135C0}"/>
    <cellStyle name="Total 6 5 2 2 3" xfId="7473" xr:uid="{779FBE93-758D-402F-B7E3-9366BA320485}"/>
    <cellStyle name="Total 6 5 2 2 3 2" xfId="22581" xr:uid="{DD069F38-2EFF-49D8-8721-7C874A3B4437}"/>
    <cellStyle name="Total 6 5 2 2 4" xfId="20662" xr:uid="{7ABFD981-DCC7-43C0-9335-315CD4A7CF9B}"/>
    <cellStyle name="Total 6 5 2 3" xfId="15632" xr:uid="{A6F4EE83-7B6B-4F9E-86C4-780DA7AE30D0}"/>
    <cellStyle name="Total 6 5 2 3 2" xfId="30740" xr:uid="{5D0B094C-47D2-42B2-B56B-39B679A3D4F1}"/>
    <cellStyle name="Total 6 5 2 4" xfId="18025" xr:uid="{EB5485B1-5041-444E-85E6-1CCCC12AF690}"/>
    <cellStyle name="Total 6 5 3" xfId="3220" xr:uid="{86930589-CB73-4C45-BCB0-71401C568CA3}"/>
    <cellStyle name="Total 6 5 3 2" xfId="5857" xr:uid="{DEF2B49B-BF26-46D6-BED7-C7ED835316E8}"/>
    <cellStyle name="Total 6 5 3 2 2" xfId="12168" xr:uid="{E351FAEE-B89F-4A71-AC2E-606C853143EF}"/>
    <cellStyle name="Total 6 5 3 2 2 2" xfId="27276" xr:uid="{422DB725-4720-447C-AE61-7C11800DDB2C}"/>
    <cellStyle name="Total 6 5 3 2 3" xfId="14450" xr:uid="{6ACDC149-6BCD-472E-9560-D767EC394F97}"/>
    <cellStyle name="Total 6 5 3 2 3 2" xfId="29558" xr:uid="{D0E487B6-27E7-4CE8-A62F-C49D65490DD0}"/>
    <cellStyle name="Total 6 5 3 2 4" xfId="20965" xr:uid="{371D19F7-DEE6-40B8-9ED4-9E2DC95E845B}"/>
    <cellStyle name="Total 6 5 3 3" xfId="9602" xr:uid="{39167291-08ED-4D5D-9AF1-4942E69B9762}"/>
    <cellStyle name="Total 6 5 3 3 2" xfId="24710" xr:uid="{BC37A44C-7C81-4800-A89A-88B9E5B17F25}"/>
    <cellStyle name="Total 6 5 3 4" xfId="14789" xr:uid="{2BBF9D2D-998A-45D2-9F4E-590CA4F86EFE}"/>
    <cellStyle name="Total 6 5 3 4 2" xfId="29897" xr:uid="{7FD17A28-8B8D-49B9-A4E2-B3855993544C}"/>
    <cellStyle name="Total 6 5 3 5" xfId="18328" xr:uid="{2BDA90F7-2BFA-436C-A19D-98B21811E942}"/>
    <cellStyle name="Total 6 5 4" xfId="3546" xr:uid="{B8746203-C06C-409E-92FE-6C016AA933F0}"/>
    <cellStyle name="Total 6 5 4 2" xfId="6183" xr:uid="{93748F4A-E571-4100-8366-C7AB8EC5F0B1}"/>
    <cellStyle name="Total 6 5 4 2 2" xfId="12494" xr:uid="{04A2FB86-C338-4ECA-AD08-A52AB3396980}"/>
    <cellStyle name="Total 6 5 4 2 2 2" xfId="27602" xr:uid="{0D93C3E4-0A40-4398-9A17-DE0106320FA4}"/>
    <cellStyle name="Total 6 5 4 2 3" xfId="7702" xr:uid="{94D6A5B1-D86E-4B7A-A0D5-E87DF272E475}"/>
    <cellStyle name="Total 6 5 4 2 3 2" xfId="22810" xr:uid="{BA82FA11-7E4E-4AE5-ABCB-B24B14D7B07E}"/>
    <cellStyle name="Total 6 5 4 2 4" xfId="21291" xr:uid="{D2F03497-F57E-40E0-9A9C-2B69BAD54BF0}"/>
    <cellStyle name="Total 6 5 4 3" xfId="9928" xr:uid="{0A824CCB-D9D5-4F70-A267-C50E33F247D4}"/>
    <cellStyle name="Total 6 5 4 3 2" xfId="25036" xr:uid="{8211EDE0-23F9-4CC8-809F-648A6B5E09AC}"/>
    <cellStyle name="Total 6 5 4 4" xfId="16195" xr:uid="{AFFDEEB3-E3FF-4924-99B2-23C5F285D637}"/>
    <cellStyle name="Total 6 5 4 4 2" xfId="31303" xr:uid="{A6053E21-0FD6-4E77-ABE9-752F6B1F221A}"/>
    <cellStyle name="Total 6 5 4 5" xfId="18654" xr:uid="{3B20442C-5B11-4128-B72C-F77EFBA8E4E9}"/>
    <cellStyle name="Total 6 5 5" xfId="3852" xr:uid="{486C76E6-CDE2-48CA-8866-6D571C57F87E}"/>
    <cellStyle name="Total 6 5 5 2" xfId="6489" xr:uid="{3A0B6EBC-4EEA-4697-BC4C-A1CCC9A5B866}"/>
    <cellStyle name="Total 6 5 5 2 2" xfId="12800" xr:uid="{B8048CF0-F6F0-4121-A3A9-F103F91FB8DC}"/>
    <cellStyle name="Total 6 5 5 2 2 2" xfId="27908" xr:uid="{4F480295-7DCF-4282-89F1-E29F252974A6}"/>
    <cellStyle name="Total 6 5 5 2 3" xfId="15425" xr:uid="{F37F47EA-EDC4-427F-8035-60DF209A30A1}"/>
    <cellStyle name="Total 6 5 5 2 3 2" xfId="30533" xr:uid="{AB8915D9-B0F7-4C8F-9BAA-D5379E774D9B}"/>
    <cellStyle name="Total 6 5 5 2 4" xfId="21597" xr:uid="{D1CC4175-4AEA-4416-BA36-27F68A15A38A}"/>
    <cellStyle name="Total 6 5 5 3" xfId="10234" xr:uid="{4514E096-84CC-4C60-82B6-E94EDDDD7737}"/>
    <cellStyle name="Total 6 5 5 3 2" xfId="25342" xr:uid="{EBFE7142-1E4B-4456-B442-FB72920C7BC3}"/>
    <cellStyle name="Total 6 5 5 4" xfId="14469" xr:uid="{D55880C9-D229-4EF0-9E01-B72A45E9158E}"/>
    <cellStyle name="Total 6 5 5 4 2" xfId="29577" xr:uid="{7D9510DD-D1DE-4F9A-8E45-25086A941A80}"/>
    <cellStyle name="Total 6 5 5 5" xfId="18960" xr:uid="{6B99808D-1EFE-4D87-9DFA-079CEF834D38}"/>
    <cellStyle name="Total 6 5 6" xfId="4234" xr:uid="{70F86D3C-33B4-4ED4-9054-BEC49C3A8481}"/>
    <cellStyle name="Total 6 5 6 2" xfId="6871" xr:uid="{F89CD142-B4A9-4B04-A791-AF7CAFC0667C}"/>
    <cellStyle name="Total 6 5 6 2 2" xfId="13182" xr:uid="{016D35E4-7E9B-465A-A8B4-8E9417787D34}"/>
    <cellStyle name="Total 6 5 6 2 2 2" xfId="28290" xr:uid="{A5713F85-ECCE-446A-86CB-47BDE12FF782}"/>
    <cellStyle name="Total 6 5 6 2 3" xfId="16851" xr:uid="{C4922768-B89F-41B9-AC0B-80871F4D7D14}"/>
    <cellStyle name="Total 6 5 6 2 3 2" xfId="31959" xr:uid="{9F996D11-936D-4E50-9A2F-5CB5E52810B6}"/>
    <cellStyle name="Total 6 5 6 2 4" xfId="21979" xr:uid="{8CD897E6-07C6-4BBA-B3CD-11399D30F65C}"/>
    <cellStyle name="Total 6 5 6 3" xfId="10616" xr:uid="{2F197EFD-BD0E-43F5-BC11-AC4EC14AD1BB}"/>
    <cellStyle name="Total 6 5 6 3 2" xfId="25724" xr:uid="{6C61CD7D-4A96-4B25-995B-A6BCDDC78B08}"/>
    <cellStyle name="Total 6 5 6 4" xfId="13807" xr:uid="{4ABFB7E9-642E-4411-BE50-208FCD648FC8}"/>
    <cellStyle name="Total 6 5 6 4 2" xfId="28915" xr:uid="{1F35AFA9-DCAF-405C-8B6E-CF6238BED1A0}"/>
    <cellStyle name="Total 6 5 6 5" xfId="19342" xr:uid="{53F002DB-6125-4CE1-BA43-690F6816DE99}"/>
    <cellStyle name="Total 6 5 7" xfId="4799" xr:uid="{4C033715-F81F-4CB1-A4EB-C0E344F951AC}"/>
    <cellStyle name="Total 6 5 7 2" xfId="11181" xr:uid="{4C6DD0BE-4A14-4A98-8FCB-3FD74159279C}"/>
    <cellStyle name="Total 6 5 7 2 2" xfId="26289" xr:uid="{2EBAACC1-DA84-4D61-A3AC-F19D2D516AF9}"/>
    <cellStyle name="Total 6 5 7 3" xfId="14939" xr:uid="{FF4504F5-0CAB-4B43-B288-76B14CB8EF10}"/>
    <cellStyle name="Total 6 5 7 3 2" xfId="30047" xr:uid="{CC559948-892E-4922-A81F-9A4F3055AB13}"/>
    <cellStyle name="Total 6 5 7 4" xfId="19907" xr:uid="{E355583C-A576-4B97-AF8D-E57F99B64689}"/>
    <cellStyle name="Total 6 5 8" xfId="8660" xr:uid="{531F79EB-1835-4580-80AC-022C23ED78F9}"/>
    <cellStyle name="Total 6 5 8 2" xfId="23768" xr:uid="{0967728D-C2C3-4408-9BA4-3215466710EA}"/>
    <cellStyle name="Total 6 5 9" xfId="16199" xr:uid="{0E8A0850-A0E7-432E-9A60-8B5B00523FE5}"/>
    <cellStyle name="Total 6 5 9 2" xfId="31307" xr:uid="{77968987-81CE-4B85-A6D4-221DA764701A}"/>
    <cellStyle name="Total 7" xfId="1786" xr:uid="{00000000-0005-0000-0000-0000FA060000}"/>
    <cellStyle name="Total 7 2" xfId="1957" xr:uid="{50CD1773-8882-4B30-8394-8B54B9C7EE3C}"/>
    <cellStyle name="Total 7 2 10" xfId="8458" xr:uid="{A6922B35-B8AB-47F3-909C-92FAAE65759A}"/>
    <cellStyle name="Total 7 2 10 2" xfId="23566" xr:uid="{323A8CD8-C422-41D1-8F3E-06F756F24A5D}"/>
    <cellStyle name="Total 7 2 11" xfId="8694" xr:uid="{AC58AD94-104C-4167-BD1F-BB7401369B18}"/>
    <cellStyle name="Total 7 2 11 2" xfId="23802" xr:uid="{7E1B7EFF-669E-4113-BCF9-02588576A15A}"/>
    <cellStyle name="Total 7 2 12" xfId="7050" xr:uid="{047BABCC-BFFD-451A-975B-B19CA1B2028C}"/>
    <cellStyle name="Total 7 2 12 2" xfId="22158" xr:uid="{CA76EF44-7910-4FD0-ADC8-A0A994046C31}"/>
    <cellStyle name="Total 7 2 13" xfId="17182" xr:uid="{DD141583-8783-4CD5-88DC-2262A37C1C22}"/>
    <cellStyle name="Total 7 2 2" xfId="2517" xr:uid="{882C9EA3-2E28-4361-9ECE-09B7BF22CBCD}"/>
    <cellStyle name="Total 7 2 2 2" xfId="5154" xr:uid="{0EEB9446-F367-4A29-8875-27344BD4253D}"/>
    <cellStyle name="Total 7 2 2 2 2" xfId="11518" xr:uid="{3D5F8952-5F8D-4699-8A1F-5E932F70B86C}"/>
    <cellStyle name="Total 7 2 2 2 2 2" xfId="26626" xr:uid="{33ACA6C4-9A59-489E-B44C-7E28FA5D50BE}"/>
    <cellStyle name="Total 7 2 2 2 3" xfId="16359" xr:uid="{62FCB437-1B93-43BA-B6F7-366EC50BF675}"/>
    <cellStyle name="Total 7 2 2 2 3 2" xfId="31467" xr:uid="{1BB2EF0B-FFF4-4330-8F69-176F98BEB9BB}"/>
    <cellStyle name="Total 7 2 2 2 4" xfId="20262" xr:uid="{1F199704-756B-4080-81DF-A3759EB858EE}"/>
    <cellStyle name="Total 7 2 2 3" xfId="8984" xr:uid="{2080653D-9CEB-4844-80FC-DDB2D4C3CC6C}"/>
    <cellStyle name="Total 7 2 2 3 2" xfId="24092" xr:uid="{FAF4A16C-0873-4B8C-8E9E-139412263876}"/>
    <cellStyle name="Total 7 2 3" xfId="2733" xr:uid="{3A916CC1-E5F4-4513-B738-5EB6A5F34E6A}"/>
    <cellStyle name="Total 7 2 3 2" xfId="5370" xr:uid="{BE828ECB-B87F-4C90-BDA9-6A3189CF2317}"/>
    <cellStyle name="Total 7 2 3 2 2" xfId="11719" xr:uid="{25CA0978-7922-4A6E-9821-C80B43E4B0E0}"/>
    <cellStyle name="Total 7 2 3 2 2 2" xfId="26827" xr:uid="{C1A5A659-0F3D-4AE9-AF17-30BE0DDD7EBA}"/>
    <cellStyle name="Total 7 2 3 2 3" xfId="14952" xr:uid="{8484E64F-504F-4A0D-846F-D77BA04C596F}"/>
    <cellStyle name="Total 7 2 3 2 3 2" xfId="30060" xr:uid="{B2A2D4B6-390A-4A16-B526-E0AC508E2673}"/>
    <cellStyle name="Total 7 2 3 2 4" xfId="20478" xr:uid="{9A294622-C115-4EC1-9A68-C99FA8151F49}"/>
    <cellStyle name="Total 7 2 3 3" xfId="14781" xr:uid="{64239E63-5221-45F1-B785-1373FD2E3ECF}"/>
    <cellStyle name="Total 7 2 3 3 2" xfId="29889" xr:uid="{65AE03E1-E723-4898-9B9D-2B2B938AD5D6}"/>
    <cellStyle name="Total 7 2 3 4" xfId="17841" xr:uid="{C78F8C8B-9633-465E-A04C-0DF1EEEF0A9C}"/>
    <cellStyle name="Total 7 2 4" xfId="3036" xr:uid="{C92F52D7-1894-4DE1-A81D-E400CC9CA297}"/>
    <cellStyle name="Total 7 2 4 2" xfId="5673" xr:uid="{B9948955-F8D2-4841-A19C-D55FB30086CD}"/>
    <cellStyle name="Total 7 2 4 2 2" xfId="11984" xr:uid="{78E5A913-04AD-4981-BA5A-DCBA00B613B1}"/>
    <cellStyle name="Total 7 2 4 2 2 2" xfId="27092" xr:uid="{D5E0267E-8E6E-4230-974D-C5DEA97F5F4F}"/>
    <cellStyle name="Total 7 2 4 2 3" xfId="16070" xr:uid="{6B85051E-C1AA-47EB-870A-C9E210C12008}"/>
    <cellStyle name="Total 7 2 4 2 3 2" xfId="31178" xr:uid="{9696ECE2-7812-45E0-87B2-D9ADD7CDDDC2}"/>
    <cellStyle name="Total 7 2 4 2 4" xfId="20781" xr:uid="{CC658232-6624-4480-B600-15BE608349F2}"/>
    <cellStyle name="Total 7 2 4 3" xfId="9418" xr:uid="{29D4DF05-4610-4762-A2A4-81D10B8ED3BA}"/>
    <cellStyle name="Total 7 2 4 3 2" xfId="24526" xr:uid="{25A8EE39-9074-49DA-8522-AC507697224B}"/>
    <cellStyle name="Total 7 2 4 4" xfId="13490" xr:uid="{81F52BB5-0E5D-4FC0-BAEF-5C2EB99ED5C9}"/>
    <cellStyle name="Total 7 2 4 4 2" xfId="28598" xr:uid="{AAD1F81E-E9DB-411A-8F05-B159AA1DAA7F}"/>
    <cellStyle name="Total 7 2 4 5" xfId="18144" xr:uid="{F9091E76-0EAD-4744-9CF6-74524B3D16B6}"/>
    <cellStyle name="Total 7 2 5" xfId="3362" xr:uid="{8A2E9A4D-5543-4C97-B614-E050F2FC824E}"/>
    <cellStyle name="Total 7 2 5 2" xfId="5999" xr:uid="{1B7D60B4-A85D-4170-BD29-7E664846ED57}"/>
    <cellStyle name="Total 7 2 5 2 2" xfId="12310" xr:uid="{60DC3D71-D5F9-40FD-8D6D-838B5F76036D}"/>
    <cellStyle name="Total 7 2 5 2 2 2" xfId="27418" xr:uid="{B6EFE135-57AE-4A9D-AEDC-D959AA830E20}"/>
    <cellStyle name="Total 7 2 5 2 3" xfId="8026" xr:uid="{C41A2676-0289-41F1-9664-D5F51A1C06D3}"/>
    <cellStyle name="Total 7 2 5 2 3 2" xfId="23134" xr:uid="{9222103A-87BA-4BE6-99AD-4387AC0C0BD2}"/>
    <cellStyle name="Total 7 2 5 2 4" xfId="21107" xr:uid="{E65500DC-B929-4973-B641-81BC60A596DB}"/>
    <cellStyle name="Total 7 2 5 3" xfId="9744" xr:uid="{73AA7702-3531-42C2-9A7C-82DB7D716C23}"/>
    <cellStyle name="Total 7 2 5 3 2" xfId="24852" xr:uid="{43D47B83-F878-44ED-A4B9-BAE3ADFB4364}"/>
    <cellStyle name="Total 7 2 5 4" xfId="13870" xr:uid="{21A35C15-174D-456D-AC15-EA37870E18BC}"/>
    <cellStyle name="Total 7 2 5 4 2" xfId="28978" xr:uid="{D5169FB7-794E-4C92-BC92-EF247158C891}"/>
    <cellStyle name="Total 7 2 5 5" xfId="18470" xr:uid="{E32BCBAA-3606-4342-B2B0-34FFBC637C92}"/>
    <cellStyle name="Total 7 2 6" xfId="3668" xr:uid="{2AFD7B88-A378-4622-980F-032EAF267C8B}"/>
    <cellStyle name="Total 7 2 6 2" xfId="6305" xr:uid="{B37361CA-7C63-4E00-8FE9-CC04B6511B80}"/>
    <cellStyle name="Total 7 2 6 2 2" xfId="12616" xr:uid="{AF905EBF-5A5F-4C11-9BA5-6C88CAE827CB}"/>
    <cellStyle name="Total 7 2 6 2 2 2" xfId="27724" xr:uid="{C21B9D62-05E8-4B4F-BCD7-6B5809030BB0}"/>
    <cellStyle name="Total 7 2 6 2 3" xfId="13899" xr:uid="{51E76631-9C20-4E2C-8C31-236A40DB5E15}"/>
    <cellStyle name="Total 7 2 6 2 3 2" xfId="29007" xr:uid="{27F69D4F-14CB-4265-93B1-4C851CD6886B}"/>
    <cellStyle name="Total 7 2 6 2 4" xfId="21413" xr:uid="{05B5F90A-50D1-4F87-B9B0-957EE3FB82A5}"/>
    <cellStyle name="Total 7 2 6 3" xfId="10050" xr:uid="{5C3B4A00-2EEF-4DC5-837C-8CA4DFFAF30D}"/>
    <cellStyle name="Total 7 2 6 3 2" xfId="25158" xr:uid="{0DDEC77C-E9C8-43AA-B721-3CBF91CEFCDA}"/>
    <cellStyle name="Total 7 2 6 4" xfId="8205" xr:uid="{297EFC27-DF18-4C96-B191-1F0E55E1B0DF}"/>
    <cellStyle name="Total 7 2 6 4 2" xfId="23313" xr:uid="{38D1C196-BF08-4402-9447-444337A0E508}"/>
    <cellStyle name="Total 7 2 6 5" xfId="18776" xr:uid="{2C0BB671-3381-4663-90B2-0221FE5D80D8}"/>
    <cellStyle name="Total 7 2 7" xfId="4029" xr:uid="{EB3CCDFB-27AD-44BA-8D9D-CB6D18467A91}"/>
    <cellStyle name="Total 7 2 7 2" xfId="6666" xr:uid="{21CD6159-DB16-4BF1-876D-AFA400B7722E}"/>
    <cellStyle name="Total 7 2 7 2 2" xfId="12977" xr:uid="{C8ABEF03-E3C5-41C2-8B0C-DC0D048BAC48}"/>
    <cellStyle name="Total 7 2 7 2 2 2" xfId="28085" xr:uid="{AE3C83FB-8E02-4C6F-93E4-97CFDA087CF0}"/>
    <cellStyle name="Total 7 2 7 2 3" xfId="16667" xr:uid="{1A43391C-67EB-4A3D-A311-AADD443F08F4}"/>
    <cellStyle name="Total 7 2 7 2 3 2" xfId="31775" xr:uid="{C962926F-579B-4D55-A797-FBF857758109}"/>
    <cellStyle name="Total 7 2 7 2 4" xfId="21774" xr:uid="{99685C9F-442D-492D-80D5-8DF0C887EE73}"/>
    <cellStyle name="Total 7 2 7 3" xfId="10411" xr:uid="{132BE271-7820-4EC7-9383-21D184DB3BBA}"/>
    <cellStyle name="Total 7 2 7 3 2" xfId="25519" xr:uid="{B0897B1C-C8B5-4264-9608-D48AAB40E50F}"/>
    <cellStyle name="Total 7 2 7 4" xfId="15129" xr:uid="{62D0DF9D-C509-4E18-8080-30FE4B8EFDF5}"/>
    <cellStyle name="Total 7 2 7 4 2" xfId="30237" xr:uid="{62090FA3-7832-40AE-BB35-421A92079B79}"/>
    <cellStyle name="Total 7 2 7 5" xfId="19137" xr:uid="{8633BE08-ADDE-48B7-AE10-317FF65A7D90}"/>
    <cellStyle name="Total 7 2 8" xfId="4342" xr:uid="{04DAA065-F86A-40B2-A678-BAB018B0FFA8}"/>
    <cellStyle name="Total 7 2 8 2" xfId="6979" xr:uid="{7F85F812-8566-4271-9CBC-BF39B5172C3A}"/>
    <cellStyle name="Total 7 2 8 2 2" xfId="13290" xr:uid="{77D04D5B-7D75-44CB-9DCC-E9A4F156F97A}"/>
    <cellStyle name="Total 7 2 8 2 2 2" xfId="28398" xr:uid="{901DC3F2-EF46-491F-894B-A4437DEF5D7A}"/>
    <cellStyle name="Total 7 2 8 2 3" xfId="16954" xr:uid="{EBB6703B-81A4-4153-914C-F202A347FCF0}"/>
    <cellStyle name="Total 7 2 8 2 3 2" xfId="32062" xr:uid="{54F660EE-8DD2-42E7-BA24-A82A364406CB}"/>
    <cellStyle name="Total 7 2 8 2 4" xfId="22087" xr:uid="{DE901858-1D79-4B6B-9B31-89902C922E54}"/>
    <cellStyle name="Total 7 2 8 3" xfId="10724" xr:uid="{1B2F12FA-ADD4-4A5C-9554-59D5566BD368}"/>
    <cellStyle name="Total 7 2 8 3 2" xfId="25832" xr:uid="{8ACD9AF6-143A-4AD0-A313-678255635655}"/>
    <cellStyle name="Total 7 2 8 4" xfId="7566" xr:uid="{1ECBE29D-3294-48B3-9844-393B2F892A3A}"/>
    <cellStyle name="Total 7 2 8 4 2" xfId="22674" xr:uid="{748376E2-F9B5-4981-A0EE-0E35AD09842E}"/>
    <cellStyle name="Total 7 2 8 5" xfId="19450" xr:uid="{32D229CF-7206-4A0C-B422-E1A8DA6C5C8C}"/>
    <cellStyle name="Total 7 2 9" xfId="4594" xr:uid="{8AB7B518-E136-4D9B-8390-99C9EC6F4286}"/>
    <cellStyle name="Total 7 2 9 2" xfId="10976" xr:uid="{839F1572-E0DB-473B-9F50-5DFE1F2D689E}"/>
    <cellStyle name="Total 7 2 9 2 2" xfId="26084" xr:uid="{81466C1A-F16A-4E1C-8396-4DA9E6B9DA47}"/>
    <cellStyle name="Total 7 2 9 3" xfId="8730" xr:uid="{D0092538-FA81-41E6-82A3-CC6CEA58AC71}"/>
    <cellStyle name="Total 7 2 9 3 2" xfId="23838" xr:uid="{E6BF26F8-85C4-494E-9117-2EEF045FB094}"/>
    <cellStyle name="Total 7 2 9 4" xfId="19702" xr:uid="{EE848F59-E3D2-4217-B4F3-466345F2C70F}"/>
    <cellStyle name="Total 7 3" xfId="1986" xr:uid="{3AFDA239-E48F-406E-A25F-3C1098559EDA}"/>
    <cellStyle name="Total 7 3 10" xfId="8484" xr:uid="{2CBEBBB9-351E-40DB-807D-ADE0B9BCC939}"/>
    <cellStyle name="Total 7 3 10 2" xfId="23592" xr:uid="{28EC6E40-31DF-4100-90C9-7318C9CDCDA5}"/>
    <cellStyle name="Total 7 3 11" xfId="16449" xr:uid="{D6579112-9B4B-4AD7-9FE1-CDE1FFDC2B85}"/>
    <cellStyle name="Total 7 3 11 2" xfId="31557" xr:uid="{BDC770C9-CBDE-4022-BB53-7DDCB4BC8D81}"/>
    <cellStyle name="Total 7 3 12" xfId="7777" xr:uid="{6713BB1D-FCE1-4746-9C09-E9BAA3052B74}"/>
    <cellStyle name="Total 7 3 12 2" xfId="22885" xr:uid="{E19281B5-07B4-41E6-8A99-582A3AFAB1D7}"/>
    <cellStyle name="Total 7 3 13" xfId="17211" xr:uid="{71500A8F-1D77-4A86-ACD0-B56B3E9BF6FE}"/>
    <cellStyle name="Total 7 3 2" xfId="2546" xr:uid="{7FF4F099-C79C-4A9F-A810-E75D4F02337B}"/>
    <cellStyle name="Total 7 3 2 2" xfId="5183" xr:uid="{E84AE24A-1D1C-493D-9E8A-6EDBF244BC46}"/>
    <cellStyle name="Total 7 3 2 2 2" xfId="11547" xr:uid="{1EBFF609-22EB-442C-BB84-AEA2864DB927}"/>
    <cellStyle name="Total 7 3 2 2 2 2" xfId="26655" xr:uid="{60896930-FA57-47C3-807F-39202A2BB35A}"/>
    <cellStyle name="Total 7 3 2 2 3" xfId="15927" xr:uid="{690DC587-3424-4A5D-BEE9-D3CC766CE2D5}"/>
    <cellStyle name="Total 7 3 2 2 3 2" xfId="31035" xr:uid="{7DF9FF8B-4959-42AD-A683-2311C1A07B58}"/>
    <cellStyle name="Total 7 3 2 2 4" xfId="20291" xr:uid="{30B1B29E-A9AD-4DF8-B612-D2138B78A195}"/>
    <cellStyle name="Total 7 3 2 3" xfId="9013" xr:uid="{927ED4B5-C63C-4348-BC1F-9172F3123231}"/>
    <cellStyle name="Total 7 3 2 3 2" xfId="24121" xr:uid="{4CFCC9AE-04A0-48B6-B6C1-0D828A70973A}"/>
    <cellStyle name="Total 7 3 3" xfId="2748" xr:uid="{EBD5C2D2-3310-49B8-9FBB-CA824F629FCA}"/>
    <cellStyle name="Total 7 3 3 2" xfId="5385" xr:uid="{CE0C82B9-CC5E-4906-8AEB-E1ED0092F716}"/>
    <cellStyle name="Total 7 3 3 2 2" xfId="11734" xr:uid="{A0B8D8DC-7F59-4EEE-99B8-55D209F48CD6}"/>
    <cellStyle name="Total 7 3 3 2 2 2" xfId="26842" xr:uid="{0B5039B2-5495-46FD-84B0-4FB58DBE6809}"/>
    <cellStyle name="Total 7 3 3 2 3" xfId="14611" xr:uid="{FCF163A8-3831-4FD9-B4CA-D435017669CD}"/>
    <cellStyle name="Total 7 3 3 2 3 2" xfId="29719" xr:uid="{57E44A49-D2FD-482C-AF59-3430D4572F6E}"/>
    <cellStyle name="Total 7 3 3 2 4" xfId="20493" xr:uid="{0E5C91EA-DF74-4F7E-BA07-3A275BA2F924}"/>
    <cellStyle name="Total 7 3 3 3" xfId="9137" xr:uid="{ACE8D74E-C00C-4309-8FEB-FEEC48C77281}"/>
    <cellStyle name="Total 7 3 3 3 2" xfId="24245" xr:uid="{5492B83F-1627-4B49-B71B-B7FA1C738933}"/>
    <cellStyle name="Total 7 3 3 4" xfId="17856" xr:uid="{FAE17281-8C0A-46BC-9371-F10A038E91F7}"/>
    <cellStyle name="Total 7 3 4" xfId="3051" xr:uid="{4635547D-762A-4E4C-B800-8970BAFB964D}"/>
    <cellStyle name="Total 7 3 4 2" xfId="5688" xr:uid="{AF8D6B99-E1C0-4CEF-9795-3CE9728E6958}"/>
    <cellStyle name="Total 7 3 4 2 2" xfId="11999" xr:uid="{4FEEFC04-D970-42C3-A183-30DB65DC49FA}"/>
    <cellStyle name="Total 7 3 4 2 2 2" xfId="27107" xr:uid="{B0BF02B3-98A4-41AF-8847-2D0D1EB6A0BE}"/>
    <cellStyle name="Total 7 3 4 2 3" xfId="13992" xr:uid="{D214765D-18A1-4325-A9F6-60CACC48C1BC}"/>
    <cellStyle name="Total 7 3 4 2 3 2" xfId="29100" xr:uid="{10B7DAE8-3E46-41C4-8E37-EB6C8F1486E8}"/>
    <cellStyle name="Total 7 3 4 2 4" xfId="20796" xr:uid="{F5A977E2-5FBF-446C-8035-5648D840F25D}"/>
    <cellStyle name="Total 7 3 4 3" xfId="9433" xr:uid="{65989244-5189-4BB7-A8BC-AC1513CD226C}"/>
    <cellStyle name="Total 7 3 4 3 2" xfId="24541" xr:uid="{08D7C223-B4FD-41D1-9882-F7218481B6EA}"/>
    <cellStyle name="Total 7 3 4 4" xfId="16507" xr:uid="{6A24AF28-9CB2-4701-BC16-7FE1CD2FEC60}"/>
    <cellStyle name="Total 7 3 4 4 2" xfId="31615" xr:uid="{F9D506D3-19FD-4F73-BC7C-90C66A775E0A}"/>
    <cellStyle name="Total 7 3 4 5" xfId="18159" xr:uid="{8F134ED1-8B38-4026-893C-3023840657F2}"/>
    <cellStyle name="Total 7 3 5" xfId="3377" xr:uid="{8495FD4B-4676-4D2F-B3B9-4C611A0616E9}"/>
    <cellStyle name="Total 7 3 5 2" xfId="6014" xr:uid="{EB3EC301-6041-4DFB-89F0-2CCA6C6B9BA4}"/>
    <cellStyle name="Total 7 3 5 2 2" xfId="12325" xr:uid="{357D171C-854A-4CEC-8A38-8714E26BD63B}"/>
    <cellStyle name="Total 7 3 5 2 2 2" xfId="27433" xr:uid="{334572CD-4882-4509-A310-A0D74385E4EF}"/>
    <cellStyle name="Total 7 3 5 2 3" xfId="15799" xr:uid="{8B5AF67A-CC9A-405E-9230-9A23AC6C7EC1}"/>
    <cellStyle name="Total 7 3 5 2 3 2" xfId="30907" xr:uid="{E8DBEC38-CDBB-4314-9D54-567DD2DF0900}"/>
    <cellStyle name="Total 7 3 5 2 4" xfId="21122" xr:uid="{8B49F83A-0A81-46CB-B7B0-F861CFD1FA7A}"/>
    <cellStyle name="Total 7 3 5 3" xfId="9759" xr:uid="{C4A39B12-EC2A-448B-8DF3-2E9C2B7F8EF3}"/>
    <cellStyle name="Total 7 3 5 3 2" xfId="24867" xr:uid="{880D186C-0BB0-4D51-8F84-187B3673A957}"/>
    <cellStyle name="Total 7 3 5 4" xfId="14321" xr:uid="{0B9ABE5A-AF6A-49C4-8BC2-50CEB255F19E}"/>
    <cellStyle name="Total 7 3 5 4 2" xfId="29429" xr:uid="{43A15F36-DF07-4C91-BE3E-F48CC4A53026}"/>
    <cellStyle name="Total 7 3 5 5" xfId="18485" xr:uid="{7ECDB62A-6DE7-4875-AFD8-85823513DDBF}"/>
    <cellStyle name="Total 7 3 6" xfId="3683" xr:uid="{E3205A2F-F2FC-4AF5-990E-74850DC85887}"/>
    <cellStyle name="Total 7 3 6 2" xfId="6320" xr:uid="{640010A0-935B-427C-85E7-7BF3BFE094BC}"/>
    <cellStyle name="Total 7 3 6 2 2" xfId="12631" xr:uid="{91763774-E36F-4A70-A341-571FA6D9F585}"/>
    <cellStyle name="Total 7 3 6 2 2 2" xfId="27739" xr:uid="{757BABA8-345F-43EC-AF92-0C1EF8E58BBA}"/>
    <cellStyle name="Total 7 3 6 2 3" xfId="7862" xr:uid="{1BA6E5AC-5149-4732-9817-421B39961850}"/>
    <cellStyle name="Total 7 3 6 2 3 2" xfId="22970" xr:uid="{EE50B4AA-48EB-43C8-9AC4-8464A3092ECF}"/>
    <cellStyle name="Total 7 3 6 2 4" xfId="21428" xr:uid="{92CAEA2C-D6B1-4237-AA08-CD6890D2ABE1}"/>
    <cellStyle name="Total 7 3 6 3" xfId="10065" xr:uid="{44E85CBC-B8A0-44A4-8A4B-9101E81D42E7}"/>
    <cellStyle name="Total 7 3 6 3 2" xfId="25173" xr:uid="{3466BB84-7B9A-4E6F-8EDA-47A14CF86923}"/>
    <cellStyle name="Total 7 3 6 4" xfId="13420" xr:uid="{6421039C-7671-474B-ABEB-27D8F09C4B72}"/>
    <cellStyle name="Total 7 3 6 4 2" xfId="28528" xr:uid="{D5016B0B-3006-4046-BA86-A4FFD6681575}"/>
    <cellStyle name="Total 7 3 6 5" xfId="18791" xr:uid="{D84357F9-0A1C-4CBE-A0FF-773A161F6816}"/>
    <cellStyle name="Total 7 3 7" xfId="4058" xr:uid="{D7C46B02-76EE-43AB-AB87-5EBA07A93444}"/>
    <cellStyle name="Total 7 3 7 2" xfId="6695" xr:uid="{F5EAF5CA-9556-4242-B06E-42689BFC75A0}"/>
    <cellStyle name="Total 7 3 7 2 2" xfId="13006" xr:uid="{98362208-4F04-4B00-BA11-165A6A684FF0}"/>
    <cellStyle name="Total 7 3 7 2 2 2" xfId="28114" xr:uid="{97689AE8-3223-4698-BF65-855C3B1D8097}"/>
    <cellStyle name="Total 7 3 7 2 3" xfId="16682" xr:uid="{C58A92E4-DD69-44A1-A9DD-954C40401632}"/>
    <cellStyle name="Total 7 3 7 2 3 2" xfId="31790" xr:uid="{DA51FCA4-F15A-4D8B-BF46-45586A128279}"/>
    <cellStyle name="Total 7 3 7 2 4" xfId="21803" xr:uid="{4B9F0592-E8CE-4378-BD84-37A62AB11462}"/>
    <cellStyle name="Total 7 3 7 3" xfId="10440" xr:uid="{A70AF8F2-E2BD-4535-8A5E-B5A5530F7560}"/>
    <cellStyle name="Total 7 3 7 3 2" xfId="25548" xr:uid="{D825F959-9C16-48ED-BAE3-5B962D6C41CD}"/>
    <cellStyle name="Total 7 3 7 4" xfId="16163" xr:uid="{7F6C1680-AC75-4D08-9181-5D0D51A83A81}"/>
    <cellStyle name="Total 7 3 7 4 2" xfId="31271" xr:uid="{3998D01C-C581-403D-9E79-D3DADA6EAA75}"/>
    <cellStyle name="Total 7 3 7 5" xfId="19166" xr:uid="{8C53E999-FF27-4554-AD18-D5F59FAB6A2F}"/>
    <cellStyle name="Total 7 3 8" xfId="4357" xr:uid="{66B68E5D-A561-448C-A5C1-BB45BFC50061}"/>
    <cellStyle name="Total 7 3 8 2" xfId="6994" xr:uid="{79452DD7-3F1B-445A-BA5F-C84D2A5A7887}"/>
    <cellStyle name="Total 7 3 8 2 2" xfId="13305" xr:uid="{F0A965C6-7B01-497E-9B51-BFE3593F8939}"/>
    <cellStyle name="Total 7 3 8 2 2 2" xfId="28413" xr:uid="{70643004-8018-4776-BE9E-243D5C69E1A2}"/>
    <cellStyle name="Total 7 3 8 2 3" xfId="16969" xr:uid="{71513DEA-FE4D-4BDB-9323-A2465217194D}"/>
    <cellStyle name="Total 7 3 8 2 3 2" xfId="32077" xr:uid="{1EED63D4-9077-4166-ABE1-D4D9C61DADB8}"/>
    <cellStyle name="Total 7 3 8 2 4" xfId="22102" xr:uid="{69B3C077-A648-4383-8187-AC568FB261CF}"/>
    <cellStyle name="Total 7 3 8 3" xfId="10739" xr:uid="{06D2D9E5-E0AA-49C3-A647-3CB66B95BEF0}"/>
    <cellStyle name="Total 7 3 8 3 2" xfId="25847" xr:uid="{1B1D756F-C063-4F8F-8207-7BF1147160CC}"/>
    <cellStyle name="Total 7 3 8 4" xfId="14019" xr:uid="{1B5DAD24-2C31-4142-B4D0-40727655633E}"/>
    <cellStyle name="Total 7 3 8 4 2" xfId="29127" xr:uid="{9A72673F-BD62-4877-926B-BFC82023F8F5}"/>
    <cellStyle name="Total 7 3 8 5" xfId="19465" xr:uid="{36A639F4-D229-4B56-8307-92A966451FAA}"/>
    <cellStyle name="Total 7 3 9" xfId="4623" xr:uid="{55C711DE-2C45-4D7F-A3DB-63547B657033}"/>
    <cellStyle name="Total 7 3 9 2" xfId="11005" xr:uid="{FF7F36A2-0002-4236-88C8-51229606871E}"/>
    <cellStyle name="Total 7 3 9 2 2" xfId="26113" xr:uid="{3A076386-2FEE-4583-93E8-E86E6707DC20}"/>
    <cellStyle name="Total 7 3 9 3" xfId="9264" xr:uid="{BA1B62DB-5C58-444C-B985-173CC30FFEB4}"/>
    <cellStyle name="Total 7 3 9 3 2" xfId="24372" xr:uid="{0B917198-AA5C-4A1A-85D4-E48BC8324729}"/>
    <cellStyle name="Total 7 3 9 4" xfId="19731" xr:uid="{4DCD6CC8-B7FC-4F73-8EEC-1147E27AFE61}"/>
    <cellStyle name="Total 7 4" xfId="2148" xr:uid="{6E2C1C4D-35BE-497B-8E62-C4C5D122D8CB}"/>
    <cellStyle name="Total 7 4 10" xfId="13872" xr:uid="{02C8DD1C-6935-4DDE-97C0-851F1E1BB81E}"/>
    <cellStyle name="Total 7 4 10 2" xfId="28980" xr:uid="{F6EA76C7-1198-46DD-B97A-0FF2F0CE7ED2}"/>
    <cellStyle name="Total 7 4 11" xfId="7657" xr:uid="{A991DB58-ACEF-45DD-83CB-A7E947D50935}"/>
    <cellStyle name="Total 7 4 11 2" xfId="22765" xr:uid="{EAD5C996-1FB7-490C-9B49-B85387F861D3}"/>
    <cellStyle name="Total 7 4 12" xfId="17373" xr:uid="{82C79CE6-33E8-4C1A-AD73-76061ACEFFD5}"/>
    <cellStyle name="Total 7 4 2" xfId="2638" xr:uid="{45649D44-A2C4-4559-B520-07D873D85CCB}"/>
    <cellStyle name="Total 7 4 2 2" xfId="5275" xr:uid="{A40C9891-5541-4B18-B8C4-72F65FD63FB7}"/>
    <cellStyle name="Total 7 4 2 2 2" xfId="11639" xr:uid="{38ACBBC0-E6A5-4F71-8D6E-CBF5EB37B920}"/>
    <cellStyle name="Total 7 4 2 2 2 2" xfId="26747" xr:uid="{6AD30C66-B057-4910-9616-3A0A903DD19A}"/>
    <cellStyle name="Total 7 4 2 2 3" xfId="16399" xr:uid="{F1202FD2-C2E8-4D18-ADF3-4045403EAE9A}"/>
    <cellStyle name="Total 7 4 2 2 3 2" xfId="31507" xr:uid="{3185B654-1F29-4F0A-AA96-ADB52C65D477}"/>
    <cellStyle name="Total 7 4 2 2 4" xfId="20383" xr:uid="{07D42EB4-B2D1-46F5-9410-C0D06BF855A0}"/>
    <cellStyle name="Total 7 4 2 3" xfId="9105" xr:uid="{3082AD2B-CA97-4F88-9642-003C3E439177}"/>
    <cellStyle name="Total 7 4 2 3 2" xfId="24213" xr:uid="{F0140E65-7BCD-4D5B-BF65-21C4CB167724}"/>
    <cellStyle name="Total 7 4 2 4" xfId="9182" xr:uid="{5F16B48B-C867-4DA0-9CDF-69C09811A770}"/>
    <cellStyle name="Total 7 4 2 4 2" xfId="24290" xr:uid="{936AC9C9-574C-4C3D-8DB5-5265A7618E1B}"/>
    <cellStyle name="Total 7 4 2 5" xfId="8202" xr:uid="{E6E5BD1A-81EA-4525-9357-3F939EF4FEE6}"/>
    <cellStyle name="Total 7 4 2 5 2" xfId="23310" xr:uid="{74D1E8F3-175B-4F1F-8391-1084327A5A75}"/>
    <cellStyle name="Total 7 4 2 6" xfId="17746" xr:uid="{AE8C634E-3192-423A-96FF-CE8C2DD2B2FE}"/>
    <cellStyle name="Total 7 4 3" xfId="2903" xr:uid="{F44BCFF2-FA2F-4DED-AF88-AC980631CC25}"/>
    <cellStyle name="Total 7 4 3 2" xfId="5540" xr:uid="{B4031048-21EB-4C95-80C2-9970FB95F7F9}"/>
    <cellStyle name="Total 7 4 3 2 2" xfId="11851" xr:uid="{7BD908D7-4DFF-49E0-A6C2-9692486E6584}"/>
    <cellStyle name="Total 7 4 3 2 2 2" xfId="26959" xr:uid="{64C3F500-771A-4A69-B902-E7A1409921B9}"/>
    <cellStyle name="Total 7 4 3 2 3" xfId="14062" xr:uid="{A7B2C6EA-3987-42A8-A55C-F9C5F6BCCCD7}"/>
    <cellStyle name="Total 7 4 3 2 3 2" xfId="29170" xr:uid="{3FEF90FB-695E-4526-BD85-2BB3B0D6497F}"/>
    <cellStyle name="Total 7 4 3 2 4" xfId="20648" xr:uid="{A356B27D-5787-4E61-A83B-19DFB0CDC1E1}"/>
    <cellStyle name="Total 7 4 3 3" xfId="7739" xr:uid="{63FB8515-3F6F-41E7-A827-2F8DD8EAFBE6}"/>
    <cellStyle name="Total 7 4 3 3 2" xfId="22847" xr:uid="{BA246682-FFA6-4FEE-A966-E31BD54BED50}"/>
    <cellStyle name="Total 7 4 3 4" xfId="18011" xr:uid="{DC0A4270-2B4C-4A50-82C0-26BEAE79EC9D}"/>
    <cellStyle name="Total 7 4 4" xfId="3206" xr:uid="{E1652B0B-3563-4634-AD6D-851FF78F912B}"/>
    <cellStyle name="Total 7 4 4 2" xfId="5843" xr:uid="{B49F2124-7793-4A1A-B152-611FE2D98636}"/>
    <cellStyle name="Total 7 4 4 2 2" xfId="12154" xr:uid="{75E2CE31-18F3-426B-9D31-39575B3F0939}"/>
    <cellStyle name="Total 7 4 4 2 2 2" xfId="27262" xr:uid="{D64B4679-B197-42CC-9B51-ECBEB17577CA}"/>
    <cellStyle name="Total 7 4 4 2 3" xfId="8107" xr:uid="{C62012EA-2B92-4633-9E6A-A5583B118C0D}"/>
    <cellStyle name="Total 7 4 4 2 3 2" xfId="23215" xr:uid="{F9B55CF3-0434-4EBC-AA16-E0C7A4CA52B5}"/>
    <cellStyle name="Total 7 4 4 2 4" xfId="20951" xr:uid="{2C0BA67C-A9EB-4E7A-8AE0-544E2D8AEDC3}"/>
    <cellStyle name="Total 7 4 4 3" xfId="9588" xr:uid="{031EFA1C-101A-4D4B-9A80-A28C886FE85C}"/>
    <cellStyle name="Total 7 4 4 3 2" xfId="24696" xr:uid="{F453B8FB-A6EA-4224-8C1E-0ADC4AF7AD06}"/>
    <cellStyle name="Total 7 4 4 4" xfId="15856" xr:uid="{CF8FD264-BD7F-4170-A59D-F5A1F033A156}"/>
    <cellStyle name="Total 7 4 4 4 2" xfId="30964" xr:uid="{9B76D1EF-F4C7-4A7D-BDD5-2F353242DFAF}"/>
    <cellStyle name="Total 7 4 4 5" xfId="18314" xr:uid="{6F314EA4-177C-41E0-A106-93BD14272714}"/>
    <cellStyle name="Total 7 4 5" xfId="3532" xr:uid="{1AD380D5-1563-4458-9BEC-3F72179B6668}"/>
    <cellStyle name="Total 7 4 5 2" xfId="6169" xr:uid="{8EE5C487-14C3-48A9-998F-C2114DE7F9C1}"/>
    <cellStyle name="Total 7 4 5 2 2" xfId="12480" xr:uid="{31B40738-6CEE-4BC4-A9AA-7329CAC4B7B3}"/>
    <cellStyle name="Total 7 4 5 2 2 2" xfId="27588" xr:uid="{214D0AF9-827D-485B-925C-06C5F0BE7014}"/>
    <cellStyle name="Total 7 4 5 2 3" xfId="13672" xr:uid="{198F862D-F342-4632-A806-B0473AE17DDB}"/>
    <cellStyle name="Total 7 4 5 2 3 2" xfId="28780" xr:uid="{6B484059-E904-4486-B949-5F998570C205}"/>
    <cellStyle name="Total 7 4 5 2 4" xfId="21277" xr:uid="{281A9BB0-AADA-422B-BE4F-4308758BD42C}"/>
    <cellStyle name="Total 7 4 5 3" xfId="9914" xr:uid="{0686DFAA-7232-4A58-9D2F-94C1C0EA67A4}"/>
    <cellStyle name="Total 7 4 5 3 2" xfId="25022" xr:uid="{4B340CFC-5062-4CE8-8FF2-DF0A29E4B5D1}"/>
    <cellStyle name="Total 7 4 5 4" xfId="7902" xr:uid="{8FEC7CB8-F08F-462E-BBB5-EADD20260537}"/>
    <cellStyle name="Total 7 4 5 4 2" xfId="23010" xr:uid="{D500FF12-B1FC-43C8-B097-A1C619291A4F}"/>
    <cellStyle name="Total 7 4 5 5" xfId="18640" xr:uid="{9863DF21-9C07-475C-8482-CD2ABDC1147E}"/>
    <cellStyle name="Total 7 4 6" xfId="3838" xr:uid="{F4655474-DE8C-4991-BD87-4424B29745FE}"/>
    <cellStyle name="Total 7 4 6 2" xfId="6475" xr:uid="{6F542FAF-3BB8-4AA6-8E7F-01B359F35DC9}"/>
    <cellStyle name="Total 7 4 6 2 2" xfId="12786" xr:uid="{CB7EE33A-2B6E-490B-9097-78F0D69AAABE}"/>
    <cellStyle name="Total 7 4 6 2 2 2" xfId="27894" xr:uid="{3A8AB6E2-A7D3-4900-AD9F-157991C84D27}"/>
    <cellStyle name="Total 7 4 6 2 3" xfId="15414" xr:uid="{478D3A41-494D-4A26-A305-19D591B86B99}"/>
    <cellStyle name="Total 7 4 6 2 3 2" xfId="30522" xr:uid="{1AE84FD1-68CA-4403-AD04-3B7B56D66366}"/>
    <cellStyle name="Total 7 4 6 2 4" xfId="21583" xr:uid="{9C4E0862-03D2-4E79-952A-CAC26B0B0D5C}"/>
    <cellStyle name="Total 7 4 6 3" xfId="10220" xr:uid="{9C73CA95-B313-4FD3-9BED-D4597D118915}"/>
    <cellStyle name="Total 7 4 6 3 2" xfId="25328" xr:uid="{68E8C538-AEC3-4159-B243-EED373295AD2}"/>
    <cellStyle name="Total 7 4 6 4" xfId="8225" xr:uid="{5E17AC28-4835-489E-9ED5-9DE3EAC0A9A5}"/>
    <cellStyle name="Total 7 4 6 4 2" xfId="23333" xr:uid="{68B39DF0-922C-4BE4-B321-1FFD1F313435}"/>
    <cellStyle name="Total 7 4 6 5" xfId="18946" xr:uid="{0CB89D5C-808D-4BE9-A566-E2010EF36FBA}"/>
    <cellStyle name="Total 7 4 7" xfId="4220" xr:uid="{966438B6-CBB1-4E5A-8FC2-C8142A2E44D2}"/>
    <cellStyle name="Total 7 4 7 2" xfId="6857" xr:uid="{E487189B-3A19-4617-8443-F21DA0D08338}"/>
    <cellStyle name="Total 7 4 7 2 2" xfId="13168" xr:uid="{64886FE9-61F6-42EA-9ED3-40D64B4C8BEF}"/>
    <cellStyle name="Total 7 4 7 2 2 2" xfId="28276" xr:uid="{FEC47DF1-9F4A-45BE-956F-06759083950A}"/>
    <cellStyle name="Total 7 4 7 2 3" xfId="16837" xr:uid="{31874259-7213-4E21-90F8-2F0134C4103F}"/>
    <cellStyle name="Total 7 4 7 2 3 2" xfId="31945" xr:uid="{037C84D7-AD3E-40EA-A5A7-982D16DBDE65}"/>
    <cellStyle name="Total 7 4 7 2 4" xfId="21965" xr:uid="{01B507D4-FC01-4288-BEE9-3B57C69E3C6D}"/>
    <cellStyle name="Total 7 4 7 3" xfId="10602" xr:uid="{A74F9368-EF09-42A3-A0B0-FE76FE6BBC2F}"/>
    <cellStyle name="Total 7 4 7 3 2" xfId="25710" xr:uid="{0F11F1BA-4C83-466F-B2C1-B382DCB41A0F}"/>
    <cellStyle name="Total 7 4 7 4" xfId="13561" xr:uid="{2DE2ECB8-7E8A-45A5-AFA8-1EC0D4D9716C}"/>
    <cellStyle name="Total 7 4 7 4 2" xfId="28669" xr:uid="{0F03C874-52BB-42A2-8704-799BBA1E2479}"/>
    <cellStyle name="Total 7 4 7 5" xfId="19328" xr:uid="{1F9E41A2-374D-4AAF-B58A-5322BE278FBD}"/>
    <cellStyle name="Total 7 4 8" xfId="4785" xr:uid="{A33BECEB-1A69-46A1-AD44-188A2D79FBE0}"/>
    <cellStyle name="Total 7 4 8 2" xfId="11167" xr:uid="{10606019-41B9-4CD6-A4B3-1CB14D99F309}"/>
    <cellStyle name="Total 7 4 8 2 2" xfId="26275" xr:uid="{774FFCF8-DD0B-4EFD-8FD9-777292A14F81}"/>
    <cellStyle name="Total 7 4 8 3" xfId="14822" xr:uid="{9FE74DA0-940E-41F7-B98E-28A5DA001DBA}"/>
    <cellStyle name="Total 7 4 8 3 2" xfId="29930" xr:uid="{087B4715-9747-4F17-A671-219E7DB764FB}"/>
    <cellStyle name="Total 7 4 8 4" xfId="19893" xr:uid="{47BCF1BF-27DC-4141-A96C-71BDC0A2F93B}"/>
    <cellStyle name="Total 7 4 9" xfId="8646" xr:uid="{245C59D2-8513-446D-B54C-FB2745A3EADB}"/>
    <cellStyle name="Total 7 4 9 2" xfId="23754" xr:uid="{58C58839-5410-44A6-8874-ACF9EF00B5CD}"/>
    <cellStyle name="Total 7 5" xfId="2163" xr:uid="{D1E34B26-9B15-47D4-BBB0-EE5ED81C8C16}"/>
    <cellStyle name="Total 7 5 10" xfId="9291" xr:uid="{CFBE7530-1B32-4EE5-B312-B495B6C96B26}"/>
    <cellStyle name="Total 7 5 10 2" xfId="24399" xr:uid="{724DED0D-7CC2-4B7A-96A5-B8981ADCBE98}"/>
    <cellStyle name="Total 7 5 11" xfId="17388" xr:uid="{2BB3AE81-22F7-4362-882D-D226057E449D}"/>
    <cellStyle name="Total 7 5 2" xfId="2918" xr:uid="{C557BAC2-DEFE-432F-B23A-375BD0846B85}"/>
    <cellStyle name="Total 7 5 2 2" xfId="5555" xr:uid="{E3AFA244-A8DB-4D23-887E-C5A30DD1013B}"/>
    <cellStyle name="Total 7 5 2 2 2" xfId="11866" xr:uid="{E6D38423-7F96-4AC3-804F-8E6CF2D4E919}"/>
    <cellStyle name="Total 7 5 2 2 2 2" xfId="26974" xr:uid="{7796A653-6675-445D-9FC0-70EBBB1F34A0}"/>
    <cellStyle name="Total 7 5 2 2 3" xfId="15964" xr:uid="{BAD9E158-D82F-494C-A97F-E893F0ED6653}"/>
    <cellStyle name="Total 7 5 2 2 3 2" xfId="31072" xr:uid="{48C9CD91-E43D-487A-8265-BB3685FB805D}"/>
    <cellStyle name="Total 7 5 2 2 4" xfId="20663" xr:uid="{A468CC02-CCC5-4CFC-8EEA-AE2D97E51422}"/>
    <cellStyle name="Total 7 5 2 3" xfId="16161" xr:uid="{C676AF73-6DCB-44C6-8DB7-D21020FF497D}"/>
    <cellStyle name="Total 7 5 2 3 2" xfId="31269" xr:uid="{46445367-CB2D-4D4A-A9C8-BEAE43766EAB}"/>
    <cellStyle name="Total 7 5 2 4" xfId="18026" xr:uid="{F5E4F1B9-975D-4356-833D-ACF184FE30B7}"/>
    <cellStyle name="Total 7 5 3" xfId="3221" xr:uid="{BFC4352C-D82E-4048-971A-16B87B9717BD}"/>
    <cellStyle name="Total 7 5 3 2" xfId="5858" xr:uid="{475B33EF-8F3F-489B-A45F-462241A6627F}"/>
    <cellStyle name="Total 7 5 3 2 2" xfId="12169" xr:uid="{187F88C1-D5AE-4C11-A1C6-7B1DB8CC0D23}"/>
    <cellStyle name="Total 7 5 3 2 2 2" xfId="27277" xr:uid="{BE2983BD-7B72-401F-A1C1-98CA360502FF}"/>
    <cellStyle name="Total 7 5 3 2 3" xfId="13405" xr:uid="{20847481-047D-4422-9519-763E51D45743}"/>
    <cellStyle name="Total 7 5 3 2 3 2" xfId="28513" xr:uid="{6C0BA28E-9EDD-49E3-9EAE-F5F874F2AFBF}"/>
    <cellStyle name="Total 7 5 3 2 4" xfId="20966" xr:uid="{1190CC2C-D1C2-42D8-8861-C585A00C8DA3}"/>
    <cellStyle name="Total 7 5 3 3" xfId="9603" xr:uid="{3D9148BD-F26C-420E-AEF6-C74769E91DE7}"/>
    <cellStyle name="Total 7 5 3 3 2" xfId="24711" xr:uid="{EB6330DA-33C9-4EA5-BCF9-3C78A7F419D9}"/>
    <cellStyle name="Total 7 5 3 4" xfId="13924" xr:uid="{2B52B0C6-427F-4935-AC68-4FE3109B49E8}"/>
    <cellStyle name="Total 7 5 3 4 2" xfId="29032" xr:uid="{95DCC8AC-D151-42B2-9D97-27A8A0E54CD5}"/>
    <cellStyle name="Total 7 5 3 5" xfId="18329" xr:uid="{5ABE9738-F766-4BD9-9D88-D63D94C6B320}"/>
    <cellStyle name="Total 7 5 4" xfId="3547" xr:uid="{D6B727D2-9024-4462-91F3-FD200A9793C8}"/>
    <cellStyle name="Total 7 5 4 2" xfId="6184" xr:uid="{D3AD25E4-33A5-4032-B93D-330A7880CDC7}"/>
    <cellStyle name="Total 7 5 4 2 2" xfId="12495" xr:uid="{7F693D95-BDCC-437F-817E-34C6F5F581B5}"/>
    <cellStyle name="Total 7 5 4 2 2 2" xfId="27603" xr:uid="{90A2E478-32E4-4CE2-962D-398186825DD2}"/>
    <cellStyle name="Total 7 5 4 2 3" xfId="9171" xr:uid="{F841E877-8A37-4AF9-8E9D-A63EDDE65DBF}"/>
    <cellStyle name="Total 7 5 4 2 3 2" xfId="24279" xr:uid="{9EBD882B-9578-4B27-BB13-A597DCB30ADE}"/>
    <cellStyle name="Total 7 5 4 2 4" xfId="21292" xr:uid="{5C311382-3813-4480-86E1-E8981B594FC4}"/>
    <cellStyle name="Total 7 5 4 3" xfId="9929" xr:uid="{4CADD434-943B-458F-8C62-7EA307DE55A9}"/>
    <cellStyle name="Total 7 5 4 3 2" xfId="25037" xr:uid="{45E09F17-283A-4385-89AF-80D6AD3CD822}"/>
    <cellStyle name="Total 7 5 4 4" xfId="15829" xr:uid="{215900FB-D6B4-45C3-839A-7E7B116EBF5E}"/>
    <cellStyle name="Total 7 5 4 4 2" xfId="30937" xr:uid="{FF0C3A93-A446-4EC0-B388-4D76EED77E3D}"/>
    <cellStyle name="Total 7 5 4 5" xfId="18655" xr:uid="{FAAC3366-B378-4165-A816-D5C69F0381DF}"/>
    <cellStyle name="Total 7 5 5" xfId="3853" xr:uid="{6C6703A0-222D-461C-9380-F128E18B7B7C}"/>
    <cellStyle name="Total 7 5 5 2" xfId="6490" xr:uid="{8EBCE035-2BB8-4EC5-8A6A-56E958F6E6E8}"/>
    <cellStyle name="Total 7 5 5 2 2" xfId="12801" xr:uid="{E0DA2DE3-E9E8-4085-BC96-A7ABE272146C}"/>
    <cellStyle name="Total 7 5 5 2 2 2" xfId="27909" xr:uid="{559B97C7-6C17-4C81-B1BB-0A06570780BC}"/>
    <cellStyle name="Total 7 5 5 2 3" xfId="15926" xr:uid="{967AC383-774F-4667-93AA-5629C057042D}"/>
    <cellStyle name="Total 7 5 5 2 3 2" xfId="31034" xr:uid="{585DFF68-5638-4081-B1FA-CA903FB18A67}"/>
    <cellStyle name="Total 7 5 5 2 4" xfId="21598" xr:uid="{2FC320DB-6C47-442D-A14F-2AF27CF2A6CE}"/>
    <cellStyle name="Total 7 5 5 3" xfId="10235" xr:uid="{74BF227E-3887-4E58-A86B-1F419F1A6071}"/>
    <cellStyle name="Total 7 5 5 3 2" xfId="25343" xr:uid="{B0CDC764-659A-4CA5-B982-B05A4225C6EF}"/>
    <cellStyle name="Total 7 5 5 4" xfId="16109" xr:uid="{A3BFA4A9-B46B-4D80-A641-0DFA36ABA941}"/>
    <cellStyle name="Total 7 5 5 4 2" xfId="31217" xr:uid="{811DEB7F-7BB0-479B-A8F9-EE13F920EF6C}"/>
    <cellStyle name="Total 7 5 5 5" xfId="18961" xr:uid="{096C8EE3-6CE8-425B-AFBE-366D78DDD56C}"/>
    <cellStyle name="Total 7 5 6" xfId="4235" xr:uid="{6644B5B0-5A11-41CD-A833-D0B06E4D5D46}"/>
    <cellStyle name="Total 7 5 6 2" xfId="6872" xr:uid="{904691DF-55BA-4A23-AE34-81C21913F8A9}"/>
    <cellStyle name="Total 7 5 6 2 2" xfId="13183" xr:uid="{B132C499-A9DB-4373-B2E8-04B13673BBED}"/>
    <cellStyle name="Total 7 5 6 2 2 2" xfId="28291" xr:uid="{64037C11-F7F7-4387-B67B-5383E9AF2173}"/>
    <cellStyle name="Total 7 5 6 2 3" xfId="16852" xr:uid="{E8047AE9-D890-48CD-8573-183FE14149E8}"/>
    <cellStyle name="Total 7 5 6 2 3 2" xfId="31960" xr:uid="{BCDDA10F-C089-45D0-B6E1-9EEF3EE1B92B}"/>
    <cellStyle name="Total 7 5 6 2 4" xfId="21980" xr:uid="{E0C8ADB2-2897-4630-9AD5-8BCE891B4458}"/>
    <cellStyle name="Total 7 5 6 3" xfId="10617" xr:uid="{D1601B97-232A-4F8A-B893-FCDC2A33FCCA}"/>
    <cellStyle name="Total 7 5 6 3 2" xfId="25725" xr:uid="{ABA64ADA-BBCB-4735-B628-AE54A9C08A1B}"/>
    <cellStyle name="Total 7 5 6 4" xfId="8105" xr:uid="{3B6F4FB6-6C66-4834-8257-5F978FDC331F}"/>
    <cellStyle name="Total 7 5 6 4 2" xfId="23213" xr:uid="{138175FF-E279-4540-AACC-DE4DCAFDAD19}"/>
    <cellStyle name="Total 7 5 6 5" xfId="19343" xr:uid="{7553190D-04DA-4B23-A003-9FAF51F64CEF}"/>
    <cellStyle name="Total 7 5 7" xfId="4800" xr:uid="{E20F249E-598E-4EAB-877D-09B233A5558F}"/>
    <cellStyle name="Total 7 5 7 2" xfId="11182" xr:uid="{387C7FA2-F0B1-43C6-BE85-A1AAADF70E3A}"/>
    <cellStyle name="Total 7 5 7 2 2" xfId="26290" xr:uid="{E9760862-CB20-4397-A5CB-EFCEE72D93CA}"/>
    <cellStyle name="Total 7 5 7 3" xfId="11676" xr:uid="{5AA34503-6B6C-45AC-A222-ED26981AF8C4}"/>
    <cellStyle name="Total 7 5 7 3 2" xfId="26784" xr:uid="{BC3DC065-826A-4DB2-ABED-8C62E970A1F2}"/>
    <cellStyle name="Total 7 5 7 4" xfId="19908" xr:uid="{C6A450C8-B6F9-4F78-9445-60491B379EB8}"/>
    <cellStyle name="Total 7 5 8" xfId="8661" xr:uid="{66CC555B-4778-4D15-937E-2C9F7D0E1957}"/>
    <cellStyle name="Total 7 5 8 2" xfId="23769" xr:uid="{3D2C21E4-9EA7-4399-9019-25728A6712FC}"/>
    <cellStyle name="Total 7 5 9" xfId="14363" xr:uid="{061926AC-0BCE-4ADA-8C9B-032A9E727144}"/>
    <cellStyle name="Total 7 5 9 2" xfId="29471" xr:uid="{AE55C584-5A2D-46B6-90BF-165DE664B3B1}"/>
    <cellStyle name="Total 8" xfId="1787" xr:uid="{00000000-0005-0000-0000-0000FB060000}"/>
    <cellStyle name="Total 8 2" xfId="1958" xr:uid="{89FB9CC8-3409-41A6-BE50-7005E8952CEF}"/>
    <cellStyle name="Total 8 2 10" xfId="8459" xr:uid="{3005FB01-A546-4FAF-A67B-D1321F80554E}"/>
    <cellStyle name="Total 8 2 10 2" xfId="23567" xr:uid="{4F8BF249-578A-4250-96AB-9A226AEAD462}"/>
    <cellStyle name="Total 8 2 11" xfId="15428" xr:uid="{94322116-CB08-4980-BE6A-6ED8027186F1}"/>
    <cellStyle name="Total 8 2 11 2" xfId="30536" xr:uid="{4A5AA0D6-1532-4E3C-83AC-A7DDCAC177B2}"/>
    <cellStyle name="Total 8 2 12" xfId="14196" xr:uid="{95F58CB1-762F-47EE-8ACA-21E70F114A80}"/>
    <cellStyle name="Total 8 2 12 2" xfId="29304" xr:uid="{FCA34D3E-9105-42B5-9772-2DE91A106F77}"/>
    <cellStyle name="Total 8 2 13" xfId="17183" xr:uid="{4899FBAA-1F4B-41E5-B71B-B98B63BE0F47}"/>
    <cellStyle name="Total 8 2 2" xfId="2518" xr:uid="{91C2EB8F-6C94-49C9-8334-949DE93B1741}"/>
    <cellStyle name="Total 8 2 2 2" xfId="5155" xr:uid="{F606477B-9A1D-4FC0-8D00-4E232F0B76AD}"/>
    <cellStyle name="Total 8 2 2 2 2" xfId="11519" xr:uid="{B7B03ACC-EF01-4427-B138-E86035746A28}"/>
    <cellStyle name="Total 8 2 2 2 2 2" xfId="26627" xr:uid="{5A2AFEF1-D1FF-4750-ACC1-346EF78304F6}"/>
    <cellStyle name="Total 8 2 2 2 3" xfId="9201" xr:uid="{2F6D441F-E9AC-4469-9D60-2CF71CCE3086}"/>
    <cellStyle name="Total 8 2 2 2 3 2" xfId="24309" xr:uid="{91F7B055-AF82-4288-9C10-7FB436E45DA8}"/>
    <cellStyle name="Total 8 2 2 2 4" xfId="20263" xr:uid="{7A2F7429-A69A-45E3-BA0C-D582DF5E6B42}"/>
    <cellStyle name="Total 8 2 2 3" xfId="8985" xr:uid="{AC0E0D64-5479-4940-8394-A4D811465A80}"/>
    <cellStyle name="Total 8 2 2 3 2" xfId="24093" xr:uid="{CF97A629-6769-4AE1-A3A0-290E1A2FF0BD}"/>
    <cellStyle name="Total 8 2 3" xfId="2734" xr:uid="{C1857DE6-D087-40FF-848C-22FB97C34795}"/>
    <cellStyle name="Total 8 2 3 2" xfId="5371" xr:uid="{624D8648-0511-4DE8-BA60-EE5523C63074}"/>
    <cellStyle name="Total 8 2 3 2 2" xfId="11720" xr:uid="{251060A1-7594-479B-9D06-10D7DC3C657D}"/>
    <cellStyle name="Total 8 2 3 2 2 2" xfId="26828" xr:uid="{85341C92-54C8-4EC7-BB69-CC212549D987}"/>
    <cellStyle name="Total 8 2 3 2 3" xfId="15124" xr:uid="{F6A2518D-45A4-4925-AD2F-D67050721D24}"/>
    <cellStyle name="Total 8 2 3 2 3 2" xfId="30232" xr:uid="{2DA0F42C-79CE-464A-9B8E-8D7DE267F780}"/>
    <cellStyle name="Total 8 2 3 2 4" xfId="20479" xr:uid="{382723B5-4508-4EBE-B20F-353ADD60EF02}"/>
    <cellStyle name="Total 8 2 3 3" xfId="8261" xr:uid="{2B17890C-EB1D-4750-8408-1AD8B99C30DC}"/>
    <cellStyle name="Total 8 2 3 3 2" xfId="23369" xr:uid="{EFEFB3FD-CE36-47EC-8EBE-B44539BD2949}"/>
    <cellStyle name="Total 8 2 3 4" xfId="17842" xr:uid="{3EEF00FE-AAAD-4A0B-B107-1C44EA886281}"/>
    <cellStyle name="Total 8 2 4" xfId="3037" xr:uid="{C8CBF199-D0EB-48D0-BE46-78EE29F4402C}"/>
    <cellStyle name="Total 8 2 4 2" xfId="5674" xr:uid="{5FAFC8DD-9867-47D8-8DDD-C3DC150F68ED}"/>
    <cellStyle name="Total 8 2 4 2 2" xfId="11985" xr:uid="{1C3C8EE4-2512-4E83-9BC7-DF89A7E67A22}"/>
    <cellStyle name="Total 8 2 4 2 2 2" xfId="27093" xr:uid="{914305A3-0B15-458E-8066-DFBA7AD9A017}"/>
    <cellStyle name="Total 8 2 4 2 3" xfId="16203" xr:uid="{8B62E8EF-BCC0-4923-89B4-79EE7CA78B48}"/>
    <cellStyle name="Total 8 2 4 2 3 2" xfId="31311" xr:uid="{C46D8F44-E362-4D1F-86F2-99CB25184F13}"/>
    <cellStyle name="Total 8 2 4 2 4" xfId="20782" xr:uid="{A391EC74-0F1A-4B5F-A58E-5BB5D9632EAC}"/>
    <cellStyle name="Total 8 2 4 3" xfId="9419" xr:uid="{7C7C8C21-9A12-4542-992F-96623FD0BF07}"/>
    <cellStyle name="Total 8 2 4 3 2" xfId="24527" xr:uid="{9D99A40F-C465-47C7-921E-27EB769516E6}"/>
    <cellStyle name="Total 8 2 4 4" xfId="7986" xr:uid="{086CADDD-88A3-4CD3-9027-B4EA5886607F}"/>
    <cellStyle name="Total 8 2 4 4 2" xfId="23094" xr:uid="{859838E8-F5B6-4B7F-8C3F-C2190C2D02E6}"/>
    <cellStyle name="Total 8 2 4 5" xfId="18145" xr:uid="{5D8C720D-4914-4AB4-B08E-516AA61FE33C}"/>
    <cellStyle name="Total 8 2 5" xfId="3363" xr:uid="{FDDEE32A-63E0-414E-851F-0760BB054310}"/>
    <cellStyle name="Total 8 2 5 2" xfId="6000" xr:uid="{4F9C4B74-34F3-4418-87F3-D51AC9F32D29}"/>
    <cellStyle name="Total 8 2 5 2 2" xfId="12311" xr:uid="{FAC576A2-3ED2-4190-AF41-6215FEB9C63F}"/>
    <cellStyle name="Total 8 2 5 2 2 2" xfId="27419" xr:uid="{3152699C-7DDF-4518-8ED3-F4F9AF123B39}"/>
    <cellStyle name="Total 8 2 5 2 3" xfId="7187" xr:uid="{6A5EE6F9-1C17-429A-B010-30EB6639CE33}"/>
    <cellStyle name="Total 8 2 5 2 3 2" xfId="22295" xr:uid="{AB03D920-EDBA-40D7-B39C-F6B3C901AFFA}"/>
    <cellStyle name="Total 8 2 5 2 4" xfId="21108" xr:uid="{3C6EBB63-1F29-46A5-900F-C839A87F98DF}"/>
    <cellStyle name="Total 8 2 5 3" xfId="9745" xr:uid="{F7A8C64C-CA51-47E8-BC7F-C9106DF42011}"/>
    <cellStyle name="Total 8 2 5 3 2" xfId="24853" xr:uid="{194653D7-7492-4EC0-94C1-4D2D0B4EBB8D}"/>
    <cellStyle name="Total 8 2 5 4" xfId="9251" xr:uid="{8ECDAFA6-9E03-43D6-B481-3CF9FE68A007}"/>
    <cellStyle name="Total 8 2 5 4 2" xfId="24359" xr:uid="{C4F9B1C4-9A23-4ADF-AD2E-DFE38337A489}"/>
    <cellStyle name="Total 8 2 5 5" xfId="18471" xr:uid="{41709341-E56F-4370-843A-0943706B9EE2}"/>
    <cellStyle name="Total 8 2 6" xfId="3669" xr:uid="{B21B0301-44F9-4F0C-AA2D-FDF2E3B4EBB7}"/>
    <cellStyle name="Total 8 2 6 2" xfId="6306" xr:uid="{78A71380-E7A4-4C77-BECB-CE798EBE074B}"/>
    <cellStyle name="Total 8 2 6 2 2" xfId="12617" xr:uid="{BFFC4FC6-402F-4991-B3B4-C50130DF1325}"/>
    <cellStyle name="Total 8 2 6 2 2 2" xfId="27725" xr:uid="{70DA478A-54A2-4815-A95A-F4A44B09BF7A}"/>
    <cellStyle name="Total 8 2 6 2 3" xfId="7220" xr:uid="{7F09BD58-6EAF-4A9B-A8F9-690FD82BFEA6}"/>
    <cellStyle name="Total 8 2 6 2 3 2" xfId="22328" xr:uid="{849348B5-30C9-4691-A9C1-14490DDF961C}"/>
    <cellStyle name="Total 8 2 6 2 4" xfId="21414" xr:uid="{70A36BCA-B2A8-4F12-9CA5-D962A23DF2F8}"/>
    <cellStyle name="Total 8 2 6 3" xfId="10051" xr:uid="{100B9E93-AED7-4DE8-9DF2-44DD95864065}"/>
    <cellStyle name="Total 8 2 6 3 2" xfId="25159" xr:uid="{CE3649F2-E827-42CD-8BC3-8E170628F5D3}"/>
    <cellStyle name="Total 8 2 6 4" xfId="13573" xr:uid="{BBA27AFE-E2B5-4800-B51D-E29047ADF19D}"/>
    <cellStyle name="Total 8 2 6 4 2" xfId="28681" xr:uid="{3FA95CD6-928B-4B0E-826A-CA8D121664EE}"/>
    <cellStyle name="Total 8 2 6 5" xfId="18777" xr:uid="{7FD64DCB-6DA9-4519-A84E-6369A663DF74}"/>
    <cellStyle name="Total 8 2 7" xfId="4030" xr:uid="{D68A5701-2A5C-4A49-9F90-D6BB18081243}"/>
    <cellStyle name="Total 8 2 7 2" xfId="6667" xr:uid="{3E97CE84-D082-4532-B816-853D2CD26E88}"/>
    <cellStyle name="Total 8 2 7 2 2" xfId="12978" xr:uid="{134E6E47-F491-45BC-8BCC-95B34E0C107D}"/>
    <cellStyle name="Total 8 2 7 2 2 2" xfId="28086" xr:uid="{3340B79D-6AD0-4EF5-A009-9008E6341A3B}"/>
    <cellStyle name="Total 8 2 7 2 3" xfId="16668" xr:uid="{65A5B8B2-493A-4EC7-8BA7-1FFBF8C44B3B}"/>
    <cellStyle name="Total 8 2 7 2 3 2" xfId="31776" xr:uid="{1E7B6937-3583-4FEB-8957-132F40662EE8}"/>
    <cellStyle name="Total 8 2 7 2 4" xfId="21775" xr:uid="{BBB0E973-5AC7-475C-A14B-8EFD692D2AAE}"/>
    <cellStyle name="Total 8 2 7 3" xfId="10412" xr:uid="{08E1AD08-D9DC-4ED8-A5F4-F1A3D7461DD5}"/>
    <cellStyle name="Total 8 2 7 3 2" xfId="25520" xr:uid="{ABB9A73B-30CC-4614-8B45-66C4C0C68045}"/>
    <cellStyle name="Total 8 2 7 4" xfId="13653" xr:uid="{6B3E41E6-327A-4A92-A4DB-13CECF3BE776}"/>
    <cellStyle name="Total 8 2 7 4 2" xfId="28761" xr:uid="{C9BD0B10-4B4A-4BDE-ABA4-8F0D742A1215}"/>
    <cellStyle name="Total 8 2 7 5" xfId="19138" xr:uid="{8816EADC-6EF3-42CE-91F6-56466AD3F89B}"/>
    <cellStyle name="Total 8 2 8" xfId="4343" xr:uid="{1B3C7B27-13C5-41E2-9834-D0430891D0D1}"/>
    <cellStyle name="Total 8 2 8 2" xfId="6980" xr:uid="{C9415AB7-A83F-4203-ADDC-FAE715E30213}"/>
    <cellStyle name="Total 8 2 8 2 2" xfId="13291" xr:uid="{3B2ED1A6-F4B3-4B37-A403-EB1DB565FBAC}"/>
    <cellStyle name="Total 8 2 8 2 2 2" xfId="28399" xr:uid="{7103BC76-F342-41D1-8894-FB78B9651B4D}"/>
    <cellStyle name="Total 8 2 8 2 3" xfId="16955" xr:uid="{D2462D97-C7E6-46EA-AFC7-D491820AEFA4}"/>
    <cellStyle name="Total 8 2 8 2 3 2" xfId="32063" xr:uid="{C4028CF2-CA7F-4B91-B40A-E1EAF00BA452}"/>
    <cellStyle name="Total 8 2 8 2 4" xfId="22088" xr:uid="{08D0D5C8-CCC1-4C49-97A1-C08BE4DAADE7}"/>
    <cellStyle name="Total 8 2 8 3" xfId="10725" xr:uid="{5000F76C-B7E6-4AE6-8B20-CF22A870A9E5}"/>
    <cellStyle name="Total 8 2 8 3 2" xfId="25833" xr:uid="{7E047A4C-1926-49B2-A781-18F38B7F207C}"/>
    <cellStyle name="Total 8 2 8 4" xfId="14385" xr:uid="{22E5B6A0-7582-4A52-B5D5-31F115B98EA1}"/>
    <cellStyle name="Total 8 2 8 4 2" xfId="29493" xr:uid="{E1D45E4E-7D34-4C44-B5F6-795B5A71EF77}"/>
    <cellStyle name="Total 8 2 8 5" xfId="19451" xr:uid="{C73CFDAF-8DEC-462C-841F-52170EFB6C05}"/>
    <cellStyle name="Total 8 2 9" xfId="4595" xr:uid="{A7E5F68B-DB5B-4A86-B711-EC56229C8036}"/>
    <cellStyle name="Total 8 2 9 2" xfId="10977" xr:uid="{64BF62C8-DF6A-4FBD-AF91-F99A54B38533}"/>
    <cellStyle name="Total 8 2 9 2 2" xfId="26085" xr:uid="{FAE936F0-4BE5-4F4A-84F9-A325E590BA77}"/>
    <cellStyle name="Total 8 2 9 3" xfId="7359" xr:uid="{82C5F34C-C0BA-4BAE-9E53-5C527E81165B}"/>
    <cellStyle name="Total 8 2 9 3 2" xfId="22467" xr:uid="{911102DE-B41F-43BB-9865-03403DD73243}"/>
    <cellStyle name="Total 8 2 9 4" xfId="19703" xr:uid="{A28EEAE7-11EA-4CD3-81DB-EED6AE7D8FEA}"/>
    <cellStyle name="Total 8 3" xfId="1987" xr:uid="{5B646F27-DF10-4EAD-8438-C83081A414D5}"/>
    <cellStyle name="Total 8 3 10" xfId="8485" xr:uid="{4765D830-B5F6-4817-950D-BD09FE89BD85}"/>
    <cellStyle name="Total 8 3 10 2" xfId="23593" xr:uid="{FA6AE3E8-F141-43C1-A859-A26D8B3A0442}"/>
    <cellStyle name="Total 8 3 11" xfId="7846" xr:uid="{4201F4CA-D2B2-4383-A33D-313E2CA308B3}"/>
    <cellStyle name="Total 8 3 11 2" xfId="22954" xr:uid="{A06CB47E-2134-4D4A-85EC-37F5B0935085}"/>
    <cellStyle name="Total 8 3 12" xfId="13643" xr:uid="{38D4A95B-3874-455F-BDB5-E64ECE77160E}"/>
    <cellStyle name="Total 8 3 12 2" xfId="28751" xr:uid="{41CC8C0B-B5F0-483D-B1AC-9F4DF7968917}"/>
    <cellStyle name="Total 8 3 13" xfId="17212" xr:uid="{DF04E8DD-A482-4884-9A00-1E844373F959}"/>
    <cellStyle name="Total 8 3 2" xfId="2547" xr:uid="{0F658AFD-33AC-4CF1-AEF5-C14C2699ECAD}"/>
    <cellStyle name="Total 8 3 2 2" xfId="5184" xr:uid="{26653A15-DF55-42B3-8279-D4F5AAD47916}"/>
    <cellStyle name="Total 8 3 2 2 2" xfId="11548" xr:uid="{2D401156-9144-4E12-91B9-286065652D35}"/>
    <cellStyle name="Total 8 3 2 2 2 2" xfId="26656" xr:uid="{94F92309-5D7C-447B-A793-23E94349CFEB}"/>
    <cellStyle name="Total 8 3 2 2 3" xfId="15789" xr:uid="{F9EBBF46-31FD-42A7-92AD-5C42AF1149F4}"/>
    <cellStyle name="Total 8 3 2 2 3 2" xfId="30897" xr:uid="{2A919F0B-9065-4CFB-879A-4E884AB64468}"/>
    <cellStyle name="Total 8 3 2 2 4" xfId="20292" xr:uid="{84841419-E6F3-4E2A-BE70-8DD51C66A6E3}"/>
    <cellStyle name="Total 8 3 2 3" xfId="9014" xr:uid="{04711B88-378D-4BCD-A83D-68E11DCFC1CD}"/>
    <cellStyle name="Total 8 3 2 3 2" xfId="24122" xr:uid="{2BF3F4B9-6843-479B-BE54-C8B1E1D1B709}"/>
    <cellStyle name="Total 8 3 3" xfId="2749" xr:uid="{AB02DBE0-BCD5-41E7-A9ED-2144B7E78C38}"/>
    <cellStyle name="Total 8 3 3 2" xfId="5386" xr:uid="{BDC05ED7-90E4-415F-861F-135D49F213B3}"/>
    <cellStyle name="Total 8 3 3 2 2" xfId="11735" xr:uid="{5DB260F1-BACD-4F87-97BE-44C0A93A4770}"/>
    <cellStyle name="Total 8 3 3 2 2 2" xfId="26843" xr:uid="{BBACB9B3-42EB-40A9-BCBF-A3000915651F}"/>
    <cellStyle name="Total 8 3 3 2 3" xfId="16349" xr:uid="{27DAABE2-0D76-4DC1-B2E1-074399E6E08C}"/>
    <cellStyle name="Total 8 3 3 2 3 2" xfId="31457" xr:uid="{CF7A05A7-AED7-4675-802B-9A8BC6E25A88}"/>
    <cellStyle name="Total 8 3 3 2 4" xfId="20494" xr:uid="{3A285B82-8C2B-42DB-B209-9D22BC4913AD}"/>
    <cellStyle name="Total 8 3 3 3" xfId="7160" xr:uid="{515BCA1F-FFFD-43C4-987A-5CB73D667D27}"/>
    <cellStyle name="Total 8 3 3 3 2" xfId="22268" xr:uid="{82B962A5-154E-4596-A3E9-9C4536E6453A}"/>
    <cellStyle name="Total 8 3 3 4" xfId="17857" xr:uid="{17643383-C550-44F6-9D26-2D676EC669A1}"/>
    <cellStyle name="Total 8 3 4" xfId="3052" xr:uid="{45DE776A-5963-4B45-8A4D-2D9F62D303BC}"/>
    <cellStyle name="Total 8 3 4 2" xfId="5689" xr:uid="{350912A3-8603-4193-8B11-8CEAB26666B9}"/>
    <cellStyle name="Total 8 3 4 2 2" xfId="12000" xr:uid="{B6325D9B-E16A-4B46-B68C-309C5E955BC2}"/>
    <cellStyle name="Total 8 3 4 2 2 2" xfId="27108" xr:uid="{9E648568-5501-4F55-9837-78A681E40650}"/>
    <cellStyle name="Total 8 3 4 2 3" xfId="7830" xr:uid="{9BAFEDD7-FA88-49E9-B1B0-8802DECA1DDE}"/>
    <cellStyle name="Total 8 3 4 2 3 2" xfId="22938" xr:uid="{CDA0F1B6-2260-40EB-AC65-875346E05F7A}"/>
    <cellStyle name="Total 8 3 4 2 4" xfId="20797" xr:uid="{EC8BCE05-3192-4C80-A3F8-8A5F17ADBE97}"/>
    <cellStyle name="Total 8 3 4 3" xfId="9434" xr:uid="{80953FAD-96CD-40DB-9FAD-08B444E7996E}"/>
    <cellStyle name="Total 8 3 4 3 2" xfId="24542" xr:uid="{2E9BB8EF-8DC4-4D33-A717-3C4C92E59045}"/>
    <cellStyle name="Total 8 3 4 4" xfId="13637" xr:uid="{2EBEC581-8609-416A-B189-C23DCF22CA74}"/>
    <cellStyle name="Total 8 3 4 4 2" xfId="28745" xr:uid="{5DCB000F-BE56-47EA-A396-82A15AA7EA84}"/>
    <cellStyle name="Total 8 3 4 5" xfId="18160" xr:uid="{AC16B33F-A449-4ECE-89B3-B371911B89C4}"/>
    <cellStyle name="Total 8 3 5" xfId="3378" xr:uid="{0AFBC840-A7D1-40D8-81E1-2154492C45A7}"/>
    <cellStyle name="Total 8 3 5 2" xfId="6015" xr:uid="{67F3261C-7610-4591-8C0C-38F8723E1937}"/>
    <cellStyle name="Total 8 3 5 2 2" xfId="12326" xr:uid="{EE7A369E-D3CE-4801-8F11-799E5F48CA3A}"/>
    <cellStyle name="Total 8 3 5 2 2 2" xfId="27434" xr:uid="{5E1EF25F-CF6A-4E74-8226-B34393EC4853}"/>
    <cellStyle name="Total 8 3 5 2 3" xfId="7719" xr:uid="{1E41D3E2-67FD-4601-AB8A-175B91199501}"/>
    <cellStyle name="Total 8 3 5 2 3 2" xfId="22827" xr:uid="{E716B28E-6E59-4B37-8600-639BE739B43D}"/>
    <cellStyle name="Total 8 3 5 2 4" xfId="21123" xr:uid="{96CDB7FE-2E4B-47B9-B38E-745FE62FE037}"/>
    <cellStyle name="Total 8 3 5 3" xfId="9760" xr:uid="{4EA64B20-177F-40A9-B1B6-CDECD6497D24}"/>
    <cellStyle name="Total 8 3 5 3 2" xfId="24868" xr:uid="{D90C494E-4734-46F3-983E-43046864574F}"/>
    <cellStyle name="Total 8 3 5 4" xfId="14179" xr:uid="{C6B63E48-5EFF-4A58-B0CF-86338375E66F}"/>
    <cellStyle name="Total 8 3 5 4 2" xfId="29287" xr:uid="{EA980A0C-2BFE-4AA5-873C-8B2F723AE25C}"/>
    <cellStyle name="Total 8 3 5 5" xfId="18486" xr:uid="{06B432E2-A9F1-466E-84F5-16B254C5C6E5}"/>
    <cellStyle name="Total 8 3 6" xfId="3684" xr:uid="{04B12094-0FD2-4946-8A1F-24A6B42CDA03}"/>
    <cellStyle name="Total 8 3 6 2" xfId="6321" xr:uid="{05E04DF6-C49F-4277-9131-57F458171A31}"/>
    <cellStyle name="Total 8 3 6 2 2" xfId="12632" xr:uid="{0BA3BAB0-FE99-4A00-9182-40E6375E8925}"/>
    <cellStyle name="Total 8 3 6 2 2 2" xfId="27740" xr:uid="{6926F168-DA98-4BC1-A413-F2D888702567}"/>
    <cellStyle name="Total 8 3 6 2 3" xfId="16246" xr:uid="{B257B3AB-29D4-4D91-921B-1A160CB8D457}"/>
    <cellStyle name="Total 8 3 6 2 3 2" xfId="31354" xr:uid="{980AFF28-9208-4FB9-AA03-AF9C6D8D029C}"/>
    <cellStyle name="Total 8 3 6 2 4" xfId="21429" xr:uid="{35BAC4F6-A55C-4A0B-8AF4-72ED431E680F}"/>
    <cellStyle name="Total 8 3 6 3" xfId="10066" xr:uid="{34F7DA11-0039-4049-947D-F043773A752C}"/>
    <cellStyle name="Total 8 3 6 3 2" xfId="25174" xr:uid="{45046020-10E0-402E-98CB-9C0762B1FEA4}"/>
    <cellStyle name="Total 8 3 6 4" xfId="7645" xr:uid="{B432B049-BB72-40F5-AF87-F83369BDF425}"/>
    <cellStyle name="Total 8 3 6 4 2" xfId="22753" xr:uid="{8B06049A-629D-4C85-9514-ADFC2E550764}"/>
    <cellStyle name="Total 8 3 6 5" xfId="18792" xr:uid="{D18C18C9-013F-47AE-9EBB-9EB8EBD7DC1E}"/>
    <cellStyle name="Total 8 3 7" xfId="4059" xr:uid="{CE4C9883-B36B-4F33-9BF1-B51DFCF00CC2}"/>
    <cellStyle name="Total 8 3 7 2" xfId="6696" xr:uid="{4FAFC9DE-6F85-4666-963B-514FD6262729}"/>
    <cellStyle name="Total 8 3 7 2 2" xfId="13007" xr:uid="{5360983B-A983-4632-9D91-17C7300C466E}"/>
    <cellStyle name="Total 8 3 7 2 2 2" xfId="28115" xr:uid="{736E8FA8-A491-4097-9AFA-EE14EDFDB66D}"/>
    <cellStyle name="Total 8 3 7 2 3" xfId="16683" xr:uid="{CE9E26A5-D8A4-427C-9042-97D8D3BA5B05}"/>
    <cellStyle name="Total 8 3 7 2 3 2" xfId="31791" xr:uid="{4BA44045-7C98-4CBA-9FA7-FC0C07D63557}"/>
    <cellStyle name="Total 8 3 7 2 4" xfId="21804" xr:uid="{47F9BD99-E60F-4127-A257-96AC6A9F401D}"/>
    <cellStyle name="Total 8 3 7 3" xfId="10441" xr:uid="{17BD69EC-0D16-4C9D-B26C-C5F487F2230E}"/>
    <cellStyle name="Total 8 3 7 3 2" xfId="25549" xr:uid="{0A2F3697-77AE-4746-B939-4C74908A03AE}"/>
    <cellStyle name="Total 8 3 7 4" xfId="7800" xr:uid="{093AE4AD-638C-4253-AA65-CDA00E89F271}"/>
    <cellStyle name="Total 8 3 7 4 2" xfId="22908" xr:uid="{713E5E37-9260-48D7-8DC2-6F617E0520B0}"/>
    <cellStyle name="Total 8 3 7 5" xfId="19167" xr:uid="{E62CBBAF-96BA-41C7-A7B7-5381455DE20D}"/>
    <cellStyle name="Total 8 3 8" xfId="4358" xr:uid="{7B436293-7FD9-46D8-83BC-47DA960CA430}"/>
    <cellStyle name="Total 8 3 8 2" xfId="6995" xr:uid="{E6B4F32E-DF0F-4852-B98C-86CE6B65B3AB}"/>
    <cellStyle name="Total 8 3 8 2 2" xfId="13306" xr:uid="{B2585F97-968A-4BAD-AD07-4D5CB58038B0}"/>
    <cellStyle name="Total 8 3 8 2 2 2" xfId="28414" xr:uid="{D62D15D1-2592-4CCD-BC2E-D976EAC348B7}"/>
    <cellStyle name="Total 8 3 8 2 3" xfId="16970" xr:uid="{E64FAC23-C924-474D-8D04-EA4F87120974}"/>
    <cellStyle name="Total 8 3 8 2 3 2" xfId="32078" xr:uid="{69188AE3-94D4-4BCC-A137-60AD6DC28D8E}"/>
    <cellStyle name="Total 8 3 8 2 4" xfId="22103" xr:uid="{00188B5E-6C52-4DFB-99AB-609A6B419A60}"/>
    <cellStyle name="Total 8 3 8 3" xfId="10740" xr:uid="{74BEC620-68CC-4B47-BD95-85A7CF911581}"/>
    <cellStyle name="Total 8 3 8 3 2" xfId="25848" xr:uid="{1D1BE1A6-0074-4DDF-AA0C-D238DD7EDAE1}"/>
    <cellStyle name="Total 8 3 8 4" xfId="16177" xr:uid="{FF24AE07-AF06-45CC-A2BE-B5F3A3DFA3D5}"/>
    <cellStyle name="Total 8 3 8 4 2" xfId="31285" xr:uid="{DE6E9611-A8EE-49D6-8CEB-24F5DFB1A5A2}"/>
    <cellStyle name="Total 8 3 8 5" xfId="19466" xr:uid="{572D2297-BB1F-465B-B86C-1AF364DDD59D}"/>
    <cellStyle name="Total 8 3 9" xfId="4624" xr:uid="{5E7DE342-5CCA-4448-8FB1-1B5AB50585B6}"/>
    <cellStyle name="Total 8 3 9 2" xfId="11006" xr:uid="{423339C3-3568-407A-9965-DF9B4B19B15B}"/>
    <cellStyle name="Total 8 3 9 2 2" xfId="26114" xr:uid="{56B8F8F8-1B4E-440A-BC83-E6F870ED19E6}"/>
    <cellStyle name="Total 8 3 9 3" xfId="7201" xr:uid="{BB33DF25-B811-43FD-89C8-579E57863BF8}"/>
    <cellStyle name="Total 8 3 9 3 2" xfId="22309" xr:uid="{E2E3F152-F244-44FD-9826-05D1C923CBE6}"/>
    <cellStyle name="Total 8 3 9 4" xfId="19732" xr:uid="{BFB8A2E9-FB33-4724-97B2-E8EF478FC7C7}"/>
    <cellStyle name="Total 8 4" xfId="2149" xr:uid="{982111E2-18D1-434A-A43A-F07777EEBB63}"/>
    <cellStyle name="Total 8 4 10" xfId="14961" xr:uid="{CA20CDFD-EF12-4BD3-869C-17C49B9F73FF}"/>
    <cellStyle name="Total 8 4 10 2" xfId="30069" xr:uid="{18CB5FE1-FEE7-456E-B249-B11447F84D13}"/>
    <cellStyle name="Total 8 4 11" xfId="7238" xr:uid="{0DF68679-CE66-462D-8994-ACAAF59A79C6}"/>
    <cellStyle name="Total 8 4 11 2" xfId="22346" xr:uid="{AECE3595-BC35-473F-AA8E-A299C4CBFA68}"/>
    <cellStyle name="Total 8 4 12" xfId="17374" xr:uid="{EC25B343-DFF8-4F90-9566-BB004A581049}"/>
    <cellStyle name="Total 8 4 2" xfId="2639" xr:uid="{4EBE3F86-101F-4069-A564-530F043155D1}"/>
    <cellStyle name="Total 8 4 2 2" xfId="5276" xr:uid="{60EB9D33-C2CC-4F7C-AD2A-389F0D17D284}"/>
    <cellStyle name="Total 8 4 2 2 2" xfId="11640" xr:uid="{36191E89-5B29-463D-82A5-CEF04DC5730E}"/>
    <cellStyle name="Total 8 4 2 2 2 2" xfId="26748" xr:uid="{E39DBFE8-5745-4D5D-9923-19ADF06809FB}"/>
    <cellStyle name="Total 8 4 2 2 3" xfId="13510" xr:uid="{1AA29891-49B6-4054-BF97-B80230E2A0DA}"/>
    <cellStyle name="Total 8 4 2 2 3 2" xfId="28618" xr:uid="{A1DBB320-0B85-4312-A502-12FACA532625}"/>
    <cellStyle name="Total 8 4 2 2 4" xfId="20384" xr:uid="{B3579CF8-E2B1-41FF-B0FB-9121C8C36AF6}"/>
    <cellStyle name="Total 8 4 2 3" xfId="9106" xr:uid="{31071EFE-D610-487B-8666-7DB800958932}"/>
    <cellStyle name="Total 8 4 2 3 2" xfId="24214" xr:uid="{33910FFF-CAB3-407B-9A22-9A95EC20D3C4}"/>
    <cellStyle name="Total 8 4 2 4" xfId="15582" xr:uid="{A25BFEDD-DB42-4400-ACFF-D82FC4A268BC}"/>
    <cellStyle name="Total 8 4 2 4 2" xfId="30690" xr:uid="{39283E46-3D26-468B-AB26-9C190A64466A}"/>
    <cellStyle name="Total 8 4 2 5" xfId="15682" xr:uid="{5FB410FD-84D8-4870-B159-4FA0BC2E1229}"/>
    <cellStyle name="Total 8 4 2 5 2" xfId="30790" xr:uid="{E01D4664-28A9-4FD9-9181-DA111725B56F}"/>
    <cellStyle name="Total 8 4 2 6" xfId="17747" xr:uid="{038D1146-6F32-4F21-82DF-F0C6F6C96BEE}"/>
    <cellStyle name="Total 8 4 3" xfId="2904" xr:uid="{093194A2-9EB5-45B9-9063-A64566695471}"/>
    <cellStyle name="Total 8 4 3 2" xfId="5541" xr:uid="{66C0AF70-0E3A-4C25-B610-FA83AA50214E}"/>
    <cellStyle name="Total 8 4 3 2 2" xfId="11852" xr:uid="{49B48C70-33D2-4F99-AACB-93F8E43ECBAF}"/>
    <cellStyle name="Total 8 4 3 2 2 2" xfId="26960" xr:uid="{549886BD-C1F3-46EA-80CA-ACE61D1D0DA3}"/>
    <cellStyle name="Total 8 4 3 2 3" xfId="7076" xr:uid="{C263C01B-498F-4D67-B15F-01245ADD9889}"/>
    <cellStyle name="Total 8 4 3 2 3 2" xfId="22184" xr:uid="{0AE49F79-0A87-4F44-ACD6-15E5CF309006}"/>
    <cellStyle name="Total 8 4 3 2 4" xfId="20649" xr:uid="{7AB5035B-B768-4276-B1B9-D75D6784AB02}"/>
    <cellStyle name="Total 8 4 3 3" xfId="16304" xr:uid="{2FAEE8E8-3C5C-448B-8ABE-BA0AB6964A9F}"/>
    <cellStyle name="Total 8 4 3 3 2" xfId="31412" xr:uid="{88D9C6A7-F3D8-4B0F-8037-29DF1ABFCEC9}"/>
    <cellStyle name="Total 8 4 3 4" xfId="18012" xr:uid="{661483E6-DB34-49DF-BDC8-3DB11182BA09}"/>
    <cellStyle name="Total 8 4 4" xfId="3207" xr:uid="{DB9C845B-46ED-490A-B950-2B87CB3E09DA}"/>
    <cellStyle name="Total 8 4 4 2" xfId="5844" xr:uid="{EE0D9957-4D73-4B1F-B71D-24AF101BD5D1}"/>
    <cellStyle name="Total 8 4 4 2 2" xfId="12155" xr:uid="{483FEBE3-7209-489F-A714-9F9B77FD5EA2}"/>
    <cellStyle name="Total 8 4 4 2 2 2" xfId="27263" xr:uid="{4E01CD74-B622-4E10-B5EB-A65535A64A82}"/>
    <cellStyle name="Total 8 4 4 2 3" xfId="14551" xr:uid="{DFBA359C-C140-45B1-952A-5F0A7B9FD16B}"/>
    <cellStyle name="Total 8 4 4 2 3 2" xfId="29659" xr:uid="{391126C8-81A6-4793-9497-ABCDAEE51457}"/>
    <cellStyle name="Total 8 4 4 2 4" xfId="20952" xr:uid="{87FFC43A-8D37-4F7D-A546-FA91F576F809}"/>
    <cellStyle name="Total 8 4 4 3" xfId="9589" xr:uid="{5BCDE042-C333-4D05-89D0-9CE99F308B3A}"/>
    <cellStyle name="Total 8 4 4 3 2" xfId="24697" xr:uid="{0C3F9BB2-5777-4066-85F6-F377667E416C}"/>
    <cellStyle name="Total 8 4 4 4" xfId="8706" xr:uid="{13BA910A-7B48-44F3-93DC-BF6DCC4544EC}"/>
    <cellStyle name="Total 8 4 4 4 2" xfId="23814" xr:uid="{005B9691-20C6-4DCD-9543-18860EF3501A}"/>
    <cellStyle name="Total 8 4 4 5" xfId="18315" xr:uid="{EDA76A92-A902-4CCF-8093-0525DC1D4267}"/>
    <cellStyle name="Total 8 4 5" xfId="3533" xr:uid="{B4553039-8159-4E39-8DEF-1E6C34B4502B}"/>
    <cellStyle name="Total 8 4 5 2" xfId="6170" xr:uid="{479E95C6-71CE-4796-BAC4-AA015ACAC12E}"/>
    <cellStyle name="Total 8 4 5 2 2" xfId="12481" xr:uid="{09B17E02-A9F6-4D5A-99DC-C1091039F014}"/>
    <cellStyle name="Total 8 4 5 2 2 2" xfId="27589" xr:uid="{7372A846-2C7E-47AA-8E82-FAB6B27E8C02}"/>
    <cellStyle name="Total 8 4 5 2 3" xfId="7458" xr:uid="{BBC6A53E-424D-4562-98BD-B46701CD41D1}"/>
    <cellStyle name="Total 8 4 5 2 3 2" xfId="22566" xr:uid="{D41658ED-8899-4B66-8753-FE143D03FA0A}"/>
    <cellStyle name="Total 8 4 5 2 4" xfId="21278" xr:uid="{CB8EFF1E-B820-4F80-91B7-44A5D260DC13}"/>
    <cellStyle name="Total 8 4 5 3" xfId="9915" xr:uid="{C067EECB-78A4-4CF7-A0C4-1AADD55E2F45}"/>
    <cellStyle name="Total 8 4 5 3 2" xfId="25023" xr:uid="{01A31DF9-6942-4C0D-9476-A04F1CD05FCD}"/>
    <cellStyle name="Total 8 4 5 4" xfId="7954" xr:uid="{BA255F6A-7174-4A3D-8A52-CFD37A788F97}"/>
    <cellStyle name="Total 8 4 5 4 2" xfId="23062" xr:uid="{6778C6A6-4B46-4D2D-9DB8-70E6032EF160}"/>
    <cellStyle name="Total 8 4 5 5" xfId="18641" xr:uid="{5C819C98-3DF9-4B3E-A6C0-552994401E0B}"/>
    <cellStyle name="Total 8 4 6" xfId="3839" xr:uid="{F6B45DE1-2EDE-4BA0-A11D-DB853DADDFE0}"/>
    <cellStyle name="Total 8 4 6 2" xfId="6476" xr:uid="{C9E91701-2988-434B-93B5-BADEA12A8451}"/>
    <cellStyle name="Total 8 4 6 2 2" xfId="12787" xr:uid="{A0FB7451-F8A0-4CB5-A162-40B159D4548E}"/>
    <cellStyle name="Total 8 4 6 2 2 2" xfId="27895" xr:uid="{9D1B2DCE-30B9-44BF-A619-296E71159961}"/>
    <cellStyle name="Total 8 4 6 2 3" xfId="15307" xr:uid="{6E17B9C6-E556-413D-8746-075C8521162D}"/>
    <cellStyle name="Total 8 4 6 2 3 2" xfId="30415" xr:uid="{AC893F7F-FCBE-4459-87CB-92B61D9E00B3}"/>
    <cellStyle name="Total 8 4 6 2 4" xfId="21584" xr:uid="{B7E001FA-8EB2-46BB-9E41-02F629F7DBAB}"/>
    <cellStyle name="Total 8 4 6 3" xfId="10221" xr:uid="{9FCDC377-8E0B-46AE-8FB1-503CA63DFBB1}"/>
    <cellStyle name="Total 8 4 6 3 2" xfId="25329" xr:uid="{E26E8A00-3601-4EFE-89A6-98C40665FC0F}"/>
    <cellStyle name="Total 8 4 6 4" xfId="7469" xr:uid="{1BD4DEC9-7F66-48C0-95BE-88A1202F46BF}"/>
    <cellStyle name="Total 8 4 6 4 2" xfId="22577" xr:uid="{22CEF89A-5FAD-4C88-9313-D75A6D766E3B}"/>
    <cellStyle name="Total 8 4 6 5" xfId="18947" xr:uid="{9234DED2-2754-4E04-95D3-A0BBF34F9FED}"/>
    <cellStyle name="Total 8 4 7" xfId="4221" xr:uid="{CBE0BE0B-23EA-483E-8BFB-41AF114392B2}"/>
    <cellStyle name="Total 8 4 7 2" xfId="6858" xr:uid="{BC4CF295-0EB3-40AA-B9F4-2EFBEC79BA6C}"/>
    <cellStyle name="Total 8 4 7 2 2" xfId="13169" xr:uid="{83F824DF-2E76-4A3A-8B85-BF1055B2C0E2}"/>
    <cellStyle name="Total 8 4 7 2 2 2" xfId="28277" xr:uid="{1CB6D1AA-6917-4FF3-BB13-281820ED6A42}"/>
    <cellStyle name="Total 8 4 7 2 3" xfId="16838" xr:uid="{10140C86-6C05-42E8-AE96-D1A8E4351340}"/>
    <cellStyle name="Total 8 4 7 2 3 2" xfId="31946" xr:uid="{0A336515-8B0F-492E-9932-E69FAB63DB2B}"/>
    <cellStyle name="Total 8 4 7 2 4" xfId="21966" xr:uid="{50A8DF24-927D-4C21-B3D7-98C6D8574CEF}"/>
    <cellStyle name="Total 8 4 7 3" xfId="10603" xr:uid="{958BE04D-9123-4914-827E-3AD8FB0C3EE8}"/>
    <cellStyle name="Total 8 4 7 3 2" xfId="25711" xr:uid="{A6131CDE-72A5-4B20-8B51-6258222AD74C}"/>
    <cellStyle name="Total 8 4 7 4" xfId="15769" xr:uid="{9BA0A4A6-BC7E-405C-9BF0-DC87595927D6}"/>
    <cellStyle name="Total 8 4 7 4 2" xfId="30877" xr:uid="{004820E9-E7B7-4E09-879A-FCC266A66DAC}"/>
    <cellStyle name="Total 8 4 7 5" xfId="19329" xr:uid="{2952CD67-7F8B-4BFE-8073-DD2C1297DE00}"/>
    <cellStyle name="Total 8 4 8" xfId="4786" xr:uid="{B5399590-41AD-4568-B21E-89D527CBF070}"/>
    <cellStyle name="Total 8 4 8 2" xfId="11168" xr:uid="{947E6A13-9DC5-4DFC-B882-23E192C7C1E2}"/>
    <cellStyle name="Total 8 4 8 2 2" xfId="26276" xr:uid="{0EE9D7FA-B93B-4FA3-B871-082AC8431247}"/>
    <cellStyle name="Total 8 4 8 3" xfId="8084" xr:uid="{BA7B9D3F-26BC-45E6-8FDA-BEFF17BECC8B}"/>
    <cellStyle name="Total 8 4 8 3 2" xfId="23192" xr:uid="{80DDDFD1-9EE8-4182-9C86-0594B4FF8F21}"/>
    <cellStyle name="Total 8 4 8 4" xfId="19894" xr:uid="{4CD5F1C8-ADCA-4C38-A27F-08ECD6C54EAF}"/>
    <cellStyle name="Total 8 4 9" xfId="8647" xr:uid="{45E6E5A6-CF42-4D71-8CDD-D2AECA2B13FD}"/>
    <cellStyle name="Total 8 4 9 2" xfId="23755" xr:uid="{A7984709-22C3-45B0-BCE8-BE0692D5313F}"/>
    <cellStyle name="Total 8 5" xfId="2164" xr:uid="{260F7E84-CACC-4A83-8669-1E938F475E22}"/>
    <cellStyle name="Total 8 5 10" xfId="13817" xr:uid="{A04A976B-10DC-492D-B228-4037D81B28E2}"/>
    <cellStyle name="Total 8 5 10 2" xfId="28925" xr:uid="{3005B184-FDA2-4976-9278-EA283FF34873}"/>
    <cellStyle name="Total 8 5 11" xfId="17389" xr:uid="{126EBC8E-B3EF-4AE9-886A-43D12811113D}"/>
    <cellStyle name="Total 8 5 2" xfId="2919" xr:uid="{762B34BE-330B-444A-9BBB-CDC1BE36C701}"/>
    <cellStyle name="Total 8 5 2 2" xfId="5556" xr:uid="{05926704-3FCD-4030-880D-AF4EAA3733AE}"/>
    <cellStyle name="Total 8 5 2 2 2" xfId="11867" xr:uid="{7224858F-8D20-48EE-A486-435366C009F5}"/>
    <cellStyle name="Total 8 5 2 2 2 2" xfId="26975" xr:uid="{C756E56A-CB36-45B1-A5BE-82956934547B}"/>
    <cellStyle name="Total 8 5 2 2 3" xfId="9213" xr:uid="{A4D4BAF9-D234-402C-97CE-E79511AE4715}"/>
    <cellStyle name="Total 8 5 2 2 3 2" xfId="24321" xr:uid="{C84DD5FD-F420-407F-80E4-00F6F417A371}"/>
    <cellStyle name="Total 8 5 2 2 4" xfId="20664" xr:uid="{90C3943A-3873-4511-97EB-B5E63A60501F}"/>
    <cellStyle name="Total 8 5 2 3" xfId="8011" xr:uid="{8D06AF63-68C6-4D58-A90B-18F37DED6ADC}"/>
    <cellStyle name="Total 8 5 2 3 2" xfId="23119" xr:uid="{DA249CFE-AE18-4F48-8F82-4443E1A2A802}"/>
    <cellStyle name="Total 8 5 2 4" xfId="18027" xr:uid="{86B7252F-C592-47FF-BC1E-0CBC0DA60D97}"/>
    <cellStyle name="Total 8 5 3" xfId="3222" xr:uid="{F64E6652-A594-4EB6-9A9C-E157E2FFC545}"/>
    <cellStyle name="Total 8 5 3 2" xfId="5859" xr:uid="{5E452511-F91A-4887-B7FE-9D8B96963F6B}"/>
    <cellStyle name="Total 8 5 3 2 2" xfId="12170" xr:uid="{BDA73760-9312-4F0F-873D-5ECF46F70A1D}"/>
    <cellStyle name="Total 8 5 3 2 2 2" xfId="27278" xr:uid="{CE35DEC3-5415-469C-A847-0DCC6ED30063}"/>
    <cellStyle name="Total 8 5 3 2 3" xfId="7488" xr:uid="{7A2D5FB2-5D32-4E99-8986-1B2CA11D2530}"/>
    <cellStyle name="Total 8 5 3 2 3 2" xfId="22596" xr:uid="{28A0B236-4C39-400E-9A5E-E6813B3ED6F3}"/>
    <cellStyle name="Total 8 5 3 2 4" xfId="20967" xr:uid="{2E176E27-1585-48F6-9CB1-D9814179DF88}"/>
    <cellStyle name="Total 8 5 3 3" xfId="9604" xr:uid="{52FDC1B2-C6D7-4BC7-ADD2-4BAB299E8CA0}"/>
    <cellStyle name="Total 8 5 3 3 2" xfId="24712" xr:uid="{6515C905-D6F0-4889-A704-7AE0CBFD74C1}"/>
    <cellStyle name="Total 8 5 3 4" xfId="13595" xr:uid="{0EEAC961-0D33-43C4-8FD3-10A5CFD24DD5}"/>
    <cellStyle name="Total 8 5 3 4 2" xfId="28703" xr:uid="{917ACE70-C34A-4B52-B925-16236183324A}"/>
    <cellStyle name="Total 8 5 3 5" xfId="18330" xr:uid="{34D6691B-3EEF-442D-8448-2D490350E0D6}"/>
    <cellStyle name="Total 8 5 4" xfId="3548" xr:uid="{A73070F7-FB01-4546-86C4-C9CC7D5A08EA}"/>
    <cellStyle name="Total 8 5 4 2" xfId="6185" xr:uid="{8CAB7950-BE50-4157-819C-E4B9A9701921}"/>
    <cellStyle name="Total 8 5 4 2 2" xfId="12496" xr:uid="{9EFF6CF6-6BF9-4DC6-80C4-3F6A650E76C7}"/>
    <cellStyle name="Total 8 5 4 2 2 2" xfId="27604" xr:uid="{769997AB-22D0-4B69-97DA-56EB0BFF86C5}"/>
    <cellStyle name="Total 8 5 4 2 3" xfId="7404" xr:uid="{B4B00393-43B2-4A23-8AD8-4123B5A95E26}"/>
    <cellStyle name="Total 8 5 4 2 3 2" xfId="22512" xr:uid="{95A172D8-4345-4718-B6BB-7EA83C2E427F}"/>
    <cellStyle name="Total 8 5 4 2 4" xfId="21293" xr:uid="{F1C9AD6C-FBB6-4F2E-870E-6BA5BFAED006}"/>
    <cellStyle name="Total 8 5 4 3" xfId="9930" xr:uid="{21176FAB-04A2-4999-A7FC-DD26F49F7EC2}"/>
    <cellStyle name="Total 8 5 4 3 2" xfId="25038" xr:uid="{CD872680-F43F-4201-9199-74DE9FC98E78}"/>
    <cellStyle name="Total 8 5 4 4" xfId="13708" xr:uid="{78ED6E0E-5170-4822-83B5-E6D00EE2B300}"/>
    <cellStyle name="Total 8 5 4 4 2" xfId="28816" xr:uid="{2ECD306A-DB51-4096-BD22-679D20FAE807}"/>
    <cellStyle name="Total 8 5 4 5" xfId="18656" xr:uid="{351FC4AF-2AFE-4AFF-A862-33909A25FAC8}"/>
    <cellStyle name="Total 8 5 5" xfId="3854" xr:uid="{41674B3F-D230-46C1-87DB-F50E7FF9C34E}"/>
    <cellStyle name="Total 8 5 5 2" xfId="6491" xr:uid="{36B10387-A453-4F4C-B88E-CDF48037F93F}"/>
    <cellStyle name="Total 8 5 5 2 2" xfId="12802" xr:uid="{D0B9F594-8ED5-420B-8C3A-35A0FBBF7C45}"/>
    <cellStyle name="Total 8 5 5 2 2 2" xfId="27910" xr:uid="{8145D117-AD64-4859-827D-06EFC2852B60}"/>
    <cellStyle name="Total 8 5 5 2 3" xfId="15553" xr:uid="{11143FF9-EA43-46E7-9137-EEE2C2B9DAE4}"/>
    <cellStyle name="Total 8 5 5 2 3 2" xfId="30661" xr:uid="{9279919B-1760-4709-8990-071DB58E7616}"/>
    <cellStyle name="Total 8 5 5 2 4" xfId="21599" xr:uid="{6F75B655-E7E1-4091-BA1B-D5B7D8147AA4}"/>
    <cellStyle name="Total 8 5 5 3" xfId="10236" xr:uid="{89FD81E5-11EF-4953-A25D-C10EA0C5CCD8}"/>
    <cellStyle name="Total 8 5 5 3 2" xfId="25344" xr:uid="{385F4583-C0F2-4B47-97CC-21A2F62CCF6D}"/>
    <cellStyle name="Total 8 5 5 4" xfId="15639" xr:uid="{3304B293-3EAA-4477-BA73-7529B859B0BB}"/>
    <cellStyle name="Total 8 5 5 4 2" xfId="30747" xr:uid="{BEB2BEE8-9B22-4A8B-A984-3DE7F37D0466}"/>
    <cellStyle name="Total 8 5 5 5" xfId="18962" xr:uid="{AA95250F-9345-489D-A70E-2880AFD88093}"/>
    <cellStyle name="Total 8 5 6" xfId="4236" xr:uid="{DA76415B-D213-4481-ABEE-1F24011102BC}"/>
    <cellStyle name="Total 8 5 6 2" xfId="6873" xr:uid="{169326DB-DF67-4F6B-A491-662AD30F4B09}"/>
    <cellStyle name="Total 8 5 6 2 2" xfId="13184" xr:uid="{7DC2B749-2628-4C89-8944-7B0E93B39115}"/>
    <cellStyle name="Total 8 5 6 2 2 2" xfId="28292" xr:uid="{A42526A5-0A3A-4A9F-A004-C68C5A823049}"/>
    <cellStyle name="Total 8 5 6 2 3" xfId="16853" xr:uid="{D779B2A9-F23C-437C-9E6C-97A4101A91A7}"/>
    <cellStyle name="Total 8 5 6 2 3 2" xfId="31961" xr:uid="{543DDD40-CB36-47AA-AE82-49934E717421}"/>
    <cellStyle name="Total 8 5 6 2 4" xfId="21981" xr:uid="{CB73D8AD-CEB5-49C8-8890-BB508323B946}"/>
    <cellStyle name="Total 8 5 6 3" xfId="10618" xr:uid="{538907CC-A65B-4430-8B16-D64825DBC4F1}"/>
    <cellStyle name="Total 8 5 6 3 2" xfId="25726" xr:uid="{EBB03C9A-9E76-4A1D-B46F-E9C592AC6FCB}"/>
    <cellStyle name="Total 8 5 6 4" xfId="14194" xr:uid="{59418375-84F6-4BA1-B523-8E27B1F6739E}"/>
    <cellStyle name="Total 8 5 6 4 2" xfId="29302" xr:uid="{B1DB468E-12E2-4A2E-906D-04A150F9BD80}"/>
    <cellStyle name="Total 8 5 6 5" xfId="19344" xr:uid="{DC86A668-E3F1-44AC-AAA7-FD8CF3DAFA5B}"/>
    <cellStyle name="Total 8 5 7" xfId="4801" xr:uid="{3F793378-1E2B-41F9-8377-E34EF8BB24BB}"/>
    <cellStyle name="Total 8 5 7 2" xfId="11183" xr:uid="{F8B5D9D1-F8BB-4F68-8711-8409EA203F9F}"/>
    <cellStyle name="Total 8 5 7 2 2" xfId="26291" xr:uid="{4B5FDF61-CA08-48CE-80ED-8FF42A1DB0A4}"/>
    <cellStyle name="Total 8 5 7 3" xfId="14597" xr:uid="{D8B86A93-3BCF-44B2-9763-FC720116D649}"/>
    <cellStyle name="Total 8 5 7 3 2" xfId="29705" xr:uid="{52EE4EF3-2512-406E-9202-ACAF4350F113}"/>
    <cellStyle name="Total 8 5 7 4" xfId="19909" xr:uid="{4BD32379-C58A-42E3-94FA-B6AD7BB9BEEB}"/>
    <cellStyle name="Total 8 5 8" xfId="8662" xr:uid="{2FF0B29B-0F09-4261-AD57-213CFC8CD23C}"/>
    <cellStyle name="Total 8 5 8 2" xfId="23770" xr:uid="{8DF8A55F-D5F6-491B-B329-1B118686B30C}"/>
    <cellStyle name="Total 8 5 9" xfId="15449" xr:uid="{D2A06F95-E0D2-46C7-9DC7-22C48B802980}"/>
    <cellStyle name="Total 8 5 9 2" xfId="30557" xr:uid="{9691F891-3643-4152-96DF-BFCC5A7DC269}"/>
    <cellStyle name="Total 9" xfId="1788" xr:uid="{00000000-0005-0000-0000-0000FC060000}"/>
    <cellStyle name="Total 9 2" xfId="1959" xr:uid="{AC6F293D-C04E-4C12-9AF4-33232D328F10}"/>
    <cellStyle name="Total 9 2 10" xfId="8460" xr:uid="{008FB19D-E75C-4D9F-BD82-07740CE36DA9}"/>
    <cellStyle name="Total 9 2 10 2" xfId="23568" xr:uid="{D8784F94-1C9B-4358-BEB6-7BE46E1FA422}"/>
    <cellStyle name="Total 9 2 11" xfId="13401" xr:uid="{0BD28FB0-725C-4D48-80D3-3CA5FF7A2170}"/>
    <cellStyle name="Total 9 2 11 2" xfId="28509" xr:uid="{5D7E3FA9-E348-45ED-A54F-BF09FA469081}"/>
    <cellStyle name="Total 9 2 12" xfId="14161" xr:uid="{27BB566B-3CD1-4C53-A93B-9B604E782D7D}"/>
    <cellStyle name="Total 9 2 12 2" xfId="29269" xr:uid="{1AC779AB-019A-4219-8B54-26DEA373F5F4}"/>
    <cellStyle name="Total 9 2 13" xfId="17184" xr:uid="{E2522FF2-649A-417D-A24B-4F416835A384}"/>
    <cellStyle name="Total 9 2 2" xfId="2519" xr:uid="{76976073-3545-4DD7-B9AD-49BB0819E031}"/>
    <cellStyle name="Total 9 2 2 2" xfId="5156" xr:uid="{B902285B-F469-47C3-986A-5A4683AF3663}"/>
    <cellStyle name="Total 9 2 2 2 2" xfId="11520" xr:uid="{FAF99263-3BF5-446E-A2FB-58AFD6B434EB}"/>
    <cellStyle name="Total 9 2 2 2 2 2" xfId="26628" xr:uid="{CF8D6153-7E51-489C-9C3B-D3BFA26184E8}"/>
    <cellStyle name="Total 9 2 2 2 3" xfId="15719" xr:uid="{8F70115C-3A6C-49BC-B438-90B076D2872B}"/>
    <cellStyle name="Total 9 2 2 2 3 2" xfId="30827" xr:uid="{AE16BD27-1F2A-4202-BBCE-BE0D7D86AB6F}"/>
    <cellStyle name="Total 9 2 2 2 4" xfId="20264" xr:uid="{7910DE6F-384E-4EB0-94DA-CCB46D37F81F}"/>
    <cellStyle name="Total 9 2 2 3" xfId="8986" xr:uid="{2790E2B1-C9F7-4815-813B-4D6132EDC98C}"/>
    <cellStyle name="Total 9 2 2 3 2" xfId="24094" xr:uid="{5B853EC8-9288-4DF6-BA27-A8871547E5EF}"/>
    <cellStyle name="Total 9 2 3" xfId="2735" xr:uid="{4AFCAB32-4982-4381-9ECC-FB35C83DF618}"/>
    <cellStyle name="Total 9 2 3 2" xfId="5372" xr:uid="{305BF169-8DA2-4A81-AE08-C74CF7C2C96E}"/>
    <cellStyle name="Total 9 2 3 2 2" xfId="11721" xr:uid="{4A5C25F8-2BA2-4DC6-AA18-F895B55EBBE3}"/>
    <cellStyle name="Total 9 2 3 2 2 2" xfId="26829" xr:uid="{79F10386-743D-4372-ACB1-2FAE96916666}"/>
    <cellStyle name="Total 9 2 3 2 3" xfId="9135" xr:uid="{070A875C-002F-449F-9F43-99F079937149}"/>
    <cellStyle name="Total 9 2 3 2 3 2" xfId="24243" xr:uid="{0665B6C5-8CD9-41D9-809B-13D990785AB6}"/>
    <cellStyle name="Total 9 2 3 2 4" xfId="20480" xr:uid="{F4AA86C4-4E2B-49DF-AD2A-69A67DC8512B}"/>
    <cellStyle name="Total 9 2 3 3" xfId="16458" xr:uid="{87E10218-7BA1-45D2-A95E-EF8D249B44DC}"/>
    <cellStyle name="Total 9 2 3 3 2" xfId="31566" xr:uid="{6B1CF47E-A548-4AD0-9508-C421B0CD4844}"/>
    <cellStyle name="Total 9 2 3 4" xfId="17843" xr:uid="{34B9B598-4B27-427F-8599-7389651074C4}"/>
    <cellStyle name="Total 9 2 4" xfId="3038" xr:uid="{83E05716-15CC-4D3D-AD96-21BC8685E6D8}"/>
    <cellStyle name="Total 9 2 4 2" xfId="5675" xr:uid="{23EE68BD-3C2C-4A99-8818-880C3D0754F3}"/>
    <cellStyle name="Total 9 2 4 2 2" xfId="11986" xr:uid="{129A7D76-371E-4F2D-AA81-027FC29F83A7}"/>
    <cellStyle name="Total 9 2 4 2 2 2" xfId="27094" xr:uid="{DB0C4B59-0EAC-4AE6-AA2E-EC476027397F}"/>
    <cellStyle name="Total 9 2 4 2 3" xfId="16369" xr:uid="{24546796-BA80-47E8-82DE-6831223795BD}"/>
    <cellStyle name="Total 9 2 4 2 3 2" xfId="31477" xr:uid="{FEFA3498-DF2D-4876-AAF2-2EF19C12EA69}"/>
    <cellStyle name="Total 9 2 4 2 4" xfId="20783" xr:uid="{7E1AD4A1-991D-4393-81BB-FBDCCB0ED324}"/>
    <cellStyle name="Total 9 2 4 3" xfId="9420" xr:uid="{71347F09-5674-46D3-BCC1-BADF3EBC6575}"/>
    <cellStyle name="Total 9 2 4 3 2" xfId="24528" xr:uid="{179042CC-2511-469F-91AB-05144F611728}"/>
    <cellStyle name="Total 9 2 4 4" xfId="14424" xr:uid="{9E578125-D52B-4BD5-8CEE-50EAFE5DDDFE}"/>
    <cellStyle name="Total 9 2 4 4 2" xfId="29532" xr:uid="{3C28FE80-35C3-4A7C-8F98-C7D4861AE9DA}"/>
    <cellStyle name="Total 9 2 4 5" xfId="18146" xr:uid="{020A4221-7B47-4914-B175-186448F1B23D}"/>
    <cellStyle name="Total 9 2 5" xfId="3364" xr:uid="{3592C86D-B566-41FF-9FA5-476928BEAF6B}"/>
    <cellStyle name="Total 9 2 5 2" xfId="6001" xr:uid="{EC67522C-B333-4791-9C50-19DD53C00C1B}"/>
    <cellStyle name="Total 9 2 5 2 2" xfId="12312" xr:uid="{D519C7CC-3C17-4E27-BB67-20C6580FC5F2}"/>
    <cellStyle name="Total 9 2 5 2 2 2" xfId="27420" xr:uid="{895FD19A-B10F-4879-BDFA-FB15FF20F23B}"/>
    <cellStyle name="Total 9 2 5 2 3" xfId="15342" xr:uid="{5088688D-E001-4E5A-810A-C43E91C3AC68}"/>
    <cellStyle name="Total 9 2 5 2 3 2" xfId="30450" xr:uid="{12B5FD71-2A88-44DF-83A8-1297B9E5D704}"/>
    <cellStyle name="Total 9 2 5 2 4" xfId="21109" xr:uid="{87ACC85E-A699-48F0-93C5-CEF1FA5D9420}"/>
    <cellStyle name="Total 9 2 5 3" xfId="9746" xr:uid="{9D1909E1-D36A-4BC1-A73D-45D29A8091BC}"/>
    <cellStyle name="Total 9 2 5 3 2" xfId="24854" xr:uid="{3FD6E9DF-8086-481F-8FE8-B02DBF856756}"/>
    <cellStyle name="Total 9 2 5 4" xfId="13430" xr:uid="{610BF3D4-B89F-4C83-B8C5-152064858713}"/>
    <cellStyle name="Total 9 2 5 4 2" xfId="28538" xr:uid="{FBECEBCF-E73E-4012-BA58-B51E0CAC7D87}"/>
    <cellStyle name="Total 9 2 5 5" xfId="18472" xr:uid="{D69B185B-2DDA-49DB-A996-18EF9DB19676}"/>
    <cellStyle name="Total 9 2 6" xfId="3670" xr:uid="{771081B1-F4FC-40C0-88E6-2E195872BD78}"/>
    <cellStyle name="Total 9 2 6 2" xfId="6307" xr:uid="{278B79E7-3A89-40B5-A9B8-6B14BECB390D}"/>
    <cellStyle name="Total 9 2 6 2 2" xfId="12618" xr:uid="{759F9DAE-2416-4140-A6EA-90CEFFF67597}"/>
    <cellStyle name="Total 9 2 6 2 2 2" xfId="27726" xr:uid="{01453307-9870-4472-92E1-E4E7E3A63927}"/>
    <cellStyle name="Total 9 2 6 2 3" xfId="13383" xr:uid="{446323EB-57A2-4B67-9EC8-E045C2DE2A25}"/>
    <cellStyle name="Total 9 2 6 2 3 2" xfId="28491" xr:uid="{9C065C0A-E427-4F05-80B0-E2233C6FB080}"/>
    <cellStyle name="Total 9 2 6 2 4" xfId="21415" xr:uid="{F88106CF-0FE7-48DF-8ADA-AB3250BCA8E8}"/>
    <cellStyle name="Total 9 2 6 3" xfId="10052" xr:uid="{1B475F32-840C-4DEE-83EF-B9AAA0573DF6}"/>
    <cellStyle name="Total 9 2 6 3 2" xfId="25160" xr:uid="{A65AAE56-6AC5-49E0-8DB8-6E69CB466F13}"/>
    <cellStyle name="Total 9 2 6 4" xfId="9204" xr:uid="{C4A04000-7CAB-433B-BFC9-7843193D3806}"/>
    <cellStyle name="Total 9 2 6 4 2" xfId="24312" xr:uid="{F1272CB8-A234-4474-B867-FC7A1E8C9545}"/>
    <cellStyle name="Total 9 2 6 5" xfId="18778" xr:uid="{2B328749-6312-42B4-8CE9-3AEB0B2BB204}"/>
    <cellStyle name="Total 9 2 7" xfId="4031" xr:uid="{06F25170-436D-49D6-960E-E2AFF91C7CC2}"/>
    <cellStyle name="Total 9 2 7 2" xfId="6668" xr:uid="{18F18CC9-0FB7-47E6-9432-631C71C438A2}"/>
    <cellStyle name="Total 9 2 7 2 2" xfId="12979" xr:uid="{962A56DF-B30F-471B-8C7A-275C6DE78EC3}"/>
    <cellStyle name="Total 9 2 7 2 2 2" xfId="28087" xr:uid="{D3BDD50D-55FB-49F1-9164-3352405200C1}"/>
    <cellStyle name="Total 9 2 7 2 3" xfId="16669" xr:uid="{E1F330BD-C1B3-4586-A686-34D4A64449F7}"/>
    <cellStyle name="Total 9 2 7 2 3 2" xfId="31777" xr:uid="{9BD3F07E-EB5C-4321-863A-CB0D500A395A}"/>
    <cellStyle name="Total 9 2 7 2 4" xfId="21776" xr:uid="{748219A8-5F25-433F-98ED-C08EDD5034D7}"/>
    <cellStyle name="Total 9 2 7 3" xfId="10413" xr:uid="{1AE2D85D-B754-458B-8B2E-1B49290936DE}"/>
    <cellStyle name="Total 9 2 7 3 2" xfId="25521" xr:uid="{7A1A2EB6-C00C-4761-BB8D-411F37BD0119}"/>
    <cellStyle name="Total 9 2 7 4" xfId="7636" xr:uid="{119CECE3-A8B3-4493-8D8B-B6CDACF6F350}"/>
    <cellStyle name="Total 9 2 7 4 2" xfId="22744" xr:uid="{CDE5C7FD-E029-45C0-A305-73A96304F30E}"/>
    <cellStyle name="Total 9 2 7 5" xfId="19139" xr:uid="{BD64A838-08E3-4A53-95CC-E58419783A15}"/>
    <cellStyle name="Total 9 2 8" xfId="4344" xr:uid="{D74FCB44-081D-41B8-ACCF-E690BA9B27FB}"/>
    <cellStyle name="Total 9 2 8 2" xfId="6981" xr:uid="{7E7BE62C-96F8-46EF-B62B-D4D5D26AD2A6}"/>
    <cellStyle name="Total 9 2 8 2 2" xfId="13292" xr:uid="{AABCCC22-9EE1-43BC-BC58-6577D8187635}"/>
    <cellStyle name="Total 9 2 8 2 2 2" xfId="28400" xr:uid="{56674A47-928D-40D4-B3B4-2FF7BDB14052}"/>
    <cellStyle name="Total 9 2 8 2 3" xfId="16956" xr:uid="{5D1EBC3A-515A-430E-9254-792BEC228F3E}"/>
    <cellStyle name="Total 9 2 8 2 3 2" xfId="32064" xr:uid="{A29A9DC7-D1ED-4B5D-A0B8-589D3C4E36C6}"/>
    <cellStyle name="Total 9 2 8 2 4" xfId="22089" xr:uid="{D1EC7483-800F-4CF5-A3AD-F379C1DC8C2D}"/>
    <cellStyle name="Total 9 2 8 3" xfId="10726" xr:uid="{561FB633-F8A5-4440-9BCC-524DA23A2191}"/>
    <cellStyle name="Total 9 2 8 3 2" xfId="25834" xr:uid="{F51EA513-DFE6-420F-9509-1BB66FF24C95}"/>
    <cellStyle name="Total 9 2 8 4" xfId="13540" xr:uid="{A6436C5C-CA41-4312-AC3C-8C2E78B65782}"/>
    <cellStyle name="Total 9 2 8 4 2" xfId="28648" xr:uid="{D48D07D5-1DC6-42A7-8291-963CF93456A1}"/>
    <cellStyle name="Total 9 2 8 5" xfId="19452" xr:uid="{63B02A8F-88BA-4C1A-A98F-86095936B4F4}"/>
    <cellStyle name="Total 9 2 9" xfId="4596" xr:uid="{0297BB9F-C052-4ABA-B370-D4FFD3228A99}"/>
    <cellStyle name="Total 9 2 9 2" xfId="10978" xr:uid="{99E7874F-4CCF-4687-AA1F-9CA023FE0F62}"/>
    <cellStyle name="Total 9 2 9 2 2" xfId="26086" xr:uid="{DD12F463-A163-4804-8622-DDC46312C626}"/>
    <cellStyle name="Total 9 2 9 3" xfId="7949" xr:uid="{EE5F2FD9-A1F3-4A29-A5F0-169A24CAB20C}"/>
    <cellStyle name="Total 9 2 9 3 2" xfId="23057" xr:uid="{C8F92D72-774E-4A85-A0D3-5A9CD5E775A9}"/>
    <cellStyle name="Total 9 2 9 4" xfId="19704" xr:uid="{2C463BF6-DB68-457D-A6DA-CE947B46CC47}"/>
    <cellStyle name="Total 9 3" xfId="1988" xr:uid="{A37F50B6-FAB6-4A5C-B322-838C5BEBAF8D}"/>
    <cellStyle name="Total 9 3 10" xfId="8486" xr:uid="{D695FA06-2BE1-4E71-A2F1-CC7780DF099F}"/>
    <cellStyle name="Total 9 3 10 2" xfId="23594" xr:uid="{FCECD1BA-DE0C-422F-810A-549D8A06064E}"/>
    <cellStyle name="Total 9 3 11" xfId="7075" xr:uid="{457BDD28-55D7-42E9-A0F5-766BAC457EC1}"/>
    <cellStyle name="Total 9 3 11 2" xfId="22183" xr:uid="{77015A93-2832-4527-97F1-8A6D3CAA164A}"/>
    <cellStyle name="Total 9 3 12" xfId="7093" xr:uid="{FD3E1681-603E-4A68-A461-46BAFFA55C8D}"/>
    <cellStyle name="Total 9 3 12 2" xfId="22201" xr:uid="{D1C2B86D-5406-4964-846D-F87E2DC71223}"/>
    <cellStyle name="Total 9 3 13" xfId="17213" xr:uid="{1069FE09-FF9A-4DBA-9F21-3E6CA3938F12}"/>
    <cellStyle name="Total 9 3 2" xfId="2548" xr:uid="{2B6E8D8F-79ED-490D-B9A6-2014EED2DABD}"/>
    <cellStyle name="Total 9 3 2 2" xfId="5185" xr:uid="{362DB533-D77E-4DF3-A2F9-55D12D773538}"/>
    <cellStyle name="Total 9 3 2 2 2" xfId="11549" xr:uid="{96C06235-4218-4F52-8CBA-2C3E79A2BF52}"/>
    <cellStyle name="Total 9 3 2 2 2 2" xfId="26657" xr:uid="{76C44F15-F7C6-4EA7-B62A-12F5EF68BDDE}"/>
    <cellStyle name="Total 9 3 2 2 3" xfId="7374" xr:uid="{3F60ADFF-83EA-4E33-8E65-6956C61520ED}"/>
    <cellStyle name="Total 9 3 2 2 3 2" xfId="22482" xr:uid="{0C27FDA0-1372-4361-9A56-A66E7B4C17C4}"/>
    <cellStyle name="Total 9 3 2 2 4" xfId="20293" xr:uid="{A289B08E-E41C-4914-B2E7-91664A4F045E}"/>
    <cellStyle name="Total 9 3 2 3" xfId="9015" xr:uid="{A3A4978B-EDDC-43E3-896D-7B80FAB1ED65}"/>
    <cellStyle name="Total 9 3 2 3 2" xfId="24123" xr:uid="{9ADA6021-1F07-4355-9ED1-F57479C84091}"/>
    <cellStyle name="Total 9 3 3" xfId="2750" xr:uid="{83BE3DE0-3D66-46FE-A17A-06991DC69AB5}"/>
    <cellStyle name="Total 9 3 3 2" xfId="5387" xr:uid="{A4EF91FF-8FA4-47AD-B776-385A9E9FE350}"/>
    <cellStyle name="Total 9 3 3 2 2" xfId="11736" xr:uid="{F3CE8D26-B6F1-4EB8-89AC-51187310CB8D}"/>
    <cellStyle name="Total 9 3 3 2 2 2" xfId="26844" xr:uid="{EE03AAA3-327D-43F1-8EE4-E0B8F785EFD7}"/>
    <cellStyle name="Total 9 3 3 2 3" xfId="15986" xr:uid="{7A33A5AB-94F5-42D9-97F4-C786AC89645A}"/>
    <cellStyle name="Total 9 3 3 2 3 2" xfId="31094" xr:uid="{BCA2B072-58EA-4829-A6C3-BB693CC825E7}"/>
    <cellStyle name="Total 9 3 3 2 4" xfId="20495" xr:uid="{92F0F3F6-BF97-4E2C-8482-F09966ECAD9C}"/>
    <cellStyle name="Total 9 3 3 3" xfId="8046" xr:uid="{622084FB-18D1-4C62-8F8F-E7AD56C7DDCE}"/>
    <cellStyle name="Total 9 3 3 3 2" xfId="23154" xr:uid="{2E30CFD6-2F83-486D-BE26-2E965B7A6168}"/>
    <cellStyle name="Total 9 3 3 4" xfId="17858" xr:uid="{67BF7DDD-E7A6-44F5-B48B-6FD1FF30C444}"/>
    <cellStyle name="Total 9 3 4" xfId="3053" xr:uid="{A16B72DD-D197-48E0-85EE-9A08A0760723}"/>
    <cellStyle name="Total 9 3 4 2" xfId="5690" xr:uid="{3E104F66-608C-4EE9-8CBB-AE201A995CE7}"/>
    <cellStyle name="Total 9 3 4 2 2" xfId="12001" xr:uid="{BBFC4934-BF4E-4671-87FA-C42358F2CFA4}"/>
    <cellStyle name="Total 9 3 4 2 2 2" xfId="27109" xr:uid="{2CC4019C-41F4-4C70-A66B-48E535C5FEE2}"/>
    <cellStyle name="Total 9 3 4 2 3" xfId="15517" xr:uid="{50176A34-7163-4188-8077-958DED0119F7}"/>
    <cellStyle name="Total 9 3 4 2 3 2" xfId="30625" xr:uid="{D64D9D6F-D742-41EA-ABF0-C02E95714452}"/>
    <cellStyle name="Total 9 3 4 2 4" xfId="20798" xr:uid="{3B571C9B-7BCA-42CA-8C09-DBA469265B93}"/>
    <cellStyle name="Total 9 3 4 3" xfId="9435" xr:uid="{B39C8E17-F8B5-40E5-9B4D-07CEA64A7D01}"/>
    <cellStyle name="Total 9 3 4 3 2" xfId="24543" xr:uid="{5D3FFA61-87F2-4BD2-A195-28C414B106C6}"/>
    <cellStyle name="Total 9 3 4 4" xfId="14682" xr:uid="{91F26C5E-8C4F-410D-BE03-B41E5E3F7C19}"/>
    <cellStyle name="Total 9 3 4 4 2" xfId="29790" xr:uid="{D12EBAF0-0011-474E-A0E9-057A2FE950DD}"/>
    <cellStyle name="Total 9 3 4 5" xfId="18161" xr:uid="{B92466E4-46E4-4B5E-9CBE-7938F181E943}"/>
    <cellStyle name="Total 9 3 5" xfId="3379" xr:uid="{71D00FDC-3157-4A58-BCBA-86A0DC3C0C70}"/>
    <cellStyle name="Total 9 3 5 2" xfId="6016" xr:uid="{F5D03F02-5B95-4B4F-BA9E-A8A19D00F7C1}"/>
    <cellStyle name="Total 9 3 5 2 2" xfId="12327" xr:uid="{FC69108C-823D-4C1E-8BA4-B7B82BC8C804}"/>
    <cellStyle name="Total 9 3 5 2 2 2" xfId="27435" xr:uid="{2A307304-90F8-40CF-B141-594F96230454}"/>
    <cellStyle name="Total 9 3 5 2 3" xfId="15617" xr:uid="{0C016E3A-3980-4910-B222-00DFF19C5838}"/>
    <cellStyle name="Total 9 3 5 2 3 2" xfId="30725" xr:uid="{F8ADF628-9655-4793-B6D2-63ABE4570696}"/>
    <cellStyle name="Total 9 3 5 2 4" xfId="21124" xr:uid="{63B4EB38-88B1-41B4-833B-8B15C6BF6871}"/>
    <cellStyle name="Total 9 3 5 3" xfId="9761" xr:uid="{746D73A3-EDE7-4544-97C8-95B0B98EDD08}"/>
    <cellStyle name="Total 9 3 5 3 2" xfId="24869" xr:uid="{044A852A-8706-48BD-9A86-AB3CA6D20A53}"/>
    <cellStyle name="Total 9 3 5 4" xfId="11210" xr:uid="{16CD8714-653D-4B96-96A2-EE83D1C46340}"/>
    <cellStyle name="Total 9 3 5 4 2" xfId="26318" xr:uid="{6C07A388-FA12-40A6-963B-7E8EEF5FE83E}"/>
    <cellStyle name="Total 9 3 5 5" xfId="18487" xr:uid="{B7F8E724-BC6E-4BD9-A36F-8DEA32F61C09}"/>
    <cellStyle name="Total 9 3 6" xfId="3685" xr:uid="{0DBA9C9A-A431-40BF-8317-D1673985E37F}"/>
    <cellStyle name="Total 9 3 6 2" xfId="6322" xr:uid="{DC6F5B0C-7E26-4D2D-9231-F0E21E885BDA}"/>
    <cellStyle name="Total 9 3 6 2 2" xfId="12633" xr:uid="{FBF0D9A0-D64D-4697-B0EA-EF5120426EAE}"/>
    <cellStyle name="Total 9 3 6 2 2 2" xfId="27741" xr:uid="{0C1B3AB0-D70E-4313-BD9C-E53F2CEE287F}"/>
    <cellStyle name="Total 9 3 6 2 3" xfId="15699" xr:uid="{9CE02CA7-6162-4FE6-8A96-809264DF9551}"/>
    <cellStyle name="Total 9 3 6 2 3 2" xfId="30807" xr:uid="{CE2ABAF9-FC25-43AB-AA9E-D9F8968AB500}"/>
    <cellStyle name="Total 9 3 6 2 4" xfId="21430" xr:uid="{7FE35AA1-4381-4F9D-ADDF-15025290E7C6}"/>
    <cellStyle name="Total 9 3 6 3" xfId="10067" xr:uid="{40D6B861-CD91-4789-878C-57040BA833BE}"/>
    <cellStyle name="Total 9 3 6 3 2" xfId="25175" xr:uid="{DA542362-6703-49D0-A208-5CBBEC1032BC}"/>
    <cellStyle name="Total 9 3 6 4" xfId="7849" xr:uid="{06E9FF4D-57AF-41D3-9EA2-DB53ADFEDC0B}"/>
    <cellStyle name="Total 9 3 6 4 2" xfId="22957" xr:uid="{E7ECF35A-0D96-4956-A169-78EE026D001F}"/>
    <cellStyle name="Total 9 3 6 5" xfId="18793" xr:uid="{33C48666-88FC-47C7-845B-D1D51B1F9795}"/>
    <cellStyle name="Total 9 3 7" xfId="4060" xr:uid="{97E4A3A4-FFCB-4607-BA1D-197F7A766321}"/>
    <cellStyle name="Total 9 3 7 2" xfId="6697" xr:uid="{241D45E6-C163-4E79-9325-253080537CC6}"/>
    <cellStyle name="Total 9 3 7 2 2" xfId="13008" xr:uid="{58D48C27-8CB0-4EC4-BFB3-F8574631CE17}"/>
    <cellStyle name="Total 9 3 7 2 2 2" xfId="28116" xr:uid="{72390FF7-5EF2-4F0A-9CDC-A34411A0B4F0}"/>
    <cellStyle name="Total 9 3 7 2 3" xfId="16684" xr:uid="{9510D32C-35D7-43B4-8227-829B0968633A}"/>
    <cellStyle name="Total 9 3 7 2 3 2" xfId="31792" xr:uid="{1EF0624C-495A-4BC7-B379-AFF08C3A9D49}"/>
    <cellStyle name="Total 9 3 7 2 4" xfId="21805" xr:uid="{673D286D-4364-4E76-8868-AE5949B04DA9}"/>
    <cellStyle name="Total 9 3 7 3" xfId="10442" xr:uid="{97E47E42-0EF6-4516-A9C5-2773056DE95E}"/>
    <cellStyle name="Total 9 3 7 3 2" xfId="25550" xr:uid="{9236AB94-4064-4672-9808-1884A798B8B1}"/>
    <cellStyle name="Total 9 3 7 4" xfId="7310" xr:uid="{399826F6-F6F5-4E6A-8264-91F02D6569D8}"/>
    <cellStyle name="Total 9 3 7 4 2" xfId="22418" xr:uid="{48D42671-FBA3-4719-BDF0-2F6C47BA7086}"/>
    <cellStyle name="Total 9 3 7 5" xfId="19168" xr:uid="{BB82012E-C2C0-4CB3-AEA9-50CC2E4CFA8A}"/>
    <cellStyle name="Total 9 3 8" xfId="4359" xr:uid="{C0180926-459E-4C73-8617-D7878A1CD6E7}"/>
    <cellStyle name="Total 9 3 8 2" xfId="6996" xr:uid="{D2C8FEDB-E09B-4562-A0E9-CEC20DC91EAF}"/>
    <cellStyle name="Total 9 3 8 2 2" xfId="13307" xr:uid="{F4962100-5A9A-4C4E-B502-0B09F8CB36C4}"/>
    <cellStyle name="Total 9 3 8 2 2 2" xfId="28415" xr:uid="{4E9FCE95-1377-431D-BFC2-69DC5D540FCA}"/>
    <cellStyle name="Total 9 3 8 2 3" xfId="16971" xr:uid="{83FE68A5-9CC0-4EDA-9CA9-00D4E8962BFC}"/>
    <cellStyle name="Total 9 3 8 2 3 2" xfId="32079" xr:uid="{ACA9EB03-25D9-4402-A167-DEAE70D21CCF}"/>
    <cellStyle name="Total 9 3 8 2 4" xfId="22104" xr:uid="{9669B872-C006-4ACE-9AA1-1D5370438544}"/>
    <cellStyle name="Total 9 3 8 3" xfId="10741" xr:uid="{22D5925C-A7EA-42A8-BA27-E4A978447046}"/>
    <cellStyle name="Total 9 3 8 3 2" xfId="25849" xr:uid="{5A543E51-811E-4A19-B40F-3A4868C6E2CF}"/>
    <cellStyle name="Total 9 3 8 4" xfId="7889" xr:uid="{751FA7E7-54AC-403A-9C87-B44CF0204E5B}"/>
    <cellStyle name="Total 9 3 8 4 2" xfId="22997" xr:uid="{0B3A685D-B908-46EC-8B67-4AC4BE393B0A}"/>
    <cellStyle name="Total 9 3 8 5" xfId="19467" xr:uid="{6DE7AB35-9ACA-45CE-972A-FC46A3F4BFD9}"/>
    <cellStyle name="Total 9 3 9" xfId="4625" xr:uid="{165ADEE2-2AD8-4E17-AEB5-D8AC4BF109CA}"/>
    <cellStyle name="Total 9 3 9 2" xfId="11007" xr:uid="{938B5AC2-DBD1-40EC-B799-D1270A80CADB}"/>
    <cellStyle name="Total 9 3 9 2 2" xfId="26115" xr:uid="{A30AFD28-DB9A-4AFD-A976-11586462E45B}"/>
    <cellStyle name="Total 9 3 9 3" xfId="13373" xr:uid="{E49BCA65-72E3-4BC5-A03C-02474A483A1B}"/>
    <cellStyle name="Total 9 3 9 3 2" xfId="28481" xr:uid="{FA3219E2-BB5B-4679-8626-767AAA3CECFD}"/>
    <cellStyle name="Total 9 3 9 4" xfId="19733" xr:uid="{1FFA3775-0B10-477C-B40D-5D87C904E505}"/>
    <cellStyle name="Total 9 4" xfId="2150" xr:uid="{973A1CE0-E6D8-44F7-BB96-4D7D2827B5A9}"/>
    <cellStyle name="Total 9 4 10" xfId="14133" xr:uid="{4D0F3347-8F37-4766-A38E-3F0C3D58419D}"/>
    <cellStyle name="Total 9 4 10 2" xfId="29241" xr:uid="{36DE5423-B581-41F2-BAC0-D60764EFE211}"/>
    <cellStyle name="Total 9 4 11" xfId="14983" xr:uid="{8852961A-364E-4DF3-8519-85D1C61A7886}"/>
    <cellStyle name="Total 9 4 11 2" xfId="30091" xr:uid="{7F2BF57C-A70A-40FC-A54B-A3B512B35BBE}"/>
    <cellStyle name="Total 9 4 12" xfId="17375" xr:uid="{4BB050CD-8323-443E-91DD-AFD11FE09B29}"/>
    <cellStyle name="Total 9 4 2" xfId="2640" xr:uid="{81235FAB-420C-4633-B586-ED8AB6D807A0}"/>
    <cellStyle name="Total 9 4 2 2" xfId="5277" xr:uid="{CCDC1C68-582F-4272-8C78-3B9AA1CBC909}"/>
    <cellStyle name="Total 9 4 2 2 2" xfId="11641" xr:uid="{CE0A2EA4-AF0C-45EF-8801-4CFA9394DA32}"/>
    <cellStyle name="Total 9 4 2 2 2 2" xfId="26749" xr:uid="{D2F44C7E-D65B-4D07-A587-ECC663EB1633}"/>
    <cellStyle name="Total 9 4 2 2 3" xfId="7116" xr:uid="{C47D40B1-A997-4D9B-9C10-F0DD87B61D36}"/>
    <cellStyle name="Total 9 4 2 2 3 2" xfId="22224" xr:uid="{4BF8A11E-A689-4DFF-9A40-272E5B0A269F}"/>
    <cellStyle name="Total 9 4 2 2 4" xfId="20385" xr:uid="{80B83B29-687D-4185-B197-BBC18E2C8865}"/>
    <cellStyle name="Total 9 4 2 3" xfId="9107" xr:uid="{F2F44090-9540-44CA-9E29-D3D7F30C4740}"/>
    <cellStyle name="Total 9 4 2 3 2" xfId="24215" xr:uid="{A1A7265A-8EEA-4414-9815-C1F6B9238048}"/>
    <cellStyle name="Total 9 4 2 4" xfId="7233" xr:uid="{419A0B1F-BA81-471F-8C32-67CCE20B743A}"/>
    <cellStyle name="Total 9 4 2 4 2" xfId="22341" xr:uid="{104290A5-8900-4E44-A9CE-B1F3252CE211}"/>
    <cellStyle name="Total 9 4 2 5" xfId="16494" xr:uid="{7AE4B050-0B86-47CC-A3CE-9429B2420AD8}"/>
    <cellStyle name="Total 9 4 2 5 2" xfId="31602" xr:uid="{36095F50-F754-44B1-9452-582BC9677496}"/>
    <cellStyle name="Total 9 4 2 6" xfId="17748" xr:uid="{C2527113-56B6-4F19-ADC1-60EABD2435C3}"/>
    <cellStyle name="Total 9 4 3" xfId="2905" xr:uid="{CECBDD97-750A-4D00-BE87-1D0A93849D1A}"/>
    <cellStyle name="Total 9 4 3 2" xfId="5542" xr:uid="{D5C67281-7205-419B-A4A1-EFC46FA7D699}"/>
    <cellStyle name="Total 9 4 3 2 2" xfId="11853" xr:uid="{9CC1A0D2-9F01-489D-954A-98047ACDF3A0}"/>
    <cellStyle name="Total 9 4 3 2 2 2" xfId="26961" xr:uid="{5908088E-6C94-473F-90C7-A5504D9AB20E}"/>
    <cellStyle name="Total 9 4 3 2 3" xfId="7526" xr:uid="{6BAF6C71-3185-4ED4-A0CE-D672E4BD5DB7}"/>
    <cellStyle name="Total 9 4 3 2 3 2" xfId="22634" xr:uid="{53DF3FC0-D31D-432C-9E76-50780B601F94}"/>
    <cellStyle name="Total 9 4 3 2 4" xfId="20650" xr:uid="{71E25B11-4E00-4D30-B321-DBC2E1A650BF}"/>
    <cellStyle name="Total 9 4 3 3" xfId="14175" xr:uid="{8E45DAA9-EC73-4135-BA4F-B23AF60583ED}"/>
    <cellStyle name="Total 9 4 3 3 2" xfId="29283" xr:uid="{47331ED3-DEC7-4C97-A3BA-71781FE2F9C9}"/>
    <cellStyle name="Total 9 4 3 4" xfId="18013" xr:uid="{5C458A62-AB00-491B-B32A-2B0C1077F53C}"/>
    <cellStyle name="Total 9 4 4" xfId="3208" xr:uid="{EDE330A2-D3FE-4065-ACE9-6143B03FFCF9}"/>
    <cellStyle name="Total 9 4 4 2" xfId="5845" xr:uid="{9AC0362D-1292-4CB0-A6C5-E19A9A7908CC}"/>
    <cellStyle name="Total 9 4 4 2 2" xfId="12156" xr:uid="{E3EBC152-1145-4B39-AB0B-A46A538C45D7}"/>
    <cellStyle name="Total 9 4 4 2 2 2" xfId="27264" xr:uid="{5002A0B2-E4D5-4A49-B3AD-40987ADDD79F}"/>
    <cellStyle name="Total 9 4 4 2 3" xfId="15934" xr:uid="{D481FE99-5600-4F05-8C01-5C830AF84E66}"/>
    <cellStyle name="Total 9 4 4 2 3 2" xfId="31042" xr:uid="{6CE7E6F0-99BA-4F27-A138-4ADFE287E8E4}"/>
    <cellStyle name="Total 9 4 4 2 4" xfId="20953" xr:uid="{E0217068-B2B0-4B5A-ADFD-1706072A924D}"/>
    <cellStyle name="Total 9 4 4 3" xfId="9590" xr:uid="{F7E349C6-9549-4143-A582-88D8DBD256A0}"/>
    <cellStyle name="Total 9 4 4 3 2" xfId="24698" xr:uid="{81C4EC93-FC7A-4D43-960C-3442EBD54BEF}"/>
    <cellStyle name="Total 9 4 4 4" xfId="14365" xr:uid="{4097B566-BFB6-4F3D-AC5E-E42DDC33AD51}"/>
    <cellStyle name="Total 9 4 4 4 2" xfId="29473" xr:uid="{73AC2F5E-1C7D-4D7A-BF54-D55B34E5C812}"/>
    <cellStyle name="Total 9 4 4 5" xfId="18316" xr:uid="{64C1341C-EDDC-4F3B-B745-452DBD14528F}"/>
    <cellStyle name="Total 9 4 5" xfId="3534" xr:uid="{B3F522EB-5F2B-420D-929E-23629253E845}"/>
    <cellStyle name="Total 9 4 5 2" xfId="6171" xr:uid="{51F46591-63E4-4F6F-B9EC-1D3B6BC9FC30}"/>
    <cellStyle name="Total 9 4 5 2 2" xfId="12482" xr:uid="{407986DE-A397-48AC-9DDD-9CD997CE7542}"/>
    <cellStyle name="Total 9 4 5 2 2 2" xfId="27590" xr:uid="{A66423AC-2F8C-4B06-9E4E-CE72E2AE25F6}"/>
    <cellStyle name="Total 9 4 5 2 3" xfId="16393" xr:uid="{E1863920-66DA-491A-B338-58384D299623}"/>
    <cellStyle name="Total 9 4 5 2 3 2" xfId="31501" xr:uid="{9E646669-5EF9-4907-B8BE-CC58360D6D6C}"/>
    <cellStyle name="Total 9 4 5 2 4" xfId="21279" xr:uid="{72BA92A0-E653-4EC2-82B4-82D678988D0A}"/>
    <cellStyle name="Total 9 4 5 3" xfId="9916" xr:uid="{42D38139-79D1-4BB8-BFC4-8640C80E61E9}"/>
    <cellStyle name="Total 9 4 5 3 2" xfId="25024" xr:uid="{AFE7FB8D-FD4B-4F3B-8FF3-C261A3E8C143}"/>
    <cellStyle name="Total 9 4 5 4" xfId="9267" xr:uid="{025FCB98-9706-410E-9706-E5C9E36342A3}"/>
    <cellStyle name="Total 9 4 5 4 2" xfId="24375" xr:uid="{CDD313FB-C69B-40F5-AF48-92CE551688BF}"/>
    <cellStyle name="Total 9 4 5 5" xfId="18642" xr:uid="{D1C2F5D4-89B6-468C-8CC4-4EE7FF6B4787}"/>
    <cellStyle name="Total 9 4 6" xfId="3840" xr:uid="{D6DB83EA-2977-450E-A4BA-7D45B7CA3658}"/>
    <cellStyle name="Total 9 4 6 2" xfId="6477" xr:uid="{32166B88-63F9-42DF-9132-C0BB46581FA7}"/>
    <cellStyle name="Total 9 4 6 2 2" xfId="12788" xr:uid="{BDFBFA08-6C89-42D6-8A21-7D21A10FA67A}"/>
    <cellStyle name="Total 9 4 6 2 2 2" xfId="27896" xr:uid="{237D147D-546C-494A-AEEC-0C7BCCFC4FF4}"/>
    <cellStyle name="Total 9 4 6 2 3" xfId="15866" xr:uid="{92BDE8AC-A71C-4586-A4FA-7B7B9170F37C}"/>
    <cellStyle name="Total 9 4 6 2 3 2" xfId="30974" xr:uid="{3C7DCA2F-2DD8-4D48-8478-26F7C18AD92B}"/>
    <cellStyle name="Total 9 4 6 2 4" xfId="21585" xr:uid="{CDDF95FB-C053-4ABB-B8D7-91D132539A41}"/>
    <cellStyle name="Total 9 4 6 3" xfId="10222" xr:uid="{83FCC4B7-AFB1-441F-BD42-FEF7F4E88B0D}"/>
    <cellStyle name="Total 9 4 6 3 2" xfId="25330" xr:uid="{94F27BC4-978E-4827-A035-2E17848D2369}"/>
    <cellStyle name="Total 9 4 6 4" xfId="11786" xr:uid="{52752AE4-3091-47AE-A974-915786B3E105}"/>
    <cellStyle name="Total 9 4 6 4 2" xfId="26894" xr:uid="{E79C9C87-E893-4700-B701-F603EB3CF641}"/>
    <cellStyle name="Total 9 4 6 5" xfId="18948" xr:uid="{D2770ACB-5C6F-4447-9055-802ECF01C64D}"/>
    <cellStyle name="Total 9 4 7" xfId="4222" xr:uid="{740DB3AE-EFC7-4B12-A5C8-83AFE0E1CF5B}"/>
    <cellStyle name="Total 9 4 7 2" xfId="6859" xr:uid="{BA9C0851-3FF8-46D4-A610-00A3038878C8}"/>
    <cellStyle name="Total 9 4 7 2 2" xfId="13170" xr:uid="{29994B8C-DBCB-43DD-AB45-6B097B35163B}"/>
    <cellStyle name="Total 9 4 7 2 2 2" xfId="28278" xr:uid="{3FFA1979-2CFC-42CD-9AF8-FA67F56E0927}"/>
    <cellStyle name="Total 9 4 7 2 3" xfId="16839" xr:uid="{6BCE1FA6-53B0-43E8-A7B5-4BF0E9100A3D}"/>
    <cellStyle name="Total 9 4 7 2 3 2" xfId="31947" xr:uid="{60F72026-C1EF-4298-9503-0D426B8900AA}"/>
    <cellStyle name="Total 9 4 7 2 4" xfId="21967" xr:uid="{911EF84F-84B0-4BD8-AFA5-A0D8E4B23F64}"/>
    <cellStyle name="Total 9 4 7 3" xfId="10604" xr:uid="{DD05D1E5-E867-45E1-B391-B93C79178D59}"/>
    <cellStyle name="Total 9 4 7 3 2" xfId="25712" xr:uid="{3ACB3F6A-4A75-4779-BEB8-9343CDCAEBAC}"/>
    <cellStyle name="Total 9 4 7 4" xfId="16409" xr:uid="{4299ABED-F8DB-4D15-84D1-FDFF7447C243}"/>
    <cellStyle name="Total 9 4 7 4 2" xfId="31517" xr:uid="{00EA845A-2F87-411C-B6E1-42450C972926}"/>
    <cellStyle name="Total 9 4 7 5" xfId="19330" xr:uid="{A7EE1A5A-CF8A-483E-BB88-8FDD997E623C}"/>
    <cellStyle name="Total 9 4 8" xfId="4787" xr:uid="{BD1D4521-8BCF-4319-AE6B-55675FE13C31}"/>
    <cellStyle name="Total 9 4 8 2" xfId="11169" xr:uid="{B35A1B88-5C9E-4F7E-B69E-57BAAF8963C5}"/>
    <cellStyle name="Total 9 4 8 2 2" xfId="26277" xr:uid="{570E1662-A570-4B1E-A0E7-D00730F55F19}"/>
    <cellStyle name="Total 9 4 8 3" xfId="16022" xr:uid="{B83F0D2C-274F-4B1E-BF20-F4CB6D7CDABE}"/>
    <cellStyle name="Total 9 4 8 3 2" xfId="31130" xr:uid="{5597E182-FE04-4DBB-B580-8B4DF226DC46}"/>
    <cellStyle name="Total 9 4 8 4" xfId="19895" xr:uid="{5DD78275-7E85-4D3B-8828-A556A279C35E}"/>
    <cellStyle name="Total 9 4 9" xfId="8648" xr:uid="{D5116405-C32F-4722-BB7B-3182AF56D8C7}"/>
    <cellStyle name="Total 9 4 9 2" xfId="23756" xr:uid="{91E7F7D2-9461-431F-A94D-3BFEF6E0F84D}"/>
    <cellStyle name="Total 9 5" xfId="2165" xr:uid="{08FEEC73-D56E-487A-8228-B87E7F9F904D}"/>
    <cellStyle name="Total 9 5 10" xfId="7875" xr:uid="{62B74C0C-4502-45C0-A781-E1CD55F97E86}"/>
    <cellStyle name="Total 9 5 10 2" xfId="22983" xr:uid="{1FCA423A-AA79-4E2A-B412-5C994A3DEC71}"/>
    <cellStyle name="Total 9 5 11" xfId="17390" xr:uid="{35E3B5F7-A7D5-4871-881E-9EA52E84E8B1}"/>
    <cellStyle name="Total 9 5 2" xfId="2920" xr:uid="{CEA14016-AF4D-41CE-811C-9E56B6E6DF13}"/>
    <cellStyle name="Total 9 5 2 2" xfId="5557" xr:uid="{3C4BA0B0-6F19-4012-99D4-EF9E8BAFC33F}"/>
    <cellStyle name="Total 9 5 2 2 2" xfId="11868" xr:uid="{44CB4DEF-71B4-43C3-B85A-D1A84316551D}"/>
    <cellStyle name="Total 9 5 2 2 2 2" xfId="26976" xr:uid="{645DBD70-B1F3-4AD1-9B20-3EADBC4824F1}"/>
    <cellStyle name="Total 9 5 2 2 3" xfId="16124" xr:uid="{8578DD7B-F4D5-4FD0-86A5-41EDA35232A3}"/>
    <cellStyle name="Total 9 5 2 2 3 2" xfId="31232" xr:uid="{C171BAA8-7A11-4474-96CE-6DC3DE68C446}"/>
    <cellStyle name="Total 9 5 2 2 4" xfId="20665" xr:uid="{E158BA0D-42C6-42AB-AE3D-A3E3B7623E2D}"/>
    <cellStyle name="Total 9 5 2 3" xfId="7845" xr:uid="{CB2B7D7A-3F75-498A-9A33-1FC7186109C6}"/>
    <cellStyle name="Total 9 5 2 3 2" xfId="22953" xr:uid="{91EB2ACD-3E5F-4B8A-8BB4-6FB68A518BA4}"/>
    <cellStyle name="Total 9 5 2 4" xfId="18028" xr:uid="{38B8EF78-FCD5-4679-84CA-0F07358FE07D}"/>
    <cellStyle name="Total 9 5 3" xfId="3223" xr:uid="{590E91B2-35F4-4659-9635-7020A31B7D2E}"/>
    <cellStyle name="Total 9 5 3 2" xfId="5860" xr:uid="{0623B7A4-BAAB-4759-98FF-41C0AC38718D}"/>
    <cellStyle name="Total 9 5 3 2 2" xfId="12171" xr:uid="{06822920-B84B-4B6F-9266-260174799D0F}"/>
    <cellStyle name="Total 9 5 3 2 2 2" xfId="27279" xr:uid="{96F64DDF-FBF2-4E2C-A6E9-E1264259A67D}"/>
    <cellStyle name="Total 9 5 3 2 3" xfId="8158" xr:uid="{7ADFBF84-F78B-4529-A724-34D90198107D}"/>
    <cellStyle name="Total 9 5 3 2 3 2" xfId="23266" xr:uid="{1327211A-BC90-4086-853B-39655F51EAE5}"/>
    <cellStyle name="Total 9 5 3 2 4" xfId="20968" xr:uid="{8CA11DA3-E128-4928-BCF0-86D7784373F8}"/>
    <cellStyle name="Total 9 5 3 3" xfId="9605" xr:uid="{83D56AB7-D759-4A8D-A670-DDD44F4BD615}"/>
    <cellStyle name="Total 9 5 3 3 2" xfId="24713" xr:uid="{8EF7A5AE-92E4-45B8-95A4-D133C013C049}"/>
    <cellStyle name="Total 9 5 3 4" xfId="15386" xr:uid="{8329FEC5-FE77-4260-8BD8-970F0D2CB07B}"/>
    <cellStyle name="Total 9 5 3 4 2" xfId="30494" xr:uid="{9EBE944C-3165-4ADF-BAD0-A81E33294A86}"/>
    <cellStyle name="Total 9 5 3 5" xfId="18331" xr:uid="{893FD732-1EDF-40FD-AA66-A6CA2D908554}"/>
    <cellStyle name="Total 9 5 4" xfId="3549" xr:uid="{67DD82B3-F2F7-47BD-B89F-B95D5DB44398}"/>
    <cellStyle name="Total 9 5 4 2" xfId="6186" xr:uid="{2B7ADDEB-BE8A-48EE-BF61-6659CD11D72E}"/>
    <cellStyle name="Total 9 5 4 2 2" xfId="12497" xr:uid="{E5632D22-2F47-4B6A-AA52-D8ABB47E583E}"/>
    <cellStyle name="Total 9 5 4 2 2 2" xfId="27605" xr:uid="{89436ABF-EA6B-4BCC-AE90-7F9E3F865353}"/>
    <cellStyle name="Total 9 5 4 2 3" xfId="13619" xr:uid="{57F636EB-A18A-49D6-9C49-5D0C7C86795A}"/>
    <cellStyle name="Total 9 5 4 2 3 2" xfId="28727" xr:uid="{8AC17224-19C5-4540-AA3E-3A28ADEF17B0}"/>
    <cellStyle name="Total 9 5 4 2 4" xfId="21294" xr:uid="{9B3A73B0-A530-48D6-BA62-6FD9532DC7C4}"/>
    <cellStyle name="Total 9 5 4 3" xfId="9931" xr:uid="{0D822F19-89F7-46AF-95ED-74884FF3A801}"/>
    <cellStyle name="Total 9 5 4 3 2" xfId="25039" xr:uid="{5FF79EB2-7047-45F3-A173-8D499DE6817F}"/>
    <cellStyle name="Total 9 5 4 4" xfId="7598" xr:uid="{91C02826-76F7-4F57-AF27-E1C17B8D5A3D}"/>
    <cellStyle name="Total 9 5 4 4 2" xfId="22706" xr:uid="{C808292D-93D6-41AE-AED2-956A7AADD396}"/>
    <cellStyle name="Total 9 5 4 5" xfId="18657" xr:uid="{8ED8B94F-4A33-4719-A785-19523E13EDB3}"/>
    <cellStyle name="Total 9 5 5" xfId="3855" xr:uid="{93565F5A-C18C-4C8B-A773-36F8E5B8295A}"/>
    <cellStyle name="Total 9 5 5 2" xfId="6492" xr:uid="{AABA33E7-37A5-46C1-A444-DC10D3F274F1}"/>
    <cellStyle name="Total 9 5 5 2 2" xfId="12803" xr:uid="{41C8B4E3-886C-4079-B834-848A70F0B571}"/>
    <cellStyle name="Total 9 5 5 2 2 2" xfId="27911" xr:uid="{FC41A281-5FAA-42E3-95C2-C52B8DFE3648}"/>
    <cellStyle name="Total 9 5 5 2 3" xfId="15677" xr:uid="{83073798-5ED5-483F-BA76-D5412605501C}"/>
    <cellStyle name="Total 9 5 5 2 3 2" xfId="30785" xr:uid="{F5E8D398-8E5A-438B-A50B-0BAD999D22E8}"/>
    <cellStyle name="Total 9 5 5 2 4" xfId="21600" xr:uid="{96100C7E-5E25-441B-BD89-4D6894912B1A}"/>
    <cellStyle name="Total 9 5 5 3" xfId="10237" xr:uid="{6FA64AC8-D664-4B39-9317-927E328305DB}"/>
    <cellStyle name="Total 9 5 5 3 2" xfId="25345" xr:uid="{572669C2-3CA4-4192-ADA6-AE6E3AF0DA55}"/>
    <cellStyle name="Total 9 5 5 4" xfId="7816" xr:uid="{E66672B8-B464-4080-A610-1DDEA6657A00}"/>
    <cellStyle name="Total 9 5 5 4 2" xfId="22924" xr:uid="{7EDB2330-1BE3-4246-A9FA-78F4E1C3E70D}"/>
    <cellStyle name="Total 9 5 5 5" xfId="18963" xr:uid="{61A6D861-3895-4787-AE36-C68EB54686E5}"/>
    <cellStyle name="Total 9 5 6" xfId="4237" xr:uid="{40A113CB-B90B-4428-8D56-388F87DB0D15}"/>
    <cellStyle name="Total 9 5 6 2" xfId="6874" xr:uid="{B2B684F5-50F6-47BD-AFF0-833505FF35DD}"/>
    <cellStyle name="Total 9 5 6 2 2" xfId="13185" xr:uid="{48A43441-31F8-4DE2-8686-AE761E9ACADE}"/>
    <cellStyle name="Total 9 5 6 2 2 2" xfId="28293" xr:uid="{BA6BC451-9480-4D10-B12D-6B820E559CF8}"/>
    <cellStyle name="Total 9 5 6 2 3" xfId="16854" xr:uid="{899D9DD1-482F-425E-8F52-9842F082BAE2}"/>
    <cellStyle name="Total 9 5 6 2 3 2" xfId="31962" xr:uid="{930E94EA-192C-4CC2-B935-43204708D259}"/>
    <cellStyle name="Total 9 5 6 2 4" xfId="21982" xr:uid="{EB8B5C3C-6654-460E-910B-0EBE933E2FAF}"/>
    <cellStyle name="Total 9 5 6 3" xfId="10619" xr:uid="{9A998D57-9188-4EF2-9249-93BBCA90F356}"/>
    <cellStyle name="Total 9 5 6 3 2" xfId="25727" xr:uid="{C3A826D9-1BA7-4605-932D-F39055BE8C1D}"/>
    <cellStyle name="Total 9 5 6 4" xfId="14466" xr:uid="{DBF55DB3-7341-4981-B4B0-A33F2FE71244}"/>
    <cellStyle name="Total 9 5 6 4 2" xfId="29574" xr:uid="{0FD05A1A-3630-4BA9-9E39-8EA6E51C5295}"/>
    <cellStyle name="Total 9 5 6 5" xfId="19345" xr:uid="{CB992B00-5E2A-4522-A29E-406013D98E68}"/>
    <cellStyle name="Total 9 5 7" xfId="4802" xr:uid="{97CF17DC-F5C6-4669-A131-FC12B4ABE1DC}"/>
    <cellStyle name="Total 9 5 7 2" xfId="11184" xr:uid="{FA598A8F-E5AC-454E-820C-B75039720D99}"/>
    <cellStyle name="Total 9 5 7 2 2" xfId="26292" xr:uid="{B30357A9-9A28-4CD1-AAAC-DF58F38CDC9E}"/>
    <cellStyle name="Total 9 5 7 3" xfId="15076" xr:uid="{9F9D8341-F962-4381-BFBF-BB3959DED18B}"/>
    <cellStyle name="Total 9 5 7 3 2" xfId="30184" xr:uid="{045D49AE-F368-4877-8821-33499AEFD6D1}"/>
    <cellStyle name="Total 9 5 7 4" xfId="19910" xr:uid="{C52D96A6-B350-42A6-9FE6-08703C3D63D4}"/>
    <cellStyle name="Total 9 5 8" xfId="8663" xr:uid="{116D6F08-DCE4-4477-9BC1-14912DEC10FE}"/>
    <cellStyle name="Total 9 5 8 2" xfId="23771" xr:uid="{5E50656E-3590-4EAB-96AE-9925278FB3DF}"/>
    <cellStyle name="Total 9 5 9" xfId="13752" xr:uid="{55970A0B-9F75-4E70-AE23-9880A1AF55CC}"/>
    <cellStyle name="Total 9 5 9 2" xfId="28860" xr:uid="{699BE19C-E781-4B94-95E6-535FB799EC9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9999999999995E-2"/>
          <c:y val="5.0761421319797002E-2"/>
          <c:w val="0.52800000000000002"/>
          <c:h val="0.79695431472081202"/>
        </c:manualLayout>
      </c:layout>
      <c:lineChart>
        <c:grouping val="standard"/>
        <c:varyColors val="0"/>
        <c:ser>
          <c:idx val="0"/>
          <c:order val="0"/>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A39A-474C-9C72-F93F6FADFE99}"/>
            </c:ext>
          </c:extLst>
        </c:ser>
        <c:ser>
          <c:idx val="1"/>
          <c:order val="1"/>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1-A39A-474C-9C72-F93F6FADFE99}"/>
            </c:ext>
          </c:extLst>
        </c:ser>
        <c:dLbls>
          <c:showLegendKey val="0"/>
          <c:showVal val="0"/>
          <c:showCatName val="0"/>
          <c:showSerName val="0"/>
          <c:showPercent val="0"/>
          <c:showBubbleSize val="0"/>
        </c:dLbls>
        <c:marker val="1"/>
        <c:smooth val="0"/>
        <c:axId val="2056754392"/>
        <c:axId val="2057206184"/>
      </c:lineChart>
      <c:catAx>
        <c:axId val="20567543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7206184"/>
        <c:crosses val="autoZero"/>
        <c:auto val="1"/>
        <c:lblAlgn val="ctr"/>
        <c:lblOffset val="100"/>
        <c:noMultiLvlLbl val="0"/>
      </c:catAx>
      <c:valAx>
        <c:axId val="20572061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6754392"/>
        <c:crosses val="autoZero"/>
        <c:crossBetween val="between"/>
      </c:valAx>
    </c:plotArea>
    <c:legend>
      <c:legendPos val="r"/>
      <c:layout>
        <c:manualLayout>
          <c:xMode val="edge"/>
          <c:yMode val="edge"/>
          <c:wMode val="edge"/>
          <c:hMode val="edge"/>
          <c:x val="0.78570834645669296"/>
          <c:y val="0.35543120561706398"/>
          <c:w val="0.98403905511811096"/>
          <c:h val="0.79246705836897302"/>
        </c:manualLayout>
      </c:layout>
      <c:overlay val="0"/>
      <c:txPr>
        <a:bodyPr/>
        <a:lstStyle/>
        <a:p>
          <a:pPr>
            <a:defRPr sz="675"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3'!$C$26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1'!$C$27:$C$38</c:f>
              <c:numCache>
                <c:formatCode>_(* #,##0.000_);_(* \(#,##0.000\);_(* "-"??_);_(@_)</c:formatCode>
                <c:ptCount val="12"/>
                <c:pt idx="0">
                  <c:v>0</c:v>
                </c:pt>
                <c:pt idx="1">
                  <c:v>0</c:v>
                </c:pt>
                <c:pt idx="2">
                  <c:v>2.5679999999999998E-2</c:v>
                </c:pt>
                <c:pt idx="3">
                  <c:v>2.5679999999999998E-2</c:v>
                </c:pt>
                <c:pt idx="4">
                  <c:v>9.6160000000000009E-2</c:v>
                </c:pt>
                <c:pt idx="5">
                  <c:v>8.5760000000000003E-2</c:v>
                </c:pt>
                <c:pt idx="6">
                  <c:v>1.9760000000000003E-2</c:v>
                </c:pt>
                <c:pt idx="7">
                  <c:v>1.9760000000000003E-2</c:v>
                </c:pt>
                <c:pt idx="8">
                  <c:v>1.9760000000000003E-2</c:v>
                </c:pt>
                <c:pt idx="9">
                  <c:v>1.9760000000000003E-2</c:v>
                </c:pt>
                <c:pt idx="10">
                  <c:v>1.9760000000000003E-2</c:v>
                </c:pt>
                <c:pt idx="11">
                  <c:v>6.7920000000000008E-2</c:v>
                </c:pt>
              </c:numCache>
            </c:numRef>
          </c:val>
          <c:extLst>
            <c:ext xmlns:c16="http://schemas.microsoft.com/office/drawing/2014/chart" uri="{C3380CC4-5D6E-409C-BE32-E72D297353CC}">
              <c16:uniqueId val="{00000000-CF99-4ACB-86B3-F9BC4D789514}"/>
            </c:ext>
          </c:extLst>
        </c:ser>
        <c:ser>
          <c:idx val="1"/>
          <c:order val="1"/>
          <c:tx>
            <c:strRef>
              <c:f>'META 1'!$D$26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1'!$D$27:$D$38</c:f>
              <c:numCache>
                <c:formatCode>_(* #,##0.000_);_(* \(#,##0.000\);_(* "-"??_);_(@_)</c:formatCode>
                <c:ptCount val="12"/>
                <c:pt idx="0">
                  <c:v>0</c:v>
                </c:pt>
                <c:pt idx="1">
                  <c:v>0</c:v>
                </c:pt>
                <c:pt idx="2">
                  <c:v>2.5679999999999998E-2</c:v>
                </c:pt>
                <c:pt idx="3">
                  <c:v>2.5679999999999998E-2</c:v>
                </c:pt>
                <c:pt idx="4">
                  <c:v>9.6160000000000009E-2</c:v>
                </c:pt>
                <c:pt idx="5">
                  <c:v>6.5163636363636257E-3</c:v>
                </c:pt>
              </c:numCache>
            </c:numRef>
          </c:val>
          <c:extLst>
            <c:ext xmlns:c16="http://schemas.microsoft.com/office/drawing/2014/chart" uri="{C3380CC4-5D6E-409C-BE32-E72D297353CC}">
              <c16:uniqueId val="{00000001-CF99-4ACB-86B3-F9BC4D78951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1'!$H$26</c:f>
              <c:strCache>
                <c:ptCount val="1"/>
                <c:pt idx="0">
                  <c:v>% Avance acumulado</c:v>
                </c:pt>
              </c:strCache>
            </c:strRef>
          </c:tx>
          <c:val>
            <c:numRef>
              <c:f>'META 1'!$H$27:$H$38</c:f>
              <c:numCache>
                <c:formatCode>0%</c:formatCode>
                <c:ptCount val="12"/>
                <c:pt idx="0">
                  <c:v>0</c:v>
                </c:pt>
                <c:pt idx="1">
                  <c:v>0</c:v>
                </c:pt>
                <c:pt idx="2">
                  <c:v>6.4199999999999993E-2</c:v>
                </c:pt>
                <c:pt idx="3">
                  <c:v>0.12839999999999999</c:v>
                </c:pt>
                <c:pt idx="4">
                  <c:v>0.36880000000000002</c:v>
                </c:pt>
                <c:pt idx="5">
                  <c:v>0.38509090909090909</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F99-4ACB-86B3-F9BC4D78951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2'!$C$26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2'!$C$27:$C$38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pt idx="11">
                  <c:v>2.4989999999999998E-2</c:v>
                </c:pt>
              </c:numCache>
            </c:numRef>
          </c:val>
          <c:extLst>
            <c:ext xmlns:c16="http://schemas.microsoft.com/office/drawing/2014/chart" uri="{C3380CC4-5D6E-409C-BE32-E72D297353CC}">
              <c16:uniqueId val="{00000000-1E17-4AED-830C-4A9F9843C60C}"/>
            </c:ext>
          </c:extLst>
        </c:ser>
        <c:ser>
          <c:idx val="1"/>
          <c:order val="1"/>
          <c:tx>
            <c:strRef>
              <c:f>'META 2'!$D$26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2'!$D$27:$D$38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numCache>
            </c:numRef>
          </c:val>
          <c:extLst>
            <c:ext xmlns:c16="http://schemas.microsoft.com/office/drawing/2014/chart" uri="{C3380CC4-5D6E-409C-BE32-E72D297353CC}">
              <c16:uniqueId val="{00000001-1E17-4AED-830C-4A9F9843C60C}"/>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2'!$H$26</c:f>
              <c:strCache>
                <c:ptCount val="1"/>
                <c:pt idx="0">
                  <c:v>% Avance acumulado</c:v>
                </c:pt>
              </c:strCache>
            </c:strRef>
          </c:tx>
          <c:val>
            <c:numRef>
              <c:f>'META 2'!$H$27:$H$38</c:f>
              <c:numCache>
                <c:formatCode>0%</c:formatCode>
                <c:ptCount val="12"/>
                <c:pt idx="0">
                  <c:v>8.3299999999999999E-2</c:v>
                </c:pt>
                <c:pt idx="1">
                  <c:v>0.1666</c:v>
                </c:pt>
                <c:pt idx="2">
                  <c:v>0.24990000000000001</c:v>
                </c:pt>
                <c:pt idx="3">
                  <c:v>0.3332</c:v>
                </c:pt>
                <c:pt idx="4">
                  <c:v>0.41649999999999998</c:v>
                </c:pt>
                <c:pt idx="5">
                  <c:v>0.49979999999999997</c:v>
                </c:pt>
                <c:pt idx="6">
                  <c:v>0.58309999999999995</c:v>
                </c:pt>
                <c:pt idx="7">
                  <c:v>0.66639999999999999</c:v>
                </c:pt>
                <c:pt idx="8">
                  <c:v>0.74970000000000003</c:v>
                </c:pt>
                <c:pt idx="9">
                  <c:v>0.83300000000000007</c:v>
                </c:pt>
                <c:pt idx="10">
                  <c:v>0</c:v>
                </c:pt>
                <c:pt idx="11">
                  <c:v>0</c:v>
                </c:pt>
              </c:numCache>
            </c:numRef>
          </c:val>
          <c:smooth val="0"/>
          <c:extLst>
            <c:ext xmlns:c16="http://schemas.microsoft.com/office/drawing/2014/chart" uri="{C3380CC4-5D6E-409C-BE32-E72D297353CC}">
              <c16:uniqueId val="{00000002-1E17-4AED-830C-4A9F9843C60C}"/>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82872372116"/>
          <c:y val="6.6350710900473939E-2"/>
          <c:w val="0.56735713600537252"/>
          <c:h val="0.59091115272710781"/>
        </c:manualLayout>
      </c:layout>
      <c:barChart>
        <c:barDir val="col"/>
        <c:grouping val="clustered"/>
        <c:varyColors val="0"/>
        <c:ser>
          <c:idx val="0"/>
          <c:order val="0"/>
          <c:tx>
            <c:strRef>
              <c:f>'META 3'!$C$26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3'!$C$27:$C$38</c:f>
              <c:numCache>
                <c:formatCode>_(* #,##0.00_);_(* \(#,##0.00\);_(* "-"??_);_(@_)</c:formatCode>
                <c:ptCount val="12"/>
                <c:pt idx="0">
                  <c:v>2.7029999999999998E-2</c:v>
                </c:pt>
                <c:pt idx="1">
                  <c:v>1.9199999999999998E-2</c:v>
                </c:pt>
                <c:pt idx="2">
                  <c:v>1.6980000000000002E-2</c:v>
                </c:pt>
                <c:pt idx="3">
                  <c:v>3.1829999999999997E-2</c:v>
                </c:pt>
                <c:pt idx="4">
                  <c:v>1.6980000000000002E-2</c:v>
                </c:pt>
                <c:pt idx="5">
                  <c:v>1.728E-2</c:v>
                </c:pt>
                <c:pt idx="6">
                  <c:v>3.3270000000000001E-2</c:v>
                </c:pt>
                <c:pt idx="7">
                  <c:v>2.6279999999999998E-2</c:v>
                </c:pt>
                <c:pt idx="8">
                  <c:v>2.2079999999999999E-2</c:v>
                </c:pt>
                <c:pt idx="9">
                  <c:v>5.1869999999999999E-2</c:v>
                </c:pt>
                <c:pt idx="10">
                  <c:v>2.3699999999999999E-2</c:v>
                </c:pt>
                <c:pt idx="11">
                  <c:v>1.6049999999999998E-2</c:v>
                </c:pt>
              </c:numCache>
            </c:numRef>
          </c:val>
          <c:extLst>
            <c:ext xmlns:c16="http://schemas.microsoft.com/office/drawing/2014/chart" uri="{C3380CC4-5D6E-409C-BE32-E72D297353CC}">
              <c16:uniqueId val="{00000000-BDB3-4AA6-8369-C92DF8CFF6C4}"/>
            </c:ext>
          </c:extLst>
        </c:ser>
        <c:ser>
          <c:idx val="1"/>
          <c:order val="1"/>
          <c:tx>
            <c:strRef>
              <c:f>'META 3'!$D$26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3'!$D$27:$D$38</c:f>
              <c:numCache>
                <c:formatCode>_(* #,##0.00_);_(* \(#,##0.00\);_(* "-"??_);_(@_)</c:formatCode>
                <c:ptCount val="12"/>
                <c:pt idx="0">
                  <c:v>2.7029999999999998E-2</c:v>
                </c:pt>
                <c:pt idx="1">
                  <c:v>1.9199999999999998E-2</c:v>
                </c:pt>
                <c:pt idx="2">
                  <c:v>1.6980000000000002E-2</c:v>
                </c:pt>
                <c:pt idx="3">
                  <c:v>3.1829999999999997E-2</c:v>
                </c:pt>
                <c:pt idx="4">
                  <c:v>1.6980000000000002E-2</c:v>
                </c:pt>
                <c:pt idx="5">
                  <c:v>1.728E-2</c:v>
                </c:pt>
                <c:pt idx="6">
                  <c:v>3.2670000000000005E-2</c:v>
                </c:pt>
                <c:pt idx="7">
                  <c:v>2.6880000000000005E-2</c:v>
                </c:pt>
                <c:pt idx="8">
                  <c:v>2.2079999999999999E-2</c:v>
                </c:pt>
                <c:pt idx="9">
                  <c:v>4.9979999999999997E-2</c:v>
                </c:pt>
              </c:numCache>
            </c:numRef>
          </c:val>
          <c:extLst>
            <c:ext xmlns:c16="http://schemas.microsoft.com/office/drawing/2014/chart" uri="{C3380CC4-5D6E-409C-BE32-E72D297353CC}">
              <c16:uniqueId val="{00000001-BDB3-4AA6-8369-C92DF8CFF6C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3'!$H$26</c:f>
              <c:strCache>
                <c:ptCount val="1"/>
                <c:pt idx="0">
                  <c:v>% Avance de meta acumulado</c:v>
                </c:pt>
              </c:strCache>
            </c:strRef>
          </c:tx>
          <c:val>
            <c:numRef>
              <c:f>'META 3'!$H$27:$H$38</c:f>
              <c:numCache>
                <c:formatCode>0%</c:formatCode>
                <c:ptCount val="12"/>
                <c:pt idx="0">
                  <c:v>9.01E-2</c:v>
                </c:pt>
                <c:pt idx="1">
                  <c:v>0.15410000000000001</c:v>
                </c:pt>
                <c:pt idx="2">
                  <c:v>0.21070000000000003</c:v>
                </c:pt>
                <c:pt idx="3">
                  <c:v>0.31680000000000003</c:v>
                </c:pt>
                <c:pt idx="4">
                  <c:v>0.37340000000000007</c:v>
                </c:pt>
                <c:pt idx="5">
                  <c:v>0.43100000000000005</c:v>
                </c:pt>
                <c:pt idx="6">
                  <c:v>0.53990000000000005</c:v>
                </c:pt>
                <c:pt idx="7">
                  <c:v>0.62950000000000006</c:v>
                </c:pt>
                <c:pt idx="8">
                  <c:v>0.70310000000000006</c:v>
                </c:pt>
                <c:pt idx="9">
                  <c:v>0.86970000000000003</c:v>
                </c:pt>
                <c:pt idx="10">
                  <c:v>0</c:v>
                </c:pt>
                <c:pt idx="11">
                  <c:v>0</c:v>
                </c:pt>
              </c:numCache>
            </c:numRef>
          </c:val>
          <c:smooth val="0"/>
          <c:extLst>
            <c:ext xmlns:c16="http://schemas.microsoft.com/office/drawing/2014/chart" uri="{C3380CC4-5D6E-409C-BE32-E72D297353CC}">
              <c16:uniqueId val="{00000002-BDB3-4AA6-8369-C92DF8CFF6C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46315789473684221"/>
          <c:h val="0.54976303317535569"/>
        </c:manualLayout>
      </c:layout>
      <c:barChart>
        <c:barDir val="col"/>
        <c:grouping val="clustered"/>
        <c:varyColors val="0"/>
        <c:ser>
          <c:idx val="0"/>
          <c:order val="0"/>
          <c:tx>
            <c:strRef>
              <c:f>'META 4'!$C$26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4'!$C$27:$C$38</c:f>
              <c:numCache>
                <c:formatCode>0.00%</c:formatCode>
                <c:ptCount val="12"/>
                <c:pt idx="0">
                  <c:v>0.09</c:v>
                </c:pt>
                <c:pt idx="1">
                  <c:v>0.01</c:v>
                </c:pt>
                <c:pt idx="2">
                  <c:v>0.01</c:v>
                </c:pt>
                <c:pt idx="3">
                  <c:v>0.01</c:v>
                </c:pt>
                <c:pt idx="4">
                  <c:v>0.06</c:v>
                </c:pt>
                <c:pt idx="5">
                  <c:v>1.43E-2</c:v>
                </c:pt>
                <c:pt idx="6">
                  <c:v>1.43E-2</c:v>
                </c:pt>
                <c:pt idx="7">
                  <c:v>1.4279999999999998E-2</c:v>
                </c:pt>
                <c:pt idx="8">
                  <c:v>3.4290000000000001E-2</c:v>
                </c:pt>
                <c:pt idx="9">
                  <c:v>1.4279999999999998E-2</c:v>
                </c:pt>
                <c:pt idx="10">
                  <c:v>1.4279999999999998E-2</c:v>
                </c:pt>
                <c:pt idx="11">
                  <c:v>1.4279999999999998E-2</c:v>
                </c:pt>
              </c:numCache>
            </c:numRef>
          </c:val>
          <c:extLst>
            <c:ext xmlns:c16="http://schemas.microsoft.com/office/drawing/2014/chart" uri="{C3380CC4-5D6E-409C-BE32-E72D297353CC}">
              <c16:uniqueId val="{00000000-FF7F-46A0-8571-379A4EF4020F}"/>
            </c:ext>
          </c:extLst>
        </c:ser>
        <c:ser>
          <c:idx val="1"/>
          <c:order val="1"/>
          <c:tx>
            <c:strRef>
              <c:f>'META 4'!$D$26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4'!$D$27:$D$38</c:f>
              <c:numCache>
                <c:formatCode>0.00%</c:formatCode>
                <c:ptCount val="12"/>
                <c:pt idx="0">
                  <c:v>0.09</c:v>
                </c:pt>
                <c:pt idx="1">
                  <c:v>0.01</c:v>
                </c:pt>
                <c:pt idx="2">
                  <c:v>0.01</c:v>
                </c:pt>
                <c:pt idx="3">
                  <c:v>0.01</c:v>
                </c:pt>
                <c:pt idx="4">
                  <c:v>0.06</c:v>
                </c:pt>
                <c:pt idx="5">
                  <c:v>1.43E-2</c:v>
                </c:pt>
                <c:pt idx="6">
                  <c:v>1.43E-2</c:v>
                </c:pt>
                <c:pt idx="7">
                  <c:v>1.4279999999999998E-2</c:v>
                </c:pt>
                <c:pt idx="8">
                  <c:v>3.4299999999999997E-2</c:v>
                </c:pt>
                <c:pt idx="9">
                  <c:v>0</c:v>
                </c:pt>
              </c:numCache>
            </c:numRef>
          </c:val>
          <c:extLst>
            <c:ext xmlns:c16="http://schemas.microsoft.com/office/drawing/2014/chart" uri="{C3380CC4-5D6E-409C-BE32-E72D297353CC}">
              <c16:uniqueId val="{00000001-FF7F-46A0-8571-379A4EF4020F}"/>
            </c:ext>
          </c:extLst>
        </c:ser>
        <c:dLbls>
          <c:showLegendKey val="0"/>
          <c:showVal val="0"/>
          <c:showCatName val="0"/>
          <c:showSerName val="0"/>
          <c:showPercent val="0"/>
          <c:showBubbleSize val="0"/>
        </c:dLbls>
        <c:gapWidth val="150"/>
        <c:axId val="470388456"/>
        <c:axId val="470386496"/>
      </c:barChart>
      <c:lineChart>
        <c:grouping val="stacked"/>
        <c:varyColors val="0"/>
        <c:ser>
          <c:idx val="2"/>
          <c:order val="2"/>
          <c:tx>
            <c:strRef>
              <c:f>'META 4'!$H$26</c:f>
              <c:strCache>
                <c:ptCount val="1"/>
                <c:pt idx="0">
                  <c:v>% Avance de meta acumulado</c:v>
                </c:pt>
              </c:strCache>
            </c:strRef>
          </c:tx>
          <c:val>
            <c:numRef>
              <c:f>'META 4'!$H$27:$H$38</c:f>
              <c:numCache>
                <c:formatCode>0%</c:formatCode>
                <c:ptCount val="12"/>
                <c:pt idx="0">
                  <c:v>0.3</c:v>
                </c:pt>
                <c:pt idx="1">
                  <c:v>0.33333333333333331</c:v>
                </c:pt>
                <c:pt idx="2">
                  <c:v>0.36666666666666664</c:v>
                </c:pt>
                <c:pt idx="3">
                  <c:v>0.39999999999999997</c:v>
                </c:pt>
                <c:pt idx="4">
                  <c:v>0.6</c:v>
                </c:pt>
                <c:pt idx="5">
                  <c:v>0.64766666666666661</c:v>
                </c:pt>
                <c:pt idx="6">
                  <c:v>0.69533333333333325</c:v>
                </c:pt>
                <c:pt idx="7">
                  <c:v>0.74293333333333322</c:v>
                </c:pt>
                <c:pt idx="8">
                  <c:v>0.85726666666666651</c:v>
                </c:pt>
                <c:pt idx="9">
                  <c:v>0.85726666666666651</c:v>
                </c:pt>
                <c:pt idx="10">
                  <c:v>0</c:v>
                </c:pt>
                <c:pt idx="11">
                  <c:v>0</c:v>
                </c:pt>
              </c:numCache>
            </c:numRef>
          </c:val>
          <c:smooth val="0"/>
          <c:extLst>
            <c:ext xmlns:c16="http://schemas.microsoft.com/office/drawing/2014/chart" uri="{C3380CC4-5D6E-409C-BE32-E72D297353CC}">
              <c16:uniqueId val="{00000002-FF7F-46A0-8571-379A4EF4020F}"/>
            </c:ext>
          </c:extLst>
        </c:ser>
        <c:dLbls>
          <c:showLegendKey val="0"/>
          <c:showVal val="0"/>
          <c:showCatName val="0"/>
          <c:showSerName val="0"/>
          <c:showPercent val="0"/>
          <c:showBubbleSize val="0"/>
        </c:dLbls>
        <c:marker val="1"/>
        <c:smooth val="0"/>
        <c:axId val="470386888"/>
        <c:axId val="470388064"/>
      </c:lineChart>
      <c:catAx>
        <c:axId val="470388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470386496"/>
        <c:crosses val="autoZero"/>
        <c:auto val="1"/>
        <c:lblAlgn val="ctr"/>
        <c:lblOffset val="100"/>
        <c:noMultiLvlLbl val="0"/>
      </c:catAx>
      <c:valAx>
        <c:axId val="470386496"/>
        <c:scaling>
          <c:orientation val="minMax"/>
          <c:max val="0.30000000000000004"/>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470388456"/>
        <c:crosses val="autoZero"/>
        <c:crossBetween val="between"/>
      </c:valAx>
      <c:valAx>
        <c:axId val="470388064"/>
        <c:scaling>
          <c:orientation val="minMax"/>
          <c:max val="1"/>
        </c:scaling>
        <c:delete val="0"/>
        <c:axPos val="r"/>
        <c:numFmt formatCode="0%" sourceLinked="1"/>
        <c:majorTickMark val="out"/>
        <c:minorTickMark val="none"/>
        <c:tickLblPos val="nextTo"/>
        <c:crossAx val="470386888"/>
        <c:crosses val="max"/>
        <c:crossBetween val="between"/>
      </c:valAx>
      <c:catAx>
        <c:axId val="470386888"/>
        <c:scaling>
          <c:orientation val="minMax"/>
        </c:scaling>
        <c:delete val="1"/>
        <c:axPos val="b"/>
        <c:majorTickMark val="out"/>
        <c:minorTickMark val="none"/>
        <c:tickLblPos val="nextTo"/>
        <c:crossAx val="470388064"/>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6442711540503"/>
          <c:y val="0.11691365340195391"/>
          <c:w val="0.52657576681419482"/>
          <c:h val="0.57977521717348346"/>
        </c:manualLayout>
      </c:layout>
      <c:barChart>
        <c:barDir val="col"/>
        <c:grouping val="clustered"/>
        <c:varyColors val="0"/>
        <c:ser>
          <c:idx val="0"/>
          <c:order val="0"/>
          <c:tx>
            <c:strRef>
              <c:f>'META 5'!$C$26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5'!$C$27:$C$38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pt idx="11">
                  <c:v>2.4989999999999998E-2</c:v>
                </c:pt>
              </c:numCache>
            </c:numRef>
          </c:val>
          <c:extLst>
            <c:ext xmlns:c16="http://schemas.microsoft.com/office/drawing/2014/chart" uri="{C3380CC4-5D6E-409C-BE32-E72D297353CC}">
              <c16:uniqueId val="{00000000-77BE-4849-A590-E631374463DB}"/>
            </c:ext>
          </c:extLst>
        </c:ser>
        <c:ser>
          <c:idx val="1"/>
          <c:order val="1"/>
          <c:tx>
            <c:strRef>
              <c:f>'META 5'!$D$26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5'!$D$27:$D$38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numCache>
            </c:numRef>
          </c:val>
          <c:extLst>
            <c:ext xmlns:c16="http://schemas.microsoft.com/office/drawing/2014/chart" uri="{C3380CC4-5D6E-409C-BE32-E72D297353CC}">
              <c16:uniqueId val="{00000001-77BE-4849-A590-E631374463D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5'!$H$26</c:f>
              <c:strCache>
                <c:ptCount val="1"/>
                <c:pt idx="0">
                  <c:v>% Avance acumulado</c:v>
                </c:pt>
              </c:strCache>
            </c:strRef>
          </c:tx>
          <c:val>
            <c:numRef>
              <c:f>'META 5'!$H$27:$H$38</c:f>
              <c:numCache>
                <c:formatCode>0%</c:formatCode>
                <c:ptCount val="12"/>
                <c:pt idx="0">
                  <c:v>8.3299999999999999E-2</c:v>
                </c:pt>
                <c:pt idx="1">
                  <c:v>0.1666</c:v>
                </c:pt>
                <c:pt idx="2">
                  <c:v>0.24990000000000001</c:v>
                </c:pt>
                <c:pt idx="3">
                  <c:v>0.3332</c:v>
                </c:pt>
                <c:pt idx="4">
                  <c:v>0.41649999999999998</c:v>
                </c:pt>
                <c:pt idx="5">
                  <c:v>0.49979999999999997</c:v>
                </c:pt>
                <c:pt idx="6">
                  <c:v>0.58309999999999995</c:v>
                </c:pt>
                <c:pt idx="7">
                  <c:v>0.66639999999999999</c:v>
                </c:pt>
                <c:pt idx="8">
                  <c:v>0.74970000000000003</c:v>
                </c:pt>
                <c:pt idx="9">
                  <c:v>0.83300000000000007</c:v>
                </c:pt>
                <c:pt idx="10">
                  <c:v>0</c:v>
                </c:pt>
                <c:pt idx="11">
                  <c:v>0</c:v>
                </c:pt>
              </c:numCache>
            </c:numRef>
          </c:val>
          <c:smooth val="0"/>
          <c:extLst>
            <c:ext xmlns:c16="http://schemas.microsoft.com/office/drawing/2014/chart" uri="{C3380CC4-5D6E-409C-BE32-E72D297353CC}">
              <c16:uniqueId val="{00000002-77BE-4849-A590-E631374463D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6'!$C$26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6'!$C$27:$C$38</c:f>
              <c:numCache>
                <c:formatCode>0.00</c:formatCode>
                <c:ptCount val="12"/>
                <c:pt idx="0">
                  <c:v>0.27300000000000002</c:v>
                </c:pt>
                <c:pt idx="1">
                  <c:v>0.252</c:v>
                </c:pt>
                <c:pt idx="2">
                  <c:v>0.2631</c:v>
                </c:pt>
                <c:pt idx="3">
                  <c:v>0.23099999999999998</c:v>
                </c:pt>
                <c:pt idx="4">
                  <c:v>0.23039999999999999</c:v>
                </c:pt>
                <c:pt idx="5">
                  <c:v>0.28439999999999999</c:v>
                </c:pt>
                <c:pt idx="6">
                  <c:v>0.23099999999999998</c:v>
                </c:pt>
                <c:pt idx="7">
                  <c:v>0.2361</c:v>
                </c:pt>
                <c:pt idx="8">
                  <c:v>0.2412</c:v>
                </c:pt>
                <c:pt idx="9">
                  <c:v>0.23099999999999998</c:v>
                </c:pt>
                <c:pt idx="10">
                  <c:v>0.27360000000000001</c:v>
                </c:pt>
                <c:pt idx="11">
                  <c:v>0.2571</c:v>
                </c:pt>
              </c:numCache>
            </c:numRef>
          </c:val>
          <c:extLst>
            <c:ext xmlns:c16="http://schemas.microsoft.com/office/drawing/2014/chart" uri="{C3380CC4-5D6E-409C-BE32-E72D297353CC}">
              <c16:uniqueId val="{00000000-6FD6-4FDD-9C4E-21F213ED8945}"/>
            </c:ext>
          </c:extLst>
        </c:ser>
        <c:ser>
          <c:idx val="1"/>
          <c:order val="1"/>
          <c:tx>
            <c:strRef>
              <c:f>'META 6'!$D$26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6'!$D$27:$D$38</c:f>
              <c:numCache>
                <c:formatCode>0.00</c:formatCode>
                <c:ptCount val="12"/>
                <c:pt idx="0">
                  <c:v>0.21959999999999999</c:v>
                </c:pt>
                <c:pt idx="1">
                  <c:v>0.2379</c:v>
                </c:pt>
                <c:pt idx="2">
                  <c:v>0.22619999999999998</c:v>
                </c:pt>
                <c:pt idx="3">
                  <c:v>0.21359999999999998</c:v>
                </c:pt>
                <c:pt idx="4">
                  <c:v>0.23039999999999999</c:v>
                </c:pt>
                <c:pt idx="5">
                  <c:v>0.27643679999999998</c:v>
                </c:pt>
                <c:pt idx="6">
                  <c:v>0.23099999999999998</c:v>
                </c:pt>
                <c:pt idx="7">
                  <c:v>0.2361</c:v>
                </c:pt>
                <c:pt idx="8">
                  <c:v>0.24276175549537768</c:v>
                </c:pt>
                <c:pt idx="9">
                  <c:v>0.23099999999999998</c:v>
                </c:pt>
              </c:numCache>
            </c:numRef>
          </c:val>
          <c:extLst>
            <c:ext xmlns:c16="http://schemas.microsoft.com/office/drawing/2014/chart" uri="{C3380CC4-5D6E-409C-BE32-E72D297353CC}">
              <c16:uniqueId val="{00000001-6FD6-4FDD-9C4E-21F213ED8945}"/>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6'!$H$26</c:f>
              <c:strCache>
                <c:ptCount val="1"/>
                <c:pt idx="0">
                  <c:v>% Avance acumulado</c:v>
                </c:pt>
              </c:strCache>
            </c:strRef>
          </c:tx>
          <c:val>
            <c:numRef>
              <c:f>'META 6'!$H$27:$H$38</c:f>
              <c:numCache>
                <c:formatCode>0%</c:formatCode>
                <c:ptCount val="12"/>
                <c:pt idx="0">
                  <c:v>0.73199999999999998</c:v>
                </c:pt>
                <c:pt idx="1">
                  <c:v>1.5249999999999999</c:v>
                </c:pt>
                <c:pt idx="2">
                  <c:v>2.2789999999999999</c:v>
                </c:pt>
                <c:pt idx="3">
                  <c:v>2.9909999999999997</c:v>
                </c:pt>
                <c:pt idx="4">
                  <c:v>3.7589999999999995</c:v>
                </c:pt>
                <c:pt idx="5">
                  <c:v>4.6804559999999995</c:v>
                </c:pt>
                <c:pt idx="6">
                  <c:v>5.4504559999999991</c:v>
                </c:pt>
                <c:pt idx="7">
                  <c:v>6.237455999999999</c:v>
                </c:pt>
                <c:pt idx="8">
                  <c:v>7.0466618516512582</c:v>
                </c:pt>
                <c:pt idx="9">
                  <c:v>7.8166618516512578</c:v>
                </c:pt>
                <c:pt idx="10">
                  <c:v>0</c:v>
                </c:pt>
                <c:pt idx="11">
                  <c:v>0</c:v>
                </c:pt>
              </c:numCache>
            </c:numRef>
          </c:val>
          <c:smooth val="0"/>
          <c:extLst>
            <c:ext xmlns:c16="http://schemas.microsoft.com/office/drawing/2014/chart" uri="{C3380CC4-5D6E-409C-BE32-E72D297353CC}">
              <c16:uniqueId val="{00000002-6FD6-4FDD-9C4E-21F213ED8945}"/>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2373782236"/>
          <c:y val="0.23235871979653175"/>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7'!$C$26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7'!$C$27:$C$38</c:f>
              <c:numCache>
                <c:formatCode>0.000</c:formatCode>
                <c:ptCount val="12"/>
                <c:pt idx="0">
                  <c:v>1.4070000000000001E-2</c:v>
                </c:pt>
                <c:pt idx="1">
                  <c:v>1.746E-2</c:v>
                </c:pt>
                <c:pt idx="2">
                  <c:v>3.5459999999999998E-2</c:v>
                </c:pt>
                <c:pt idx="3">
                  <c:v>2.4299999999999999E-2</c:v>
                </c:pt>
                <c:pt idx="4">
                  <c:v>2.019E-2</c:v>
                </c:pt>
                <c:pt idx="5">
                  <c:v>3.0299999999999997E-2</c:v>
                </c:pt>
                <c:pt idx="6">
                  <c:v>2.1239999999999998E-2</c:v>
                </c:pt>
                <c:pt idx="7">
                  <c:v>2.1239999999999998E-2</c:v>
                </c:pt>
                <c:pt idx="8">
                  <c:v>3.5490000000000001E-2</c:v>
                </c:pt>
                <c:pt idx="9">
                  <c:v>2.4989999999999998E-2</c:v>
                </c:pt>
                <c:pt idx="10">
                  <c:v>2.1090000000000001E-2</c:v>
                </c:pt>
                <c:pt idx="11">
                  <c:v>3.4109999999999994E-2</c:v>
                </c:pt>
              </c:numCache>
            </c:numRef>
          </c:val>
          <c:extLst>
            <c:ext xmlns:c16="http://schemas.microsoft.com/office/drawing/2014/chart" uri="{C3380CC4-5D6E-409C-BE32-E72D297353CC}">
              <c16:uniqueId val="{00000000-C70F-4FC8-A3FD-C63E23C19AFB}"/>
            </c:ext>
          </c:extLst>
        </c:ser>
        <c:ser>
          <c:idx val="1"/>
          <c:order val="1"/>
          <c:tx>
            <c:strRef>
              <c:f>'META 7'!$D$26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7'!$D$27:$D$38</c:f>
              <c:numCache>
                <c:formatCode>0.000</c:formatCode>
                <c:ptCount val="12"/>
                <c:pt idx="0">
                  <c:v>1.4070000000000001E-2</c:v>
                </c:pt>
                <c:pt idx="1">
                  <c:v>0.03</c:v>
                </c:pt>
                <c:pt idx="2">
                  <c:v>2.5920000000000002E-2</c:v>
                </c:pt>
                <c:pt idx="3">
                  <c:v>1.5779999999999999E-2</c:v>
                </c:pt>
                <c:pt idx="4">
                  <c:v>2.019E-2</c:v>
                </c:pt>
                <c:pt idx="5">
                  <c:v>3.0299999999999997E-2</c:v>
                </c:pt>
                <c:pt idx="6">
                  <c:v>2.1239999999999998E-2</c:v>
                </c:pt>
                <c:pt idx="7">
                  <c:v>1.9178378715629031E-2</c:v>
                </c:pt>
                <c:pt idx="8">
                  <c:v>1.6677648E-2</c:v>
                </c:pt>
                <c:pt idx="9">
                  <c:v>2.4989999999999998E-2</c:v>
                </c:pt>
              </c:numCache>
            </c:numRef>
          </c:val>
          <c:extLst>
            <c:ext xmlns:c16="http://schemas.microsoft.com/office/drawing/2014/chart" uri="{C3380CC4-5D6E-409C-BE32-E72D297353CC}">
              <c16:uniqueId val="{00000001-C70F-4FC8-A3FD-C63E23C19AF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7'!$H$26</c:f>
              <c:strCache>
                <c:ptCount val="1"/>
                <c:pt idx="0">
                  <c:v>% Avance acumulado</c:v>
                </c:pt>
              </c:strCache>
            </c:strRef>
          </c:tx>
          <c:val>
            <c:numRef>
              <c:f>'META 7'!$H$27:$H$38</c:f>
              <c:numCache>
                <c:formatCode>0%</c:formatCode>
                <c:ptCount val="12"/>
                <c:pt idx="0">
                  <c:v>4.6900000000000004E-2</c:v>
                </c:pt>
                <c:pt idx="1">
                  <c:v>0.1469</c:v>
                </c:pt>
                <c:pt idx="2">
                  <c:v>0.23330000000000001</c:v>
                </c:pt>
                <c:pt idx="3">
                  <c:v>0.28589999999999999</c:v>
                </c:pt>
                <c:pt idx="4">
                  <c:v>0.35319999999999996</c:v>
                </c:pt>
                <c:pt idx="5">
                  <c:v>0.45419999999999994</c:v>
                </c:pt>
                <c:pt idx="6">
                  <c:v>0.52499999999999991</c:v>
                </c:pt>
                <c:pt idx="7">
                  <c:v>0.58892792905209668</c:v>
                </c:pt>
                <c:pt idx="8">
                  <c:v>0.64452008905209668</c:v>
                </c:pt>
                <c:pt idx="9">
                  <c:v>0.72782008905209672</c:v>
                </c:pt>
                <c:pt idx="10">
                  <c:v>0</c:v>
                </c:pt>
                <c:pt idx="11">
                  <c:v>0</c:v>
                </c:pt>
              </c:numCache>
            </c:numRef>
          </c:val>
          <c:smooth val="0"/>
          <c:extLst>
            <c:ext xmlns:c16="http://schemas.microsoft.com/office/drawing/2014/chart" uri="{C3380CC4-5D6E-409C-BE32-E72D297353CC}">
              <c16:uniqueId val="{00000002-C70F-4FC8-A3FD-C63E23C19AF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44583511373111917"/>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5.0761421319797002E-3"/>
          <c:w val="0.51600000000000001"/>
          <c:h val="0.54822335025380697"/>
        </c:manualLayout>
      </c:layout>
      <c:lineChart>
        <c:grouping val="standard"/>
        <c:varyColors val="0"/>
        <c:ser>
          <c:idx val="0"/>
          <c:order val="0"/>
          <c:tx>
            <c:strRef>
              <c:f>'HV 14'!$F$29</c:f>
              <c:strCache>
                <c:ptCount val="1"/>
                <c:pt idx="0">
                  <c:v>Denominador Acumulado (Variable 2)</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14'!$F$30:$F$41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E6-4F98-A4A0-D3494957A20B}"/>
            </c:ext>
          </c:extLst>
        </c:ser>
        <c:ser>
          <c:idx val="1"/>
          <c:order val="1"/>
          <c:tx>
            <c:strRef>
              <c:f>'HV 14'!$D$29</c:f>
              <c:strCache>
                <c:ptCount val="1"/>
                <c:pt idx="0">
                  <c:v>Numerador Acumulado (Variable 1)</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14'!$D$30:$D$41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DE6-4F98-A4A0-D3494957A20B}"/>
            </c:ext>
          </c:extLst>
        </c:ser>
        <c:dLbls>
          <c:showLegendKey val="0"/>
          <c:showVal val="0"/>
          <c:showCatName val="0"/>
          <c:showSerName val="0"/>
          <c:showPercent val="0"/>
          <c:showBubbleSize val="0"/>
        </c:dLbls>
        <c:marker val="1"/>
        <c:smooth val="0"/>
        <c:axId val="2058225016"/>
        <c:axId val="2058228168"/>
      </c:lineChart>
      <c:catAx>
        <c:axId val="20582250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8228168"/>
        <c:crosses val="autoZero"/>
        <c:auto val="1"/>
        <c:lblAlgn val="ctr"/>
        <c:lblOffset val="100"/>
        <c:noMultiLvlLbl val="0"/>
      </c:catAx>
      <c:valAx>
        <c:axId val="2058228168"/>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8225016"/>
        <c:crosses val="autoZero"/>
        <c:crossBetween val="between"/>
      </c:valAx>
    </c:plotArea>
    <c:legend>
      <c:legendPos val="r"/>
      <c:overlay val="0"/>
      <c:txPr>
        <a:bodyPr/>
        <a:lstStyle/>
        <a:p>
          <a:pPr>
            <a:defRPr sz="24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85725</xdr:rowOff>
    </xdr:from>
    <xdr:to>
      <xdr:col>1</xdr:col>
      <xdr:colOff>1019175</xdr:colOff>
      <xdr:row>3</xdr:row>
      <xdr:rowOff>533400</xdr:rowOff>
    </xdr:to>
    <xdr:pic>
      <xdr:nvPicPr>
        <xdr:cNvPr id="35779694" name="Imagen 1">
          <a:extLst>
            <a:ext uri="{FF2B5EF4-FFF2-40B4-BE49-F238E27FC236}">
              <a16:creationId xmlns:a16="http://schemas.microsoft.com/office/drawing/2014/main" id="{00000000-0008-0000-0000-00006EF42102}"/>
            </a:ext>
          </a:extLst>
        </xdr:cNvPr>
        <xdr:cNvPicPr>
          <a:picLocks noChangeAspect="1" noChangeArrowheads="1"/>
        </xdr:cNvPicPr>
      </xdr:nvPicPr>
      <xdr:blipFill>
        <a:blip xmlns:r="http://schemas.openxmlformats.org/officeDocument/2006/relationships" r:embed="rId1"/>
        <a:srcRect l="19054" t="6857" r="17615" b="9743"/>
        <a:stretch>
          <a:fillRect/>
        </a:stretch>
      </xdr:blipFill>
      <xdr:spPr bwMode="auto">
        <a:xfrm>
          <a:off x="438150" y="276225"/>
          <a:ext cx="1638300" cy="1609725"/>
        </a:xfrm>
        <a:prstGeom prst="rect">
          <a:avLst/>
        </a:prstGeom>
        <a:noFill/>
        <a:ln w="9525">
          <a:noFill/>
          <a:miter lim="800000"/>
          <a:headEnd/>
          <a:tailEnd/>
        </a:ln>
      </xdr:spPr>
    </xdr:pic>
    <xdr:clientData/>
  </xdr:twoCellAnchor>
  <xdr:twoCellAnchor>
    <xdr:from>
      <xdr:col>31</xdr:col>
      <xdr:colOff>1876425</xdr:colOff>
      <xdr:row>1</xdr:row>
      <xdr:rowOff>38100</xdr:rowOff>
    </xdr:from>
    <xdr:to>
      <xdr:col>31</xdr:col>
      <xdr:colOff>3905250</xdr:colOff>
      <xdr:row>4</xdr:row>
      <xdr:rowOff>314325</xdr:rowOff>
    </xdr:to>
    <xdr:pic>
      <xdr:nvPicPr>
        <xdr:cNvPr id="35779695" name="Imagen 2">
          <a:extLst>
            <a:ext uri="{FF2B5EF4-FFF2-40B4-BE49-F238E27FC236}">
              <a16:creationId xmlns:a16="http://schemas.microsoft.com/office/drawing/2014/main" id="{00000000-0008-0000-0000-00006FF4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42157650" y="228600"/>
          <a:ext cx="2028825" cy="2019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59457" name="Object 1" hidden="1">
              <a:extLst>
                <a:ext uri="{63B3BB69-23CF-44E3-9099-C40C66FF867C}">
                  <a14:compatExt spid="_x0000_s35859457"/>
                </a:ext>
                <a:ext uri="{FF2B5EF4-FFF2-40B4-BE49-F238E27FC236}">
                  <a16:creationId xmlns:a16="http://schemas.microsoft.com/office/drawing/2014/main" id="{00000000-0008-0000-0900-0000012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54683</xdr:colOff>
      <xdr:row>38</xdr:row>
      <xdr:rowOff>654424</xdr:rowOff>
    </xdr:from>
    <xdr:to>
      <xdr:col>8</xdr:col>
      <xdr:colOff>1485900</xdr:colOff>
      <xdr:row>45</xdr:row>
      <xdr:rowOff>8965</xdr:rowOff>
    </xdr:to>
    <xdr:graphicFrame macro="">
      <xdr:nvGraphicFramePr>
        <xdr:cNvPr id="5" name="3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342900</xdr:colOff>
      <xdr:row>1</xdr:row>
      <xdr:rowOff>47625</xdr:rowOff>
    </xdr:from>
    <xdr:to>
      <xdr:col>1</xdr:col>
      <xdr:colOff>1333500</xdr:colOff>
      <xdr:row>4</xdr:row>
      <xdr:rowOff>247650</xdr:rowOff>
    </xdr:to>
    <xdr:pic>
      <xdr:nvPicPr>
        <xdr:cNvPr id="35786917" name="Imagen 1">
          <a:extLst>
            <a:ext uri="{FF2B5EF4-FFF2-40B4-BE49-F238E27FC236}">
              <a16:creationId xmlns:a16="http://schemas.microsoft.com/office/drawing/2014/main" id="{00000000-0008-0000-0A00-0000A51022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6918" name="Imagen 2">
          <a:extLst>
            <a:ext uri="{FF2B5EF4-FFF2-40B4-BE49-F238E27FC236}">
              <a16:creationId xmlns:a16="http://schemas.microsoft.com/office/drawing/2014/main" id="{00000000-0008-0000-0A00-0000A61022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6919" name="3 Gráfico">
          <a:extLst>
            <a:ext uri="{FF2B5EF4-FFF2-40B4-BE49-F238E27FC236}">
              <a16:creationId xmlns:a16="http://schemas.microsoft.com/office/drawing/2014/main" id="{00000000-0008-0000-0A00-0000A7102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24264" name="Imagen 2">
          <a:extLst>
            <a:ext uri="{FF2B5EF4-FFF2-40B4-BE49-F238E27FC236}">
              <a16:creationId xmlns:a16="http://schemas.microsoft.com/office/drawing/2014/main" id="{00000000-0008-0000-0B00-00002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5" name="Imagen 1">
          <a:extLst>
            <a:ext uri="{FF2B5EF4-FFF2-40B4-BE49-F238E27FC236}">
              <a16:creationId xmlns:a16="http://schemas.microsoft.com/office/drawing/2014/main" id="{00000000-0008-0000-0B00-00002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6" name="Imagen 2">
          <a:extLst>
            <a:ext uri="{FF2B5EF4-FFF2-40B4-BE49-F238E27FC236}">
              <a16:creationId xmlns:a16="http://schemas.microsoft.com/office/drawing/2014/main" id="{00000000-0008-0000-0B00-00002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7" name="Imagen 1">
          <a:extLst>
            <a:ext uri="{FF2B5EF4-FFF2-40B4-BE49-F238E27FC236}">
              <a16:creationId xmlns:a16="http://schemas.microsoft.com/office/drawing/2014/main" id="{00000000-0008-0000-0B00-00002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8" name="Imagen 2">
          <a:extLst>
            <a:ext uri="{FF2B5EF4-FFF2-40B4-BE49-F238E27FC236}">
              <a16:creationId xmlns:a16="http://schemas.microsoft.com/office/drawing/2014/main" id="{00000000-0008-0000-0B00-00002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9" name="Imagen 1">
          <a:extLst>
            <a:ext uri="{FF2B5EF4-FFF2-40B4-BE49-F238E27FC236}">
              <a16:creationId xmlns:a16="http://schemas.microsoft.com/office/drawing/2014/main" id="{00000000-0008-0000-0B00-00002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0" name="Imagen 2">
          <a:extLst>
            <a:ext uri="{FF2B5EF4-FFF2-40B4-BE49-F238E27FC236}">
              <a16:creationId xmlns:a16="http://schemas.microsoft.com/office/drawing/2014/main" id="{00000000-0008-0000-0B00-00002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1" name="Imagen 1">
          <a:extLst>
            <a:ext uri="{FF2B5EF4-FFF2-40B4-BE49-F238E27FC236}">
              <a16:creationId xmlns:a16="http://schemas.microsoft.com/office/drawing/2014/main" id="{00000000-0008-0000-0B00-00002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2" name="Imagen 2">
          <a:extLst>
            <a:ext uri="{FF2B5EF4-FFF2-40B4-BE49-F238E27FC236}">
              <a16:creationId xmlns:a16="http://schemas.microsoft.com/office/drawing/2014/main" id="{00000000-0008-0000-0B00-000030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3" name="Imagen 1">
          <a:extLst>
            <a:ext uri="{FF2B5EF4-FFF2-40B4-BE49-F238E27FC236}">
              <a16:creationId xmlns:a16="http://schemas.microsoft.com/office/drawing/2014/main" id="{00000000-0008-0000-0B00-000031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4" name="Imagen 2">
          <a:extLst>
            <a:ext uri="{FF2B5EF4-FFF2-40B4-BE49-F238E27FC236}">
              <a16:creationId xmlns:a16="http://schemas.microsoft.com/office/drawing/2014/main" id="{00000000-0008-0000-0B00-000032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5" name="Imagen 1">
          <a:extLst>
            <a:ext uri="{FF2B5EF4-FFF2-40B4-BE49-F238E27FC236}">
              <a16:creationId xmlns:a16="http://schemas.microsoft.com/office/drawing/2014/main" id="{00000000-0008-0000-0B00-000033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6" name="Imagen 2">
          <a:extLst>
            <a:ext uri="{FF2B5EF4-FFF2-40B4-BE49-F238E27FC236}">
              <a16:creationId xmlns:a16="http://schemas.microsoft.com/office/drawing/2014/main" id="{00000000-0008-0000-0B00-000034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7" name="Imagen 1">
          <a:extLst>
            <a:ext uri="{FF2B5EF4-FFF2-40B4-BE49-F238E27FC236}">
              <a16:creationId xmlns:a16="http://schemas.microsoft.com/office/drawing/2014/main" id="{00000000-0008-0000-0B00-000035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8" name="Imagen 2">
          <a:extLst>
            <a:ext uri="{FF2B5EF4-FFF2-40B4-BE49-F238E27FC236}">
              <a16:creationId xmlns:a16="http://schemas.microsoft.com/office/drawing/2014/main" id="{00000000-0008-0000-0B00-000036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9" name="Imagen 1">
          <a:extLst>
            <a:ext uri="{FF2B5EF4-FFF2-40B4-BE49-F238E27FC236}">
              <a16:creationId xmlns:a16="http://schemas.microsoft.com/office/drawing/2014/main" id="{00000000-0008-0000-0B00-000037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0" name="Imagen 2">
          <a:extLst>
            <a:ext uri="{FF2B5EF4-FFF2-40B4-BE49-F238E27FC236}">
              <a16:creationId xmlns:a16="http://schemas.microsoft.com/office/drawing/2014/main" id="{00000000-0008-0000-0B00-00003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1" name="Imagen 1">
          <a:extLst>
            <a:ext uri="{FF2B5EF4-FFF2-40B4-BE49-F238E27FC236}">
              <a16:creationId xmlns:a16="http://schemas.microsoft.com/office/drawing/2014/main" id="{00000000-0008-0000-0B00-00003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2" name="Imagen 2">
          <a:extLst>
            <a:ext uri="{FF2B5EF4-FFF2-40B4-BE49-F238E27FC236}">
              <a16:creationId xmlns:a16="http://schemas.microsoft.com/office/drawing/2014/main" id="{00000000-0008-0000-0B00-00003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3" name="Imagen 1">
          <a:extLst>
            <a:ext uri="{FF2B5EF4-FFF2-40B4-BE49-F238E27FC236}">
              <a16:creationId xmlns:a16="http://schemas.microsoft.com/office/drawing/2014/main" id="{00000000-0008-0000-0B00-00003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4" name="Imagen 2">
          <a:extLst>
            <a:ext uri="{FF2B5EF4-FFF2-40B4-BE49-F238E27FC236}">
              <a16:creationId xmlns:a16="http://schemas.microsoft.com/office/drawing/2014/main" id="{00000000-0008-0000-0B00-00003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5" name="Imagen 1">
          <a:extLst>
            <a:ext uri="{FF2B5EF4-FFF2-40B4-BE49-F238E27FC236}">
              <a16:creationId xmlns:a16="http://schemas.microsoft.com/office/drawing/2014/main" id="{00000000-0008-0000-0B00-00003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6" name="Imagen 2">
          <a:extLst>
            <a:ext uri="{FF2B5EF4-FFF2-40B4-BE49-F238E27FC236}">
              <a16:creationId xmlns:a16="http://schemas.microsoft.com/office/drawing/2014/main" id="{00000000-0008-0000-0B00-00003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7" name="Imagen 1">
          <a:extLst>
            <a:ext uri="{FF2B5EF4-FFF2-40B4-BE49-F238E27FC236}">
              <a16:creationId xmlns:a16="http://schemas.microsoft.com/office/drawing/2014/main" id="{00000000-0008-0000-0B00-00003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0</xdr:row>
      <xdr:rowOff>28575</xdr:rowOff>
    </xdr:from>
    <xdr:to>
      <xdr:col>1</xdr:col>
      <xdr:colOff>1143000</xdr:colOff>
      <xdr:row>3</xdr:row>
      <xdr:rowOff>171450</xdr:rowOff>
    </xdr:to>
    <xdr:pic>
      <xdr:nvPicPr>
        <xdr:cNvPr id="35781103" name="Imagen 1">
          <a:extLst>
            <a:ext uri="{FF2B5EF4-FFF2-40B4-BE49-F238E27FC236}">
              <a16:creationId xmlns:a16="http://schemas.microsoft.com/office/drawing/2014/main" id="{00000000-0008-0000-0100-0000EF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4" name="Imagen 1">
          <a:extLst>
            <a:ext uri="{FF2B5EF4-FFF2-40B4-BE49-F238E27FC236}">
              <a16:creationId xmlns:a16="http://schemas.microsoft.com/office/drawing/2014/main" id="{00000000-0008-0000-0100-0000F0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5" name="Imagen 1">
          <a:extLst>
            <a:ext uri="{FF2B5EF4-FFF2-40B4-BE49-F238E27FC236}">
              <a16:creationId xmlns:a16="http://schemas.microsoft.com/office/drawing/2014/main" id="{00000000-0008-0000-0100-0000F1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6" name="Imagen 1">
          <a:extLst>
            <a:ext uri="{FF2B5EF4-FFF2-40B4-BE49-F238E27FC236}">
              <a16:creationId xmlns:a16="http://schemas.microsoft.com/office/drawing/2014/main" id="{00000000-0008-0000-0100-0000F2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7" name="Imagen 1">
          <a:extLst>
            <a:ext uri="{FF2B5EF4-FFF2-40B4-BE49-F238E27FC236}">
              <a16:creationId xmlns:a16="http://schemas.microsoft.com/office/drawing/2014/main" id="{00000000-0008-0000-0100-0000F3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8" name="Imagen 1">
          <a:extLst>
            <a:ext uri="{FF2B5EF4-FFF2-40B4-BE49-F238E27FC236}">
              <a16:creationId xmlns:a16="http://schemas.microsoft.com/office/drawing/2014/main" id="{00000000-0008-0000-0100-0000F4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342900</xdr:colOff>
      <xdr:row>1</xdr:row>
      <xdr:rowOff>47625</xdr:rowOff>
    </xdr:from>
    <xdr:to>
      <xdr:col>1</xdr:col>
      <xdr:colOff>1333500</xdr:colOff>
      <xdr:row>4</xdr:row>
      <xdr:rowOff>247650</xdr:rowOff>
    </xdr:to>
    <xdr:pic>
      <xdr:nvPicPr>
        <xdr:cNvPr id="35781109" name="Imagen 1">
          <a:extLst>
            <a:ext uri="{FF2B5EF4-FFF2-40B4-BE49-F238E27FC236}">
              <a16:creationId xmlns:a16="http://schemas.microsoft.com/office/drawing/2014/main" id="{00000000-0008-0000-0100-0000F5F921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1110" name="Imagen 2">
          <a:extLst>
            <a:ext uri="{FF2B5EF4-FFF2-40B4-BE49-F238E27FC236}">
              <a16:creationId xmlns:a16="http://schemas.microsoft.com/office/drawing/2014/main" id="{00000000-0008-0000-0100-0000F6F9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1111" name="3 Gráfico">
          <a:extLst>
            <a:ext uri="{FF2B5EF4-FFF2-40B4-BE49-F238E27FC236}">
              <a16:creationId xmlns:a16="http://schemas.microsoft.com/office/drawing/2014/main" id="{00000000-0008-0000-0100-0000F7F92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56896" name="Imagen 2">
          <a:extLst>
            <a:ext uri="{FF2B5EF4-FFF2-40B4-BE49-F238E27FC236}">
              <a16:creationId xmlns:a16="http://schemas.microsoft.com/office/drawing/2014/main" id="{00000000-0008-0000-0200-0000A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7" name="Imagen 1">
          <a:extLst>
            <a:ext uri="{FF2B5EF4-FFF2-40B4-BE49-F238E27FC236}">
              <a16:creationId xmlns:a16="http://schemas.microsoft.com/office/drawing/2014/main" id="{00000000-0008-0000-0200-0000A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898" name="Imagen 2">
          <a:extLst>
            <a:ext uri="{FF2B5EF4-FFF2-40B4-BE49-F238E27FC236}">
              <a16:creationId xmlns:a16="http://schemas.microsoft.com/office/drawing/2014/main" id="{00000000-0008-0000-0200-0000A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9" name="Imagen 1">
          <a:extLst>
            <a:ext uri="{FF2B5EF4-FFF2-40B4-BE49-F238E27FC236}">
              <a16:creationId xmlns:a16="http://schemas.microsoft.com/office/drawing/2014/main" id="{00000000-0008-0000-0200-0000A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0" name="Imagen 2">
          <a:extLst>
            <a:ext uri="{FF2B5EF4-FFF2-40B4-BE49-F238E27FC236}">
              <a16:creationId xmlns:a16="http://schemas.microsoft.com/office/drawing/2014/main" id="{00000000-0008-0000-0200-0000A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1" name="Imagen 1">
          <a:extLst>
            <a:ext uri="{FF2B5EF4-FFF2-40B4-BE49-F238E27FC236}">
              <a16:creationId xmlns:a16="http://schemas.microsoft.com/office/drawing/2014/main" id="{00000000-0008-0000-0200-0000A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2" name="Imagen 2">
          <a:extLst>
            <a:ext uri="{FF2B5EF4-FFF2-40B4-BE49-F238E27FC236}">
              <a16:creationId xmlns:a16="http://schemas.microsoft.com/office/drawing/2014/main" id="{00000000-0008-0000-0200-0000A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3" name="Imagen 1">
          <a:extLst>
            <a:ext uri="{FF2B5EF4-FFF2-40B4-BE49-F238E27FC236}">
              <a16:creationId xmlns:a16="http://schemas.microsoft.com/office/drawing/2014/main" id="{00000000-0008-0000-0200-0000A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4" name="Imagen 2">
          <a:extLst>
            <a:ext uri="{FF2B5EF4-FFF2-40B4-BE49-F238E27FC236}">
              <a16:creationId xmlns:a16="http://schemas.microsoft.com/office/drawing/2014/main" id="{00000000-0008-0000-0200-0000A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5" name="Imagen 1">
          <a:extLst>
            <a:ext uri="{FF2B5EF4-FFF2-40B4-BE49-F238E27FC236}">
              <a16:creationId xmlns:a16="http://schemas.microsoft.com/office/drawing/2014/main" id="{00000000-0008-0000-0200-0000A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6" name="Imagen 2">
          <a:extLst>
            <a:ext uri="{FF2B5EF4-FFF2-40B4-BE49-F238E27FC236}">
              <a16:creationId xmlns:a16="http://schemas.microsoft.com/office/drawing/2014/main" id="{00000000-0008-0000-0200-0000A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7" name="Imagen 1">
          <a:extLst>
            <a:ext uri="{FF2B5EF4-FFF2-40B4-BE49-F238E27FC236}">
              <a16:creationId xmlns:a16="http://schemas.microsoft.com/office/drawing/2014/main" id="{00000000-0008-0000-0200-0000A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8" name="Imagen 2">
          <a:extLst>
            <a:ext uri="{FF2B5EF4-FFF2-40B4-BE49-F238E27FC236}">
              <a16:creationId xmlns:a16="http://schemas.microsoft.com/office/drawing/2014/main" id="{00000000-0008-0000-0200-0000A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9" name="Imagen 1">
          <a:extLst>
            <a:ext uri="{FF2B5EF4-FFF2-40B4-BE49-F238E27FC236}">
              <a16:creationId xmlns:a16="http://schemas.microsoft.com/office/drawing/2014/main" id="{00000000-0008-0000-0200-0000A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0" name="Imagen 2">
          <a:extLst>
            <a:ext uri="{FF2B5EF4-FFF2-40B4-BE49-F238E27FC236}">
              <a16:creationId xmlns:a16="http://schemas.microsoft.com/office/drawing/2014/main" id="{00000000-0008-0000-0200-0000A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1" name="Imagen 1">
          <a:extLst>
            <a:ext uri="{FF2B5EF4-FFF2-40B4-BE49-F238E27FC236}">
              <a16:creationId xmlns:a16="http://schemas.microsoft.com/office/drawing/2014/main" id="{00000000-0008-0000-0200-0000A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2" name="Imagen 2">
          <a:extLst>
            <a:ext uri="{FF2B5EF4-FFF2-40B4-BE49-F238E27FC236}">
              <a16:creationId xmlns:a16="http://schemas.microsoft.com/office/drawing/2014/main" id="{00000000-0008-0000-0200-0000B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3" name="Imagen 1">
          <a:extLst>
            <a:ext uri="{FF2B5EF4-FFF2-40B4-BE49-F238E27FC236}">
              <a16:creationId xmlns:a16="http://schemas.microsoft.com/office/drawing/2014/main" id="{00000000-0008-0000-0200-0000B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4" name="Imagen 2">
          <a:extLst>
            <a:ext uri="{FF2B5EF4-FFF2-40B4-BE49-F238E27FC236}">
              <a16:creationId xmlns:a16="http://schemas.microsoft.com/office/drawing/2014/main" id="{00000000-0008-0000-0200-0000B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5" name="Imagen 1">
          <a:extLst>
            <a:ext uri="{FF2B5EF4-FFF2-40B4-BE49-F238E27FC236}">
              <a16:creationId xmlns:a16="http://schemas.microsoft.com/office/drawing/2014/main" id="{00000000-0008-0000-0200-0000B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6" name="Imagen 2">
          <a:extLst>
            <a:ext uri="{FF2B5EF4-FFF2-40B4-BE49-F238E27FC236}">
              <a16:creationId xmlns:a16="http://schemas.microsoft.com/office/drawing/2014/main" id="{00000000-0008-0000-0200-0000B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7" name="Imagen 1">
          <a:extLst>
            <a:ext uri="{FF2B5EF4-FFF2-40B4-BE49-F238E27FC236}">
              <a16:creationId xmlns:a16="http://schemas.microsoft.com/office/drawing/2014/main" id="{00000000-0008-0000-0200-0000B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8" name="Imagen 2">
          <a:extLst>
            <a:ext uri="{FF2B5EF4-FFF2-40B4-BE49-F238E27FC236}">
              <a16:creationId xmlns:a16="http://schemas.microsoft.com/office/drawing/2014/main" id="{00000000-0008-0000-0200-0000B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9" name="Imagen 1">
          <a:extLst>
            <a:ext uri="{FF2B5EF4-FFF2-40B4-BE49-F238E27FC236}">
              <a16:creationId xmlns:a16="http://schemas.microsoft.com/office/drawing/2014/main" id="{00000000-0008-0000-0200-0000B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0" name="Imagen 2">
          <a:extLst>
            <a:ext uri="{FF2B5EF4-FFF2-40B4-BE49-F238E27FC236}">
              <a16:creationId xmlns:a16="http://schemas.microsoft.com/office/drawing/2014/main" id="{00000000-0008-0000-0200-0000B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1" name="Imagen 1">
          <a:extLst>
            <a:ext uri="{FF2B5EF4-FFF2-40B4-BE49-F238E27FC236}">
              <a16:creationId xmlns:a16="http://schemas.microsoft.com/office/drawing/2014/main" id="{00000000-0008-0000-0200-0000B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2" name="Imagen 2">
          <a:extLst>
            <a:ext uri="{FF2B5EF4-FFF2-40B4-BE49-F238E27FC236}">
              <a16:creationId xmlns:a16="http://schemas.microsoft.com/office/drawing/2014/main" id="{00000000-0008-0000-0200-0000B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3" name="Imagen 1">
          <a:extLst>
            <a:ext uri="{FF2B5EF4-FFF2-40B4-BE49-F238E27FC236}">
              <a16:creationId xmlns:a16="http://schemas.microsoft.com/office/drawing/2014/main" id="{00000000-0008-0000-0200-0000B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4" name="Imagen 2">
          <a:extLst>
            <a:ext uri="{FF2B5EF4-FFF2-40B4-BE49-F238E27FC236}">
              <a16:creationId xmlns:a16="http://schemas.microsoft.com/office/drawing/2014/main" id="{00000000-0008-0000-0200-0000B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5" name="Imagen 1">
          <a:extLst>
            <a:ext uri="{FF2B5EF4-FFF2-40B4-BE49-F238E27FC236}">
              <a16:creationId xmlns:a16="http://schemas.microsoft.com/office/drawing/2014/main" id="{00000000-0008-0000-0200-0000B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6" name="Imagen 2">
          <a:extLst>
            <a:ext uri="{FF2B5EF4-FFF2-40B4-BE49-F238E27FC236}">
              <a16:creationId xmlns:a16="http://schemas.microsoft.com/office/drawing/2014/main" id="{00000000-0008-0000-0200-0000B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7" name="Imagen 1">
          <a:extLst>
            <a:ext uri="{FF2B5EF4-FFF2-40B4-BE49-F238E27FC236}">
              <a16:creationId xmlns:a16="http://schemas.microsoft.com/office/drawing/2014/main" id="{00000000-0008-0000-0200-0000B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8" name="Imagen 2">
          <a:extLst>
            <a:ext uri="{FF2B5EF4-FFF2-40B4-BE49-F238E27FC236}">
              <a16:creationId xmlns:a16="http://schemas.microsoft.com/office/drawing/2014/main" id="{00000000-0008-0000-0200-0000C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9" name="Imagen 1">
          <a:extLst>
            <a:ext uri="{FF2B5EF4-FFF2-40B4-BE49-F238E27FC236}">
              <a16:creationId xmlns:a16="http://schemas.microsoft.com/office/drawing/2014/main" id="{00000000-0008-0000-0200-0000C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0" name="Imagen 2">
          <a:extLst>
            <a:ext uri="{FF2B5EF4-FFF2-40B4-BE49-F238E27FC236}">
              <a16:creationId xmlns:a16="http://schemas.microsoft.com/office/drawing/2014/main" id="{00000000-0008-0000-0200-0000C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1" name="Imagen 1">
          <a:extLst>
            <a:ext uri="{FF2B5EF4-FFF2-40B4-BE49-F238E27FC236}">
              <a16:creationId xmlns:a16="http://schemas.microsoft.com/office/drawing/2014/main" id="{00000000-0008-0000-0200-0000C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2" name="Imagen 2">
          <a:extLst>
            <a:ext uri="{FF2B5EF4-FFF2-40B4-BE49-F238E27FC236}">
              <a16:creationId xmlns:a16="http://schemas.microsoft.com/office/drawing/2014/main" id="{00000000-0008-0000-0200-0000C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3" name="Imagen 1">
          <a:extLst>
            <a:ext uri="{FF2B5EF4-FFF2-40B4-BE49-F238E27FC236}">
              <a16:creationId xmlns:a16="http://schemas.microsoft.com/office/drawing/2014/main" id="{00000000-0008-0000-0200-0000C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4" name="Imagen 2">
          <a:extLst>
            <a:ext uri="{FF2B5EF4-FFF2-40B4-BE49-F238E27FC236}">
              <a16:creationId xmlns:a16="http://schemas.microsoft.com/office/drawing/2014/main" id="{00000000-0008-0000-0200-0000C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5" name="Imagen 1">
          <a:extLst>
            <a:ext uri="{FF2B5EF4-FFF2-40B4-BE49-F238E27FC236}">
              <a16:creationId xmlns:a16="http://schemas.microsoft.com/office/drawing/2014/main" id="{00000000-0008-0000-0200-0000C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6" name="Imagen 2">
          <a:extLst>
            <a:ext uri="{FF2B5EF4-FFF2-40B4-BE49-F238E27FC236}">
              <a16:creationId xmlns:a16="http://schemas.microsoft.com/office/drawing/2014/main" id="{00000000-0008-0000-0200-0000C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7" name="Imagen 1">
          <a:extLst>
            <a:ext uri="{FF2B5EF4-FFF2-40B4-BE49-F238E27FC236}">
              <a16:creationId xmlns:a16="http://schemas.microsoft.com/office/drawing/2014/main" id="{00000000-0008-0000-0200-0000C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8" name="Imagen 2">
          <a:extLst>
            <a:ext uri="{FF2B5EF4-FFF2-40B4-BE49-F238E27FC236}">
              <a16:creationId xmlns:a16="http://schemas.microsoft.com/office/drawing/2014/main" id="{00000000-0008-0000-0200-0000C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9" name="Imagen 1">
          <a:extLst>
            <a:ext uri="{FF2B5EF4-FFF2-40B4-BE49-F238E27FC236}">
              <a16:creationId xmlns:a16="http://schemas.microsoft.com/office/drawing/2014/main" id="{00000000-0008-0000-0200-0000C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0" name="Imagen 2">
          <a:extLst>
            <a:ext uri="{FF2B5EF4-FFF2-40B4-BE49-F238E27FC236}">
              <a16:creationId xmlns:a16="http://schemas.microsoft.com/office/drawing/2014/main" id="{00000000-0008-0000-0200-0000C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1" name="Imagen 1">
          <a:extLst>
            <a:ext uri="{FF2B5EF4-FFF2-40B4-BE49-F238E27FC236}">
              <a16:creationId xmlns:a16="http://schemas.microsoft.com/office/drawing/2014/main" id="{00000000-0008-0000-0200-0000C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2" name="Imagen 2">
          <a:extLst>
            <a:ext uri="{FF2B5EF4-FFF2-40B4-BE49-F238E27FC236}">
              <a16:creationId xmlns:a16="http://schemas.microsoft.com/office/drawing/2014/main" id="{00000000-0008-0000-0200-0000C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3" name="Imagen 1">
          <a:extLst>
            <a:ext uri="{FF2B5EF4-FFF2-40B4-BE49-F238E27FC236}">
              <a16:creationId xmlns:a16="http://schemas.microsoft.com/office/drawing/2014/main" id="{00000000-0008-0000-0200-0000C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4" name="Imagen 2">
          <a:extLst>
            <a:ext uri="{FF2B5EF4-FFF2-40B4-BE49-F238E27FC236}">
              <a16:creationId xmlns:a16="http://schemas.microsoft.com/office/drawing/2014/main" id="{00000000-0008-0000-0200-0000D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5" name="Imagen 1">
          <a:extLst>
            <a:ext uri="{FF2B5EF4-FFF2-40B4-BE49-F238E27FC236}">
              <a16:creationId xmlns:a16="http://schemas.microsoft.com/office/drawing/2014/main" id="{00000000-0008-0000-0200-0000D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6" name="Imagen 2">
          <a:extLst>
            <a:ext uri="{FF2B5EF4-FFF2-40B4-BE49-F238E27FC236}">
              <a16:creationId xmlns:a16="http://schemas.microsoft.com/office/drawing/2014/main" id="{00000000-0008-0000-0200-0000D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7" name="Imagen 1">
          <a:extLst>
            <a:ext uri="{FF2B5EF4-FFF2-40B4-BE49-F238E27FC236}">
              <a16:creationId xmlns:a16="http://schemas.microsoft.com/office/drawing/2014/main" id="{00000000-0008-0000-0200-0000D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8" name="Imagen 2">
          <a:extLst>
            <a:ext uri="{FF2B5EF4-FFF2-40B4-BE49-F238E27FC236}">
              <a16:creationId xmlns:a16="http://schemas.microsoft.com/office/drawing/2014/main" id="{00000000-0008-0000-0200-0000D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9" name="Imagen 1">
          <a:extLst>
            <a:ext uri="{FF2B5EF4-FFF2-40B4-BE49-F238E27FC236}">
              <a16:creationId xmlns:a16="http://schemas.microsoft.com/office/drawing/2014/main" id="{00000000-0008-0000-0200-0000D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0" name="Imagen 2">
          <a:extLst>
            <a:ext uri="{FF2B5EF4-FFF2-40B4-BE49-F238E27FC236}">
              <a16:creationId xmlns:a16="http://schemas.microsoft.com/office/drawing/2014/main" id="{00000000-0008-0000-0200-0000D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1" name="Imagen 1">
          <a:extLst>
            <a:ext uri="{FF2B5EF4-FFF2-40B4-BE49-F238E27FC236}">
              <a16:creationId xmlns:a16="http://schemas.microsoft.com/office/drawing/2014/main" id="{00000000-0008-0000-0200-0000D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2" name="Imagen 2">
          <a:extLst>
            <a:ext uri="{FF2B5EF4-FFF2-40B4-BE49-F238E27FC236}">
              <a16:creationId xmlns:a16="http://schemas.microsoft.com/office/drawing/2014/main" id="{00000000-0008-0000-0200-0000D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3" name="Imagen 1">
          <a:extLst>
            <a:ext uri="{FF2B5EF4-FFF2-40B4-BE49-F238E27FC236}">
              <a16:creationId xmlns:a16="http://schemas.microsoft.com/office/drawing/2014/main" id="{00000000-0008-0000-0200-0000D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4" name="Imagen 2">
          <a:extLst>
            <a:ext uri="{FF2B5EF4-FFF2-40B4-BE49-F238E27FC236}">
              <a16:creationId xmlns:a16="http://schemas.microsoft.com/office/drawing/2014/main" id="{00000000-0008-0000-0200-0000D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5" name="Imagen 1">
          <a:extLst>
            <a:ext uri="{FF2B5EF4-FFF2-40B4-BE49-F238E27FC236}">
              <a16:creationId xmlns:a16="http://schemas.microsoft.com/office/drawing/2014/main" id="{00000000-0008-0000-0200-0000D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6" name="Imagen 2">
          <a:extLst>
            <a:ext uri="{FF2B5EF4-FFF2-40B4-BE49-F238E27FC236}">
              <a16:creationId xmlns:a16="http://schemas.microsoft.com/office/drawing/2014/main" id="{00000000-0008-0000-0200-0000D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7" name="Imagen 1">
          <a:extLst>
            <a:ext uri="{FF2B5EF4-FFF2-40B4-BE49-F238E27FC236}">
              <a16:creationId xmlns:a16="http://schemas.microsoft.com/office/drawing/2014/main" id="{00000000-0008-0000-0200-0000D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8" name="Imagen 2">
          <a:extLst>
            <a:ext uri="{FF2B5EF4-FFF2-40B4-BE49-F238E27FC236}">
              <a16:creationId xmlns:a16="http://schemas.microsoft.com/office/drawing/2014/main" id="{00000000-0008-0000-0200-0000D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9" name="Imagen 1">
          <a:extLst>
            <a:ext uri="{FF2B5EF4-FFF2-40B4-BE49-F238E27FC236}">
              <a16:creationId xmlns:a16="http://schemas.microsoft.com/office/drawing/2014/main" id="{00000000-0008-0000-0200-0000D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0" name="Imagen 2">
          <a:extLst>
            <a:ext uri="{FF2B5EF4-FFF2-40B4-BE49-F238E27FC236}">
              <a16:creationId xmlns:a16="http://schemas.microsoft.com/office/drawing/2014/main" id="{00000000-0008-0000-0200-0000E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1" name="Imagen 1">
          <a:extLst>
            <a:ext uri="{FF2B5EF4-FFF2-40B4-BE49-F238E27FC236}">
              <a16:creationId xmlns:a16="http://schemas.microsoft.com/office/drawing/2014/main" id="{00000000-0008-0000-0200-0000E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2" name="Imagen 2">
          <a:extLst>
            <a:ext uri="{FF2B5EF4-FFF2-40B4-BE49-F238E27FC236}">
              <a16:creationId xmlns:a16="http://schemas.microsoft.com/office/drawing/2014/main" id="{00000000-0008-0000-0200-0000E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3" name="Imagen 1">
          <a:extLst>
            <a:ext uri="{FF2B5EF4-FFF2-40B4-BE49-F238E27FC236}">
              <a16:creationId xmlns:a16="http://schemas.microsoft.com/office/drawing/2014/main" id="{00000000-0008-0000-0200-0000E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4" name="Imagen 2">
          <a:extLst>
            <a:ext uri="{FF2B5EF4-FFF2-40B4-BE49-F238E27FC236}">
              <a16:creationId xmlns:a16="http://schemas.microsoft.com/office/drawing/2014/main" id="{00000000-0008-0000-0200-0000E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5" name="Imagen 1">
          <a:extLst>
            <a:ext uri="{FF2B5EF4-FFF2-40B4-BE49-F238E27FC236}">
              <a16:creationId xmlns:a16="http://schemas.microsoft.com/office/drawing/2014/main" id="{00000000-0008-0000-0200-0000E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6" name="Imagen 2">
          <a:extLst>
            <a:ext uri="{FF2B5EF4-FFF2-40B4-BE49-F238E27FC236}">
              <a16:creationId xmlns:a16="http://schemas.microsoft.com/office/drawing/2014/main" id="{00000000-0008-0000-0200-0000E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7" name="Imagen 1">
          <a:extLst>
            <a:ext uri="{FF2B5EF4-FFF2-40B4-BE49-F238E27FC236}">
              <a16:creationId xmlns:a16="http://schemas.microsoft.com/office/drawing/2014/main" id="{00000000-0008-0000-0200-0000E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8" name="Imagen 2">
          <a:extLst>
            <a:ext uri="{FF2B5EF4-FFF2-40B4-BE49-F238E27FC236}">
              <a16:creationId xmlns:a16="http://schemas.microsoft.com/office/drawing/2014/main" id="{00000000-0008-0000-0200-0000E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9" name="Imagen 1">
          <a:extLst>
            <a:ext uri="{FF2B5EF4-FFF2-40B4-BE49-F238E27FC236}">
              <a16:creationId xmlns:a16="http://schemas.microsoft.com/office/drawing/2014/main" id="{00000000-0008-0000-0200-0000E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0" name="Imagen 2">
          <a:extLst>
            <a:ext uri="{FF2B5EF4-FFF2-40B4-BE49-F238E27FC236}">
              <a16:creationId xmlns:a16="http://schemas.microsoft.com/office/drawing/2014/main" id="{00000000-0008-0000-0200-0000E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1" name="Imagen 1">
          <a:extLst>
            <a:ext uri="{FF2B5EF4-FFF2-40B4-BE49-F238E27FC236}">
              <a16:creationId xmlns:a16="http://schemas.microsoft.com/office/drawing/2014/main" id="{00000000-0008-0000-0200-0000E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2" name="Imagen 2">
          <a:extLst>
            <a:ext uri="{FF2B5EF4-FFF2-40B4-BE49-F238E27FC236}">
              <a16:creationId xmlns:a16="http://schemas.microsoft.com/office/drawing/2014/main" id="{00000000-0008-0000-0200-0000E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3" name="Imagen 1">
          <a:extLst>
            <a:ext uri="{FF2B5EF4-FFF2-40B4-BE49-F238E27FC236}">
              <a16:creationId xmlns:a16="http://schemas.microsoft.com/office/drawing/2014/main" id="{00000000-0008-0000-0200-0000E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4" name="Imagen 2">
          <a:extLst>
            <a:ext uri="{FF2B5EF4-FFF2-40B4-BE49-F238E27FC236}">
              <a16:creationId xmlns:a16="http://schemas.microsoft.com/office/drawing/2014/main" id="{00000000-0008-0000-0200-0000E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5" name="Imagen 1">
          <a:extLst>
            <a:ext uri="{FF2B5EF4-FFF2-40B4-BE49-F238E27FC236}">
              <a16:creationId xmlns:a16="http://schemas.microsoft.com/office/drawing/2014/main" id="{00000000-0008-0000-0200-0000E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6" name="Imagen 2">
          <a:extLst>
            <a:ext uri="{FF2B5EF4-FFF2-40B4-BE49-F238E27FC236}">
              <a16:creationId xmlns:a16="http://schemas.microsoft.com/office/drawing/2014/main" id="{00000000-0008-0000-0200-0000F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7" name="Imagen 1">
          <a:extLst>
            <a:ext uri="{FF2B5EF4-FFF2-40B4-BE49-F238E27FC236}">
              <a16:creationId xmlns:a16="http://schemas.microsoft.com/office/drawing/2014/main" id="{00000000-0008-0000-0200-0000F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8" name="Imagen 2">
          <a:extLst>
            <a:ext uri="{FF2B5EF4-FFF2-40B4-BE49-F238E27FC236}">
              <a16:creationId xmlns:a16="http://schemas.microsoft.com/office/drawing/2014/main" id="{00000000-0008-0000-0200-0000F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9" name="Imagen 1">
          <a:extLst>
            <a:ext uri="{FF2B5EF4-FFF2-40B4-BE49-F238E27FC236}">
              <a16:creationId xmlns:a16="http://schemas.microsoft.com/office/drawing/2014/main" id="{00000000-0008-0000-0200-0000F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0" name="Imagen 2">
          <a:extLst>
            <a:ext uri="{FF2B5EF4-FFF2-40B4-BE49-F238E27FC236}">
              <a16:creationId xmlns:a16="http://schemas.microsoft.com/office/drawing/2014/main" id="{00000000-0008-0000-0200-0000F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1" name="Imagen 1">
          <a:extLst>
            <a:ext uri="{FF2B5EF4-FFF2-40B4-BE49-F238E27FC236}">
              <a16:creationId xmlns:a16="http://schemas.microsoft.com/office/drawing/2014/main" id="{00000000-0008-0000-0200-0000F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2" name="Imagen 2">
          <a:extLst>
            <a:ext uri="{FF2B5EF4-FFF2-40B4-BE49-F238E27FC236}">
              <a16:creationId xmlns:a16="http://schemas.microsoft.com/office/drawing/2014/main" id="{00000000-0008-0000-0200-0000F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3" name="Imagen 1">
          <a:extLst>
            <a:ext uri="{FF2B5EF4-FFF2-40B4-BE49-F238E27FC236}">
              <a16:creationId xmlns:a16="http://schemas.microsoft.com/office/drawing/2014/main" id="{00000000-0008-0000-0200-0000F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4" name="Imagen 2">
          <a:extLst>
            <a:ext uri="{FF2B5EF4-FFF2-40B4-BE49-F238E27FC236}">
              <a16:creationId xmlns:a16="http://schemas.microsoft.com/office/drawing/2014/main" id="{00000000-0008-0000-0200-0000F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5" name="Imagen 1">
          <a:extLst>
            <a:ext uri="{FF2B5EF4-FFF2-40B4-BE49-F238E27FC236}">
              <a16:creationId xmlns:a16="http://schemas.microsoft.com/office/drawing/2014/main" id="{00000000-0008-0000-0200-0000F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6" name="Imagen 2">
          <a:extLst>
            <a:ext uri="{FF2B5EF4-FFF2-40B4-BE49-F238E27FC236}">
              <a16:creationId xmlns:a16="http://schemas.microsoft.com/office/drawing/2014/main" id="{00000000-0008-0000-0200-0000F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7" name="Imagen 1">
          <a:extLst>
            <a:ext uri="{FF2B5EF4-FFF2-40B4-BE49-F238E27FC236}">
              <a16:creationId xmlns:a16="http://schemas.microsoft.com/office/drawing/2014/main" id="{00000000-0008-0000-0200-0000F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8" name="Imagen 2">
          <a:extLst>
            <a:ext uri="{FF2B5EF4-FFF2-40B4-BE49-F238E27FC236}">
              <a16:creationId xmlns:a16="http://schemas.microsoft.com/office/drawing/2014/main" id="{00000000-0008-0000-0200-0000F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9" name="Imagen 1">
          <a:extLst>
            <a:ext uri="{FF2B5EF4-FFF2-40B4-BE49-F238E27FC236}">
              <a16:creationId xmlns:a16="http://schemas.microsoft.com/office/drawing/2014/main" id="{00000000-0008-0000-0200-0000F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90" name="Imagen 2">
          <a:extLst>
            <a:ext uri="{FF2B5EF4-FFF2-40B4-BE49-F238E27FC236}">
              <a16:creationId xmlns:a16="http://schemas.microsoft.com/office/drawing/2014/main" id="{00000000-0008-0000-0200-0000F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91" name="Imagen 1">
          <a:extLst>
            <a:ext uri="{FF2B5EF4-FFF2-40B4-BE49-F238E27FC236}">
              <a16:creationId xmlns:a16="http://schemas.microsoft.com/office/drawing/2014/main" id="{00000000-0008-0000-0200-0000F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28737" name="Object 1" hidden="1">
              <a:extLst>
                <a:ext uri="{63B3BB69-23CF-44E3-9099-C40C66FF867C}">
                  <a14:compatExt spid="_x0000_s35828737"/>
                </a:ext>
                <a:ext uri="{FF2B5EF4-FFF2-40B4-BE49-F238E27FC236}">
                  <a16:creationId xmlns:a16="http://schemas.microsoft.com/office/drawing/2014/main" id="{00000000-0008-0000-0300-000001B422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22411</xdr:colOff>
      <xdr:row>39</xdr:row>
      <xdr:rowOff>6722</xdr:rowOff>
    </xdr:from>
    <xdr:to>
      <xdr:col>8</xdr:col>
      <xdr:colOff>1075764</xdr:colOff>
      <xdr:row>44</xdr:row>
      <xdr:rowOff>4483</xdr:rowOff>
    </xdr:to>
    <xdr:graphicFrame macro="">
      <xdr:nvGraphicFramePr>
        <xdr:cNvPr id="8" name="3 Gráfico">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1246094</xdr:colOff>
      <xdr:row>2</xdr:row>
      <xdr:rowOff>340604</xdr:rowOff>
    </xdr:to>
    <xdr:pic>
      <xdr:nvPicPr>
        <xdr:cNvPr id="2" name="Imagen 4" descr="escudo_negr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6043" y="123825"/>
          <a:ext cx="931769" cy="116703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25400</xdr:colOff>
          <xdr:row>1</xdr:row>
          <xdr:rowOff>25400</xdr:rowOff>
        </xdr:from>
        <xdr:to>
          <xdr:col>8</xdr:col>
          <xdr:colOff>1714500</xdr:colOff>
          <xdr:row>2</xdr:row>
          <xdr:rowOff>63500</xdr:rowOff>
        </xdr:to>
        <xdr:sp macro="" textlink="">
          <xdr:nvSpPr>
            <xdr:cNvPr id="35854337" name="Object 1" hidden="1">
              <a:extLst>
                <a:ext uri="{63B3BB69-23CF-44E3-9099-C40C66FF867C}">
                  <a14:compatExt spid="_x0000_s35854337"/>
                </a:ext>
                <a:ext uri="{FF2B5EF4-FFF2-40B4-BE49-F238E27FC236}">
                  <a16:creationId xmlns:a16="http://schemas.microsoft.com/office/drawing/2014/main" id="{00000000-0008-0000-0400-000001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66674</xdr:colOff>
      <xdr:row>38</xdr:row>
      <xdr:rowOff>1047750</xdr:rowOff>
    </xdr:from>
    <xdr:to>
      <xdr:col>9</xdr:col>
      <xdr:colOff>0</xdr:colOff>
      <xdr:row>44</xdr:row>
      <xdr:rowOff>9525</xdr:rowOff>
    </xdr:to>
    <xdr:graphicFrame macro="">
      <xdr:nvGraphicFramePr>
        <xdr:cNvPr id="5" name="3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64577" name="Object 1" hidden="1">
              <a:extLst>
                <a:ext uri="{63B3BB69-23CF-44E3-9099-C40C66FF867C}">
                  <a14:compatExt spid="_x0000_s35864577"/>
                </a:ext>
                <a:ext uri="{FF2B5EF4-FFF2-40B4-BE49-F238E27FC236}">
                  <a16:creationId xmlns:a16="http://schemas.microsoft.com/office/drawing/2014/main" id="{00000000-0008-0000-0500-00000140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44825</xdr:colOff>
      <xdr:row>39</xdr:row>
      <xdr:rowOff>42039</xdr:rowOff>
    </xdr:from>
    <xdr:to>
      <xdr:col>8</xdr:col>
      <xdr:colOff>1445560</xdr:colOff>
      <xdr:row>44</xdr:row>
      <xdr:rowOff>17387</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71745" name="Object 1" hidden="1">
              <a:extLst>
                <a:ext uri="{63B3BB69-23CF-44E3-9099-C40C66FF867C}">
                  <a14:compatExt spid="_x0000_s35871745"/>
                </a:ext>
                <a:ext uri="{FF2B5EF4-FFF2-40B4-BE49-F238E27FC236}">
                  <a16:creationId xmlns:a16="http://schemas.microsoft.com/office/drawing/2014/main" id="{00000000-0008-0000-0600-0000015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380999</xdr:colOff>
      <xdr:row>39</xdr:row>
      <xdr:rowOff>11906</xdr:rowOff>
    </xdr:from>
    <xdr:to>
      <xdr:col>7</xdr:col>
      <xdr:colOff>761999</xdr:colOff>
      <xdr:row>43</xdr:row>
      <xdr:rowOff>413656</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57409" name="Object 1" hidden="1">
              <a:extLst>
                <a:ext uri="{63B3BB69-23CF-44E3-9099-C40C66FF867C}">
                  <a14:compatExt spid="_x0000_s35857409"/>
                </a:ext>
                <a:ext uri="{FF2B5EF4-FFF2-40B4-BE49-F238E27FC236}">
                  <a16:creationId xmlns:a16="http://schemas.microsoft.com/office/drawing/2014/main" id="{00000000-0008-0000-0700-00000124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53787</xdr:colOff>
      <xdr:row>39</xdr:row>
      <xdr:rowOff>0</xdr:rowOff>
    </xdr:from>
    <xdr:to>
      <xdr:col>9</xdr:col>
      <xdr:colOff>8963</xdr:colOff>
      <xdr:row>45</xdr:row>
      <xdr:rowOff>10885</xdr:rowOff>
    </xdr:to>
    <xdr:graphicFrame macro="">
      <xdr:nvGraphicFramePr>
        <xdr:cNvPr id="5" name="3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58433" name="Object 1" hidden="1">
              <a:extLst>
                <a:ext uri="{63B3BB69-23CF-44E3-9099-C40C66FF867C}">
                  <a14:compatExt spid="_x0000_s35858433"/>
                </a:ext>
                <a:ext uri="{FF2B5EF4-FFF2-40B4-BE49-F238E27FC236}">
                  <a16:creationId xmlns:a16="http://schemas.microsoft.com/office/drawing/2014/main" id="{00000000-0008-0000-0800-0000012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39</xdr:row>
      <xdr:rowOff>-1</xdr:rowOff>
    </xdr:from>
    <xdr:to>
      <xdr:col>9</xdr:col>
      <xdr:colOff>0</xdr:colOff>
      <xdr:row>43</xdr:row>
      <xdr:rowOff>414617</xdr:rowOff>
    </xdr:to>
    <xdr:graphicFrame macro="">
      <xdr:nvGraphicFramePr>
        <xdr:cNvPr id="5" name="3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O22"/>
  <sheetViews>
    <sheetView showGridLines="0" topLeftCell="A11" zoomScale="70" zoomScaleNormal="70" zoomScaleSheetLayoutView="80" zoomScalePageLayoutView="70" workbookViewId="0">
      <selection activeCell="AE13" sqref="AE13:AE14"/>
    </sheetView>
  </sheetViews>
  <sheetFormatPr baseColWidth="10" defaultColWidth="10.6640625" defaultRowHeight="15" x14ac:dyDescent="0.2"/>
  <cols>
    <col min="1" max="1" width="15.6640625" style="52" customWidth="1"/>
    <col min="2" max="2" width="23.1640625" style="52" customWidth="1"/>
    <col min="3" max="3" width="16.1640625" style="52" customWidth="1"/>
    <col min="4" max="4" width="16.5" style="53" customWidth="1"/>
    <col min="5" max="5" width="17.5" style="52" customWidth="1"/>
    <col min="6" max="6" width="23.5" style="52" customWidth="1"/>
    <col min="7" max="7" width="17.1640625" style="52" customWidth="1"/>
    <col min="8" max="8" width="16.5" style="52" customWidth="1"/>
    <col min="9" max="9" width="18.1640625" style="52" customWidth="1"/>
    <col min="10" max="10" width="13.6640625" style="52" customWidth="1"/>
    <col min="11" max="11" width="13.6640625" style="60" customWidth="1"/>
    <col min="12" max="17" width="13.6640625" style="52" customWidth="1"/>
    <col min="18" max="18" width="11.6640625" style="52" customWidth="1"/>
    <col min="19" max="19" width="9.6640625" style="52" customWidth="1"/>
    <col min="20" max="20" width="10.33203125" style="52" customWidth="1"/>
    <col min="21" max="21" width="14.1640625" style="52" customWidth="1"/>
    <col min="22" max="22" width="11.6640625" style="52" customWidth="1"/>
    <col min="23" max="23" width="12.5" style="52" customWidth="1"/>
    <col min="24" max="26" width="14.6640625" style="52" customWidth="1"/>
    <col min="27" max="27" width="16.5" style="67" customWidth="1"/>
    <col min="28" max="28" width="14.6640625" style="52" customWidth="1"/>
    <col min="29" max="29" width="14.5" style="52" customWidth="1"/>
    <col min="30" max="30" width="89.6640625" style="52" customWidth="1"/>
    <col min="31" max="31" width="79.5" style="52" customWidth="1"/>
    <col min="32" max="32" width="87.5" style="52" customWidth="1"/>
    <col min="33" max="16384" width="10.6640625" style="52"/>
  </cols>
  <sheetData>
    <row r="2" spans="1:67" s="69" customFormat="1" ht="45.75" customHeight="1" x14ac:dyDescent="0.2">
      <c r="A2" s="363"/>
      <c r="B2" s="363"/>
      <c r="C2" s="348" t="s">
        <v>0</v>
      </c>
      <c r="D2" s="348"/>
      <c r="E2" s="348"/>
      <c r="F2" s="348"/>
      <c r="G2" s="348"/>
      <c r="H2" s="348"/>
      <c r="I2" s="348"/>
      <c r="J2" s="348"/>
      <c r="K2" s="348"/>
      <c r="L2" s="348"/>
      <c r="M2" s="348"/>
      <c r="N2" s="348"/>
      <c r="O2" s="348"/>
      <c r="P2" s="348"/>
      <c r="Q2" s="348"/>
      <c r="R2" s="348"/>
      <c r="S2" s="348"/>
      <c r="T2" s="348"/>
      <c r="U2" s="348"/>
      <c r="V2" s="348"/>
      <c r="W2" s="348"/>
      <c r="X2" s="348"/>
      <c r="Y2" s="348"/>
      <c r="Z2" s="348"/>
      <c r="AA2" s="348"/>
      <c r="AB2" s="348"/>
      <c r="AC2" s="348"/>
      <c r="AD2" s="348"/>
      <c r="AE2" s="348"/>
      <c r="AF2" s="355"/>
    </row>
    <row r="3" spans="1:67" s="69" customFormat="1" ht="45.75" customHeight="1" x14ac:dyDescent="0.2">
      <c r="A3" s="363"/>
      <c r="B3" s="363"/>
      <c r="C3" s="348" t="s">
        <v>1</v>
      </c>
      <c r="D3" s="348"/>
      <c r="E3" s="348"/>
      <c r="F3" s="348"/>
      <c r="G3" s="348"/>
      <c r="H3" s="348"/>
      <c r="I3" s="348"/>
      <c r="J3" s="348"/>
      <c r="K3" s="348"/>
      <c r="L3" s="348"/>
      <c r="M3" s="348"/>
      <c r="N3" s="348"/>
      <c r="O3" s="348"/>
      <c r="P3" s="348"/>
      <c r="Q3" s="348"/>
      <c r="R3" s="348"/>
      <c r="S3" s="348"/>
      <c r="T3" s="348"/>
      <c r="U3" s="348"/>
      <c r="V3" s="348"/>
      <c r="W3" s="348"/>
      <c r="X3" s="348"/>
      <c r="Y3" s="348"/>
      <c r="Z3" s="348"/>
      <c r="AA3" s="348"/>
      <c r="AB3" s="348"/>
      <c r="AC3" s="348"/>
      <c r="AD3" s="348"/>
      <c r="AE3" s="348"/>
      <c r="AF3" s="356"/>
    </row>
    <row r="4" spans="1:67" s="69" customFormat="1" ht="45.75" customHeight="1" x14ac:dyDescent="0.2">
      <c r="A4" s="363"/>
      <c r="B4" s="363"/>
      <c r="C4" s="348" t="s">
        <v>2</v>
      </c>
      <c r="D4" s="348"/>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56"/>
    </row>
    <row r="5" spans="1:67" s="69" customFormat="1" ht="45.75" customHeight="1" x14ac:dyDescent="0.2">
      <c r="A5" s="363"/>
      <c r="B5" s="363"/>
      <c r="C5" s="366" t="s">
        <v>3</v>
      </c>
      <c r="D5" s="366"/>
      <c r="E5" s="366"/>
      <c r="F5" s="366"/>
      <c r="G5" s="366"/>
      <c r="H5" s="366"/>
      <c r="I5" s="366"/>
      <c r="J5" s="366"/>
      <c r="K5" s="366"/>
      <c r="L5" s="366"/>
      <c r="M5" s="366"/>
      <c r="N5" s="366"/>
      <c r="O5" s="366"/>
      <c r="P5" s="366"/>
      <c r="Q5" s="366"/>
      <c r="R5" s="353" t="s">
        <v>4</v>
      </c>
      <c r="S5" s="353"/>
      <c r="T5" s="353"/>
      <c r="U5" s="353"/>
      <c r="V5" s="353"/>
      <c r="W5" s="353"/>
      <c r="X5" s="353"/>
      <c r="Y5" s="353"/>
      <c r="Z5" s="353"/>
      <c r="AA5" s="353"/>
      <c r="AB5" s="353"/>
      <c r="AC5" s="353"/>
      <c r="AD5" s="353"/>
      <c r="AE5" s="353"/>
      <c r="AF5" s="357"/>
    </row>
    <row r="6" spans="1:67" s="70" customFormat="1" ht="30.75" customHeight="1" x14ac:dyDescent="0.2">
      <c r="D6" s="71"/>
      <c r="K6" s="69"/>
      <c r="AA6" s="72"/>
    </row>
    <row r="7" spans="1:67" s="70" customFormat="1" ht="42" customHeight="1" x14ac:dyDescent="0.2">
      <c r="B7" s="176" t="s">
        <v>5</v>
      </c>
      <c r="C7" s="362" t="e">
        <f>+#REF!</f>
        <v>#REF!</v>
      </c>
      <c r="D7" s="362"/>
      <c r="E7" s="362"/>
      <c r="F7" s="362"/>
      <c r="G7" s="362"/>
      <c r="K7" s="69"/>
      <c r="AA7" s="72"/>
    </row>
    <row r="8" spans="1:67" s="70" customFormat="1" ht="42" customHeight="1" x14ac:dyDescent="0.2">
      <c r="B8" s="176" t="s">
        <v>6</v>
      </c>
      <c r="C8" s="362" t="e">
        <f>+#REF!</f>
        <v>#REF!</v>
      </c>
      <c r="D8" s="362"/>
      <c r="E8" s="362"/>
      <c r="F8" s="362"/>
      <c r="G8" s="362"/>
      <c r="K8" s="69"/>
      <c r="AA8" s="72"/>
    </row>
    <row r="9" spans="1:67" s="70" customFormat="1" ht="42" customHeight="1" x14ac:dyDescent="0.2">
      <c r="B9" s="177" t="s">
        <v>7</v>
      </c>
      <c r="C9" s="362" t="e">
        <f>+#REF!</f>
        <v>#REF!</v>
      </c>
      <c r="D9" s="362"/>
      <c r="E9" s="362"/>
      <c r="F9" s="362"/>
      <c r="G9" s="362"/>
      <c r="K9" s="69"/>
      <c r="Q9" s="73"/>
      <c r="R9" s="74"/>
      <c r="AA9" s="72"/>
    </row>
    <row r="10" spans="1:67" s="56" customFormat="1" ht="24.75" customHeight="1" x14ac:dyDescent="0.15">
      <c r="A10" s="54"/>
      <c r="B10" s="54"/>
      <c r="C10" s="54"/>
      <c r="D10" s="54"/>
      <c r="E10" s="55"/>
      <c r="F10" s="55"/>
      <c r="G10" s="55"/>
      <c r="H10" s="55"/>
      <c r="I10" s="55"/>
      <c r="J10" s="55"/>
      <c r="K10" s="63"/>
      <c r="L10" s="55"/>
      <c r="M10" s="55"/>
      <c r="N10" s="55"/>
      <c r="O10" s="55"/>
      <c r="P10" s="55"/>
      <c r="Q10" s="55"/>
      <c r="R10" s="55"/>
      <c r="S10" s="55"/>
      <c r="T10" s="55"/>
      <c r="U10" s="55"/>
      <c r="V10" s="55"/>
      <c r="W10" s="55"/>
      <c r="X10" s="55"/>
      <c r="Y10" s="55"/>
      <c r="Z10" s="55"/>
      <c r="AA10" s="68"/>
      <c r="AB10" s="55"/>
      <c r="AC10" s="55"/>
    </row>
    <row r="11" spans="1:67" s="57" customFormat="1" ht="35.25" customHeight="1" x14ac:dyDescent="0.15">
      <c r="A11" s="337" t="s">
        <v>8</v>
      </c>
      <c r="B11" s="338"/>
      <c r="C11" s="338"/>
      <c r="D11" s="338"/>
      <c r="E11" s="338"/>
      <c r="F11" s="338"/>
      <c r="G11" s="338"/>
      <c r="H11" s="339"/>
      <c r="I11" s="359" t="s">
        <v>9</v>
      </c>
      <c r="J11" s="360"/>
      <c r="K11" s="360"/>
      <c r="L11" s="360"/>
      <c r="M11" s="360"/>
      <c r="N11" s="361"/>
      <c r="O11" s="354" t="s">
        <v>10</v>
      </c>
      <c r="P11" s="354"/>
      <c r="Q11" s="354"/>
      <c r="R11" s="354"/>
      <c r="S11" s="354"/>
      <c r="T11" s="354"/>
      <c r="U11" s="354"/>
      <c r="V11" s="354"/>
      <c r="W11" s="354"/>
      <c r="X11" s="354"/>
      <c r="Y11" s="354"/>
      <c r="Z11" s="354"/>
      <c r="AA11" s="354"/>
      <c r="AB11" s="354"/>
      <c r="AC11" s="354"/>
      <c r="AD11" s="337" t="s">
        <v>11</v>
      </c>
      <c r="AE11" s="338"/>
      <c r="AF11" s="339"/>
    </row>
    <row r="12" spans="1:67" s="57" customFormat="1" ht="56.25" customHeight="1" x14ac:dyDescent="0.15">
      <c r="A12" s="178" t="s">
        <v>12</v>
      </c>
      <c r="B12" s="178" t="s">
        <v>13</v>
      </c>
      <c r="C12" s="178" t="s">
        <v>14</v>
      </c>
      <c r="D12" s="178" t="s">
        <v>15</v>
      </c>
      <c r="E12" s="178" t="s">
        <v>16</v>
      </c>
      <c r="F12" s="178" t="s">
        <v>17</v>
      </c>
      <c r="G12" s="178" t="s">
        <v>18</v>
      </c>
      <c r="H12" s="178" t="s">
        <v>19</v>
      </c>
      <c r="I12" s="179" t="s">
        <v>20</v>
      </c>
      <c r="J12" s="179">
        <v>2016</v>
      </c>
      <c r="K12" s="179">
        <v>2017</v>
      </c>
      <c r="L12" s="179">
        <v>2018</v>
      </c>
      <c r="M12" s="179">
        <v>2019</v>
      </c>
      <c r="N12" s="179">
        <v>2020</v>
      </c>
      <c r="O12" s="180" t="s">
        <v>21</v>
      </c>
      <c r="P12" s="180" t="s">
        <v>22</v>
      </c>
      <c r="Q12" s="180" t="s">
        <v>23</v>
      </c>
      <c r="R12" s="180" t="s">
        <v>24</v>
      </c>
      <c r="S12" s="180" t="s">
        <v>25</v>
      </c>
      <c r="T12" s="180" t="s">
        <v>26</v>
      </c>
      <c r="U12" s="180" t="s">
        <v>27</v>
      </c>
      <c r="V12" s="180" t="s">
        <v>28</v>
      </c>
      <c r="W12" s="180" t="s">
        <v>29</v>
      </c>
      <c r="X12" s="180" t="s">
        <v>30</v>
      </c>
      <c r="Y12" s="180" t="s">
        <v>31</v>
      </c>
      <c r="Z12" s="180" t="s">
        <v>32</v>
      </c>
      <c r="AA12" s="180" t="s">
        <v>33</v>
      </c>
      <c r="AB12" s="181" t="s">
        <v>34</v>
      </c>
      <c r="AC12" s="180" t="s">
        <v>35</v>
      </c>
      <c r="AD12" s="182" t="s">
        <v>36</v>
      </c>
      <c r="AE12" s="182" t="s">
        <v>37</v>
      </c>
      <c r="AF12" s="182" t="s">
        <v>38</v>
      </c>
    </row>
    <row r="13" spans="1:67" s="59" customFormat="1" ht="84.75" customHeight="1" x14ac:dyDescent="0.2">
      <c r="A13" s="303" t="s">
        <v>39</v>
      </c>
      <c r="B13" s="303" t="s">
        <v>40</v>
      </c>
      <c r="C13" s="303">
        <v>224</v>
      </c>
      <c r="D13" s="303" t="s">
        <v>41</v>
      </c>
      <c r="E13" s="303">
        <v>171</v>
      </c>
      <c r="F13" s="307" t="s">
        <v>42</v>
      </c>
      <c r="G13" s="303" t="s">
        <v>43</v>
      </c>
      <c r="H13" s="303" t="s">
        <v>44</v>
      </c>
      <c r="I13" s="358" t="e">
        <f>SUM(J13:N14)</f>
        <v>#REF!</v>
      </c>
      <c r="J13" s="340" t="e">
        <f>+#REF!</f>
        <v>#REF!</v>
      </c>
      <c r="K13" s="342" t="e">
        <f>+#REF!</f>
        <v>#REF!</v>
      </c>
      <c r="L13" s="364" t="e">
        <f>+#REF!</f>
        <v>#REF!</v>
      </c>
      <c r="M13" s="340" t="e">
        <f>+#REF!</f>
        <v>#REF!</v>
      </c>
      <c r="N13" s="340" t="e">
        <f>+#REF!</f>
        <v>#REF!</v>
      </c>
      <c r="O13" s="335" t="e">
        <f>+#REF!</f>
        <v>#REF!</v>
      </c>
      <c r="P13" s="335">
        <v>6.45</v>
      </c>
      <c r="Q13" s="335">
        <v>31.03</v>
      </c>
      <c r="R13" s="335"/>
      <c r="S13" s="335" t="e">
        <f>+#REF!</f>
        <v>#REF!</v>
      </c>
      <c r="T13" s="335" t="e">
        <f>+#REF!</f>
        <v>#REF!</v>
      </c>
      <c r="U13" s="335" t="e">
        <f>+#REF!</f>
        <v>#REF!</v>
      </c>
      <c r="V13" s="335" t="e">
        <f>+#REF!</f>
        <v>#REF!</v>
      </c>
      <c r="W13" s="335" t="e">
        <f>+#REF!</f>
        <v>#REF!</v>
      </c>
      <c r="X13" s="335" t="e">
        <f>+#REF!</f>
        <v>#REF!</v>
      </c>
      <c r="Y13" s="335" t="e">
        <f>+#REF!</f>
        <v>#REF!</v>
      </c>
      <c r="Z13" s="335" t="e">
        <f>+#REF!</f>
        <v>#REF!</v>
      </c>
      <c r="AA13" s="346" t="e">
        <f>SUM(O13:Z14)</f>
        <v>#REF!</v>
      </c>
      <c r="AB13" s="310" t="e">
        <f>+AA13/K13</f>
        <v>#REF!</v>
      </c>
      <c r="AC13" s="310" t="e">
        <f>+(J13+AA13)/I13</f>
        <v>#REF!</v>
      </c>
      <c r="AD13" s="344" t="s">
        <v>45</v>
      </c>
      <c r="AE13" s="297" t="s">
        <v>46</v>
      </c>
      <c r="AF13" s="344" t="s">
        <v>47</v>
      </c>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row>
    <row r="14" spans="1:67" ht="195.75" customHeight="1" x14ac:dyDescent="0.2">
      <c r="A14" s="303"/>
      <c r="B14" s="303"/>
      <c r="C14" s="303"/>
      <c r="D14" s="303"/>
      <c r="E14" s="303"/>
      <c r="F14" s="307"/>
      <c r="G14" s="303"/>
      <c r="H14" s="303"/>
      <c r="I14" s="358"/>
      <c r="J14" s="341"/>
      <c r="K14" s="343"/>
      <c r="L14" s="365"/>
      <c r="M14" s="341"/>
      <c r="N14" s="341"/>
      <c r="O14" s="336"/>
      <c r="P14" s="336"/>
      <c r="Q14" s="336"/>
      <c r="R14" s="336"/>
      <c r="S14" s="336"/>
      <c r="T14" s="336"/>
      <c r="U14" s="336"/>
      <c r="V14" s="336"/>
      <c r="W14" s="336"/>
      <c r="X14" s="336"/>
      <c r="Y14" s="336"/>
      <c r="Z14" s="336"/>
      <c r="AA14" s="347"/>
      <c r="AB14" s="310"/>
      <c r="AC14" s="310"/>
      <c r="AD14" s="345"/>
      <c r="AE14" s="298"/>
      <c r="AF14" s="345"/>
    </row>
    <row r="15" spans="1:67" ht="89.25" customHeight="1" x14ac:dyDescent="0.2">
      <c r="A15" s="303" t="s">
        <v>39</v>
      </c>
      <c r="B15" s="303" t="s">
        <v>48</v>
      </c>
      <c r="C15" s="303">
        <v>223</v>
      </c>
      <c r="D15" s="303" t="s">
        <v>49</v>
      </c>
      <c r="E15" s="303">
        <v>170</v>
      </c>
      <c r="F15" s="307" t="s">
        <v>50</v>
      </c>
      <c r="G15" s="303" t="s">
        <v>43</v>
      </c>
      <c r="H15" s="303" t="s">
        <v>44</v>
      </c>
      <c r="I15" s="358" t="e">
        <f>SUM(J15:N16)</f>
        <v>#REF!</v>
      </c>
      <c r="J15" s="333" t="e">
        <f>+#REF!</f>
        <v>#REF!</v>
      </c>
      <c r="K15" s="349" t="e">
        <f>+#REF!</f>
        <v>#REF!</v>
      </c>
      <c r="L15" s="351" t="e">
        <f>+#REF!</f>
        <v>#REF!</v>
      </c>
      <c r="M15" s="333" t="e">
        <f>+#REF!</f>
        <v>#REF!</v>
      </c>
      <c r="N15" s="333" t="e">
        <f>+#REF!</f>
        <v>#REF!</v>
      </c>
      <c r="O15" s="335">
        <v>53</v>
      </c>
      <c r="P15" s="335">
        <v>712</v>
      </c>
      <c r="Q15" s="335">
        <v>881</v>
      </c>
      <c r="R15" s="335"/>
      <c r="S15" s="335" t="e">
        <f>+#REF!</f>
        <v>#REF!</v>
      </c>
      <c r="T15" s="335" t="e">
        <f>+#REF!</f>
        <v>#REF!</v>
      </c>
      <c r="U15" s="335" t="e">
        <f>+#REF!</f>
        <v>#REF!</v>
      </c>
      <c r="V15" s="335" t="e">
        <f>+#REF!</f>
        <v>#REF!</v>
      </c>
      <c r="W15" s="335" t="e">
        <f>+#REF!</f>
        <v>#REF!</v>
      </c>
      <c r="X15" s="335" t="e">
        <f>+#REF!</f>
        <v>#REF!</v>
      </c>
      <c r="Y15" s="335" t="e">
        <f>+#REF!</f>
        <v>#REF!</v>
      </c>
      <c r="Z15" s="335" t="e">
        <f>+#REF!</f>
        <v>#REF!</v>
      </c>
      <c r="AA15" s="346" t="e">
        <f>SUM(O15:Z16)</f>
        <v>#REF!</v>
      </c>
      <c r="AB15" s="310" t="e">
        <f>+AA15/K15</f>
        <v>#REF!</v>
      </c>
      <c r="AC15" s="310" t="e">
        <f>+(J15+AA15)/I15</f>
        <v>#REF!</v>
      </c>
      <c r="AD15" s="344" t="s">
        <v>51</v>
      </c>
      <c r="AE15" s="297" t="s">
        <v>46</v>
      </c>
      <c r="AF15" s="344" t="s">
        <v>52</v>
      </c>
    </row>
    <row r="16" spans="1:67" ht="140.25" customHeight="1" x14ac:dyDescent="0.2">
      <c r="A16" s="303"/>
      <c r="B16" s="303"/>
      <c r="C16" s="303"/>
      <c r="D16" s="303"/>
      <c r="E16" s="303"/>
      <c r="F16" s="307"/>
      <c r="G16" s="303"/>
      <c r="H16" s="303"/>
      <c r="I16" s="358"/>
      <c r="J16" s="334"/>
      <c r="K16" s="350"/>
      <c r="L16" s="352"/>
      <c r="M16" s="334"/>
      <c r="N16" s="334"/>
      <c r="O16" s="336"/>
      <c r="P16" s="336"/>
      <c r="Q16" s="336"/>
      <c r="R16" s="336"/>
      <c r="S16" s="336"/>
      <c r="T16" s="336"/>
      <c r="U16" s="336"/>
      <c r="V16" s="336"/>
      <c r="W16" s="336"/>
      <c r="X16" s="336"/>
      <c r="Y16" s="336"/>
      <c r="Z16" s="336"/>
      <c r="AA16" s="347"/>
      <c r="AB16" s="310"/>
      <c r="AC16" s="310"/>
      <c r="AD16" s="345"/>
      <c r="AE16" s="298"/>
      <c r="AF16" s="345"/>
    </row>
    <row r="17" spans="1:32" ht="62.25" customHeight="1" x14ac:dyDescent="0.2">
      <c r="A17" s="303" t="s">
        <v>39</v>
      </c>
      <c r="B17" s="304" t="s">
        <v>53</v>
      </c>
      <c r="C17" s="303">
        <v>231</v>
      </c>
      <c r="D17" s="303" t="s">
        <v>54</v>
      </c>
      <c r="E17" s="303">
        <v>178</v>
      </c>
      <c r="F17" s="307" t="s">
        <v>55</v>
      </c>
      <c r="G17" s="303" t="s">
        <v>56</v>
      </c>
      <c r="H17" s="303" t="s">
        <v>44</v>
      </c>
      <c r="I17" s="311">
        <f>SUM(J17:N18)</f>
        <v>1</v>
      </c>
      <c r="J17" s="308">
        <v>0.05</v>
      </c>
      <c r="K17" s="305">
        <v>0.28999999999999998</v>
      </c>
      <c r="L17" s="321">
        <v>0.25</v>
      </c>
      <c r="M17" s="305">
        <v>0.4</v>
      </c>
      <c r="N17" s="305">
        <v>0.01</v>
      </c>
      <c r="O17" s="313">
        <v>0.19</v>
      </c>
      <c r="P17" s="314"/>
      <c r="Q17" s="314"/>
      <c r="R17" s="317">
        <v>0</v>
      </c>
      <c r="S17" s="318"/>
      <c r="T17" s="318"/>
      <c r="U17" s="327">
        <v>0</v>
      </c>
      <c r="V17" s="328"/>
      <c r="W17" s="328"/>
      <c r="X17" s="327">
        <v>0</v>
      </c>
      <c r="Y17" s="328"/>
      <c r="Z17" s="328"/>
      <c r="AA17" s="331">
        <f>+R17+O17+U17+X17</f>
        <v>0.19</v>
      </c>
      <c r="AB17" s="310">
        <f>+AA17/K17</f>
        <v>0.65517241379310354</v>
      </c>
      <c r="AC17" s="310">
        <f>+(J17+AA17)/I17</f>
        <v>0.24</v>
      </c>
      <c r="AD17" s="323" t="s">
        <v>57</v>
      </c>
      <c r="AE17" s="297" t="s">
        <v>46</v>
      </c>
      <c r="AF17" s="323" t="s">
        <v>58</v>
      </c>
    </row>
    <row r="18" spans="1:32" ht="200.25" customHeight="1" x14ac:dyDescent="0.2">
      <c r="A18" s="303"/>
      <c r="B18" s="304"/>
      <c r="C18" s="303"/>
      <c r="D18" s="303"/>
      <c r="E18" s="303"/>
      <c r="F18" s="307"/>
      <c r="G18" s="303"/>
      <c r="H18" s="303"/>
      <c r="I18" s="312"/>
      <c r="J18" s="309"/>
      <c r="K18" s="306"/>
      <c r="L18" s="322"/>
      <c r="M18" s="306"/>
      <c r="N18" s="306"/>
      <c r="O18" s="315"/>
      <c r="P18" s="316"/>
      <c r="Q18" s="316"/>
      <c r="R18" s="319"/>
      <c r="S18" s="320"/>
      <c r="T18" s="320"/>
      <c r="U18" s="329"/>
      <c r="V18" s="330"/>
      <c r="W18" s="330"/>
      <c r="X18" s="329"/>
      <c r="Y18" s="330"/>
      <c r="Z18" s="330"/>
      <c r="AA18" s="332"/>
      <c r="AB18" s="310"/>
      <c r="AC18" s="310"/>
      <c r="AD18" s="324"/>
      <c r="AE18" s="298"/>
      <c r="AF18" s="324"/>
    </row>
    <row r="19" spans="1:32" ht="62.25" customHeight="1" x14ac:dyDescent="0.2">
      <c r="A19" s="303" t="s">
        <v>39</v>
      </c>
      <c r="B19" s="304" t="s">
        <v>59</v>
      </c>
      <c r="C19" s="303">
        <v>232</v>
      </c>
      <c r="D19" s="303" t="s">
        <v>60</v>
      </c>
      <c r="E19" s="303">
        <v>179</v>
      </c>
      <c r="F19" s="307" t="s">
        <v>61</v>
      </c>
      <c r="G19" s="303" t="s">
        <v>56</v>
      </c>
      <c r="H19" s="303" t="s">
        <v>44</v>
      </c>
      <c r="I19" s="311">
        <f>SUM(J19:N20)</f>
        <v>1</v>
      </c>
      <c r="J19" s="308">
        <v>0.01</v>
      </c>
      <c r="K19" s="305">
        <v>0.15</v>
      </c>
      <c r="L19" s="321">
        <v>0.42</v>
      </c>
      <c r="M19" s="305">
        <v>0.42</v>
      </c>
      <c r="N19" s="305">
        <v>0</v>
      </c>
      <c r="O19" s="299">
        <v>0.35</v>
      </c>
      <c r="P19" s="300"/>
      <c r="Q19" s="300"/>
      <c r="R19" s="313">
        <v>0</v>
      </c>
      <c r="S19" s="314"/>
      <c r="T19" s="314"/>
      <c r="U19" s="299">
        <v>0</v>
      </c>
      <c r="V19" s="300"/>
      <c r="W19" s="300"/>
      <c r="X19" s="299">
        <v>0</v>
      </c>
      <c r="Y19" s="300"/>
      <c r="Z19" s="300"/>
      <c r="AA19" s="325">
        <f>+R19+O19+U19+X19</f>
        <v>0.35</v>
      </c>
      <c r="AB19" s="310">
        <f>+AA19/K19</f>
        <v>2.3333333333333335</v>
      </c>
      <c r="AC19" s="310">
        <f>+(J19+AA19)/I19</f>
        <v>0.36</v>
      </c>
      <c r="AD19" s="323" t="s">
        <v>62</v>
      </c>
      <c r="AE19" s="297" t="s">
        <v>46</v>
      </c>
      <c r="AF19" s="323" t="s">
        <v>58</v>
      </c>
    </row>
    <row r="20" spans="1:32" ht="298.5" customHeight="1" x14ac:dyDescent="0.2">
      <c r="A20" s="303"/>
      <c r="B20" s="304"/>
      <c r="C20" s="303"/>
      <c r="D20" s="303"/>
      <c r="E20" s="303"/>
      <c r="F20" s="307"/>
      <c r="G20" s="303"/>
      <c r="H20" s="303"/>
      <c r="I20" s="312"/>
      <c r="J20" s="309"/>
      <c r="K20" s="306"/>
      <c r="L20" s="322"/>
      <c r="M20" s="306"/>
      <c r="N20" s="306"/>
      <c r="O20" s="301"/>
      <c r="P20" s="302"/>
      <c r="Q20" s="302"/>
      <c r="R20" s="315"/>
      <c r="S20" s="316"/>
      <c r="T20" s="316"/>
      <c r="U20" s="301"/>
      <c r="V20" s="302"/>
      <c r="W20" s="302"/>
      <c r="X20" s="301"/>
      <c r="Y20" s="302"/>
      <c r="Z20" s="302"/>
      <c r="AA20" s="326"/>
      <c r="AB20" s="310"/>
      <c r="AC20" s="310"/>
      <c r="AD20" s="324"/>
      <c r="AE20" s="298"/>
      <c r="AF20" s="324"/>
    </row>
    <row r="21" spans="1:32" ht="62.25" customHeight="1" x14ac:dyDescent="0.2">
      <c r="A21" s="303" t="s">
        <v>39</v>
      </c>
      <c r="B21" s="304" t="s">
        <v>63</v>
      </c>
      <c r="C21" s="303">
        <v>233</v>
      </c>
      <c r="D21" s="303" t="s">
        <v>64</v>
      </c>
      <c r="E21" s="303">
        <v>180</v>
      </c>
      <c r="F21" s="307" t="s">
        <v>65</v>
      </c>
      <c r="G21" s="303" t="s">
        <v>56</v>
      </c>
      <c r="H21" s="303" t="s">
        <v>44</v>
      </c>
      <c r="I21" s="311">
        <f>SUM(J21:N22)</f>
        <v>1</v>
      </c>
      <c r="J21" s="308">
        <v>0.01</v>
      </c>
      <c r="K21" s="305">
        <v>0.1</v>
      </c>
      <c r="L21" s="321">
        <v>0.3</v>
      </c>
      <c r="M21" s="305">
        <v>0.55000000000000004</v>
      </c>
      <c r="N21" s="305">
        <v>0.04</v>
      </c>
      <c r="O21" s="299">
        <v>4.4999999999999998E-2</v>
      </c>
      <c r="P21" s="300"/>
      <c r="Q21" s="300"/>
      <c r="R21" s="299">
        <v>0</v>
      </c>
      <c r="S21" s="300"/>
      <c r="T21" s="300"/>
      <c r="U21" s="299">
        <v>0</v>
      </c>
      <c r="V21" s="300"/>
      <c r="W21" s="300"/>
      <c r="X21" s="299">
        <v>0</v>
      </c>
      <c r="Y21" s="300"/>
      <c r="Z21" s="300"/>
      <c r="AA21" s="325">
        <f>+R21+O21+U21+X21</f>
        <v>4.4999999999999998E-2</v>
      </c>
      <c r="AB21" s="310">
        <f>+AA21/K21</f>
        <v>0.44999999999999996</v>
      </c>
      <c r="AC21" s="310">
        <f>+(J21+AA21)/I21</f>
        <v>5.5E-2</v>
      </c>
      <c r="AD21" s="323" t="s">
        <v>66</v>
      </c>
      <c r="AE21" s="297" t="s">
        <v>46</v>
      </c>
      <c r="AF21" s="323" t="s">
        <v>58</v>
      </c>
    </row>
    <row r="22" spans="1:32" ht="124.5" customHeight="1" x14ac:dyDescent="0.2">
      <c r="A22" s="303"/>
      <c r="B22" s="304"/>
      <c r="C22" s="303"/>
      <c r="D22" s="303"/>
      <c r="E22" s="303"/>
      <c r="F22" s="307"/>
      <c r="G22" s="303"/>
      <c r="H22" s="303"/>
      <c r="I22" s="312"/>
      <c r="J22" s="309"/>
      <c r="K22" s="306"/>
      <c r="L22" s="322"/>
      <c r="M22" s="306"/>
      <c r="N22" s="306"/>
      <c r="O22" s="301"/>
      <c r="P22" s="302"/>
      <c r="Q22" s="302"/>
      <c r="R22" s="301"/>
      <c r="S22" s="302"/>
      <c r="T22" s="302"/>
      <c r="U22" s="301"/>
      <c r="V22" s="302"/>
      <c r="W22" s="302"/>
      <c r="X22" s="301"/>
      <c r="Y22" s="302"/>
      <c r="Z22" s="302"/>
      <c r="AA22" s="326"/>
      <c r="AB22" s="310"/>
      <c r="AC22" s="310"/>
      <c r="AD22" s="324"/>
      <c r="AE22" s="298"/>
      <c r="AF22" s="324"/>
    </row>
  </sheetData>
  <mergeCells count="150">
    <mergeCell ref="C2:AE2"/>
    <mergeCell ref="G13:G14"/>
    <mergeCell ref="C7:G7"/>
    <mergeCell ref="C8:G8"/>
    <mergeCell ref="C9:G9"/>
    <mergeCell ref="A2:B5"/>
    <mergeCell ref="AE13:AE14"/>
    <mergeCell ref="L13:L14"/>
    <mergeCell ref="M13:M14"/>
    <mergeCell ref="N13:N14"/>
    <mergeCell ref="C5:Q5"/>
    <mergeCell ref="C4:AE4"/>
    <mergeCell ref="I13:I14"/>
    <mergeCell ref="X13:X14"/>
    <mergeCell ref="AB13:AB14"/>
    <mergeCell ref="O13:O14"/>
    <mergeCell ref="AC13:AC14"/>
    <mergeCell ref="AD13:AD14"/>
    <mergeCell ref="W13:W14"/>
    <mergeCell ref="Z13:Z14"/>
    <mergeCell ref="Y13:Y14"/>
    <mergeCell ref="AA13:AA14"/>
    <mergeCell ref="P13:P14"/>
    <mergeCell ref="Q13:Q14"/>
    <mergeCell ref="AD11:AF11"/>
    <mergeCell ref="C3:AE3"/>
    <mergeCell ref="K15:K16"/>
    <mergeCell ref="L15:L16"/>
    <mergeCell ref="M15:M16"/>
    <mergeCell ref="AF13:AF14"/>
    <mergeCell ref="R5:AE5"/>
    <mergeCell ref="C13:C14"/>
    <mergeCell ref="V13:V14"/>
    <mergeCell ref="O11:AC11"/>
    <mergeCell ref="D15:D16"/>
    <mergeCell ref="AF2:AF5"/>
    <mergeCell ref="R13:R14"/>
    <mergeCell ref="S13:S14"/>
    <mergeCell ref="T13:T14"/>
    <mergeCell ref="U13:U14"/>
    <mergeCell ref="F15:F16"/>
    <mergeCell ref="G15:G16"/>
    <mergeCell ref="H15:H16"/>
    <mergeCell ref="I15:I16"/>
    <mergeCell ref="J15:J16"/>
    <mergeCell ref="F13:F14"/>
    <mergeCell ref="E13:E14"/>
    <mergeCell ref="I11:N11"/>
    <mergeCell ref="A11:H11"/>
    <mergeCell ref="H13:H14"/>
    <mergeCell ref="B13:B14"/>
    <mergeCell ref="J13:J14"/>
    <mergeCell ref="K13:K14"/>
    <mergeCell ref="A13:A14"/>
    <mergeCell ref="D13:D14"/>
    <mergeCell ref="AF15:AF16"/>
    <mergeCell ref="E17:E18"/>
    <mergeCell ref="F17:F18"/>
    <mergeCell ref="G17:G18"/>
    <mergeCell ref="H17:H18"/>
    <mergeCell ref="I17:I18"/>
    <mergeCell ref="Z15:Z16"/>
    <mergeCell ref="AA15:AA16"/>
    <mergeCell ref="AB15:AB16"/>
    <mergeCell ref="AC15:AC16"/>
    <mergeCell ref="AD15:AD16"/>
    <mergeCell ref="T15:T16"/>
    <mergeCell ref="U15:U16"/>
    <mergeCell ref="V15:V16"/>
    <mergeCell ref="W15:W16"/>
    <mergeCell ref="X15:X16"/>
    <mergeCell ref="Y15:Y16"/>
    <mergeCell ref="N15:N16"/>
    <mergeCell ref="O15:O16"/>
    <mergeCell ref="P15:P16"/>
    <mergeCell ref="Q15:Q16"/>
    <mergeCell ref="R15:R16"/>
    <mergeCell ref="S15:S16"/>
    <mergeCell ref="E15:E16"/>
    <mergeCell ref="C17:C18"/>
    <mergeCell ref="D17:D18"/>
    <mergeCell ref="AF17:AF18"/>
    <mergeCell ref="AB17:AB18"/>
    <mergeCell ref="AC17:AC18"/>
    <mergeCell ref="AD17:AD18"/>
    <mergeCell ref="X17:Z18"/>
    <mergeCell ref="AA17:AA18"/>
    <mergeCell ref="AE17:AE18"/>
    <mergeCell ref="U17:W18"/>
    <mergeCell ref="AF21:AF22"/>
    <mergeCell ref="A15:A16"/>
    <mergeCell ref="B15:B16"/>
    <mergeCell ref="C15:C16"/>
    <mergeCell ref="AF19:AF20"/>
    <mergeCell ref="AB19:AB20"/>
    <mergeCell ref="AD19:AD20"/>
    <mergeCell ref="AD21:AD22"/>
    <mergeCell ref="G21:G22"/>
    <mergeCell ref="AE21:AE22"/>
    <mergeCell ref="AA21:AA22"/>
    <mergeCell ref="AB21:AB22"/>
    <mergeCell ref="E21:E22"/>
    <mergeCell ref="AE19:AE20"/>
    <mergeCell ref="U19:W20"/>
    <mergeCell ref="X19:Z20"/>
    <mergeCell ref="AA19:AA20"/>
    <mergeCell ref="H19:H20"/>
    <mergeCell ref="AC21:AC22"/>
    <mergeCell ref="M17:M18"/>
    <mergeCell ref="N17:N18"/>
    <mergeCell ref="A17:A18"/>
    <mergeCell ref="B17:B18"/>
    <mergeCell ref="L19:L20"/>
    <mergeCell ref="M19:M20"/>
    <mergeCell ref="M21:M22"/>
    <mergeCell ref="N21:N22"/>
    <mergeCell ref="O17:Q18"/>
    <mergeCell ref="R17:T18"/>
    <mergeCell ref="L21:L22"/>
    <mergeCell ref="I19:I20"/>
    <mergeCell ref="J19:J20"/>
    <mergeCell ref="K19:K20"/>
    <mergeCell ref="R19:T20"/>
    <mergeCell ref="J17:J18"/>
    <mergeCell ref="K17:K18"/>
    <mergeCell ref="L17:L18"/>
    <mergeCell ref="AE15:AE16"/>
    <mergeCell ref="X21:Z22"/>
    <mergeCell ref="A21:A22"/>
    <mergeCell ref="B21:B22"/>
    <mergeCell ref="C21:C22"/>
    <mergeCell ref="D21:D22"/>
    <mergeCell ref="O21:Q22"/>
    <mergeCell ref="R21:T22"/>
    <mergeCell ref="K21:K22"/>
    <mergeCell ref="F21:F22"/>
    <mergeCell ref="A19:A20"/>
    <mergeCell ref="B19:B20"/>
    <mergeCell ref="C19:C20"/>
    <mergeCell ref="D19:D20"/>
    <mergeCell ref="O19:Q20"/>
    <mergeCell ref="J21:J22"/>
    <mergeCell ref="N19:N20"/>
    <mergeCell ref="E19:E20"/>
    <mergeCell ref="F19:F20"/>
    <mergeCell ref="G19:G20"/>
    <mergeCell ref="AC19:AC20"/>
    <mergeCell ref="U21:W22"/>
    <mergeCell ref="H21:H22"/>
    <mergeCell ref="I21:I22"/>
  </mergeCells>
  <phoneticPr fontId="6" type="noConversion"/>
  <printOptions horizontalCentered="1"/>
  <pageMargins left="0.23622047244094491" right="0.23622047244094491" top="0.74803149606299213" bottom="0.74803149606299213" header="0.31496062992125984" footer="0.31496062992125984"/>
  <pageSetup scale="30" fitToWidth="0" orientation="landscape" r:id="rId1"/>
  <headerFooter>
    <oddFooter>&amp;L&amp;"Arial,Normal"&amp;7PE01-PR01-F01&amp;C&amp;"Arial,Normal"&amp;7Versión Impresa no controlada, verificar su vigencia en el listado Maestro de Documentos&amp;R&amp;"Arial,Normal"Pag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8D67-DFC3-4D93-95A3-BA2B31D20AFB}">
  <dimension ref="B1:X65"/>
  <sheetViews>
    <sheetView tabSelected="1" topLeftCell="A17" zoomScale="85" zoomScaleNormal="85" zoomScaleSheetLayoutView="50" zoomScalePageLayoutView="85" workbookViewId="0">
      <selection activeCell="F27" sqref="F27:F38"/>
    </sheetView>
  </sheetViews>
  <sheetFormatPr baseColWidth="10" defaultColWidth="10.6640625" defaultRowHeight="13" x14ac:dyDescent="0.15"/>
  <cols>
    <col min="1" max="1" width="1" style="83" customWidth="1"/>
    <col min="2" max="2" width="25.5" style="114" customWidth="1"/>
    <col min="3" max="3" width="14.5" style="83" customWidth="1"/>
    <col min="4" max="4" width="14.6640625" style="83" customWidth="1"/>
    <col min="5" max="5" width="16.5" style="83" customWidth="1"/>
    <col min="6" max="6" width="25" style="83" customWidth="1"/>
    <col min="7" max="7" width="22" style="114" customWidth="1"/>
    <col min="8" max="9" width="17.6640625" style="83" customWidth="1"/>
    <col min="10" max="11" width="22.5" style="83" customWidth="1"/>
    <col min="12" max="24" width="10.6640625" style="81"/>
    <col min="25" max="16384" width="10.6640625" style="83"/>
  </cols>
  <sheetData>
    <row r="1" spans="2:14" ht="37.5" customHeight="1" x14ac:dyDescent="0.15">
      <c r="B1" s="582"/>
      <c r="C1" s="585" t="s">
        <v>1</v>
      </c>
      <c r="D1" s="585"/>
      <c r="E1" s="585"/>
      <c r="F1" s="585"/>
      <c r="G1" s="585"/>
      <c r="H1" s="585"/>
      <c r="I1" s="586"/>
      <c r="J1" s="80"/>
      <c r="K1" s="80"/>
      <c r="M1" s="82" t="s">
        <v>67</v>
      </c>
    </row>
    <row r="2" spans="2:14" ht="37.5" customHeight="1" x14ac:dyDescent="0.15">
      <c r="B2" s="583"/>
      <c r="C2" s="589" t="s">
        <v>218</v>
      </c>
      <c r="D2" s="589"/>
      <c r="E2" s="589"/>
      <c r="F2" s="589"/>
      <c r="G2" s="589"/>
      <c r="H2" s="589"/>
      <c r="I2" s="587"/>
      <c r="J2" s="80"/>
      <c r="K2" s="80"/>
      <c r="M2" s="82" t="s">
        <v>68</v>
      </c>
    </row>
    <row r="3" spans="2:14" ht="37.5" customHeight="1" thickBot="1" x14ac:dyDescent="0.2">
      <c r="B3" s="584"/>
      <c r="C3" s="590" t="s">
        <v>219</v>
      </c>
      <c r="D3" s="590"/>
      <c r="E3" s="590"/>
      <c r="F3" s="590" t="s">
        <v>220</v>
      </c>
      <c r="G3" s="590"/>
      <c r="H3" s="590"/>
      <c r="I3" s="588"/>
      <c r="J3" s="80"/>
      <c r="K3" s="80"/>
      <c r="M3" s="82" t="s">
        <v>70</v>
      </c>
    </row>
    <row r="4" spans="2:14" ht="23.25" customHeight="1" x14ac:dyDescent="0.15">
      <c r="B4" s="578" t="s">
        <v>221</v>
      </c>
      <c r="C4" s="579"/>
      <c r="D4" s="579"/>
      <c r="E4" s="579"/>
      <c r="F4" s="579"/>
      <c r="G4" s="579"/>
      <c r="H4" s="579"/>
      <c r="I4" s="580"/>
      <c r="J4" s="84"/>
      <c r="K4" s="84"/>
    </row>
    <row r="5" spans="2:14" ht="24" customHeight="1" x14ac:dyDescent="0.15">
      <c r="B5" s="512" t="s">
        <v>222</v>
      </c>
      <c r="C5" s="513"/>
      <c r="D5" s="513"/>
      <c r="E5" s="513"/>
      <c r="F5" s="513"/>
      <c r="G5" s="513"/>
      <c r="H5" s="513"/>
      <c r="I5" s="514"/>
      <c r="J5" s="85"/>
      <c r="K5" s="85"/>
      <c r="N5" s="86" t="s">
        <v>77</v>
      </c>
    </row>
    <row r="6" spans="2:14" ht="46.25" customHeight="1" x14ac:dyDescent="0.15">
      <c r="B6" s="118" t="s">
        <v>223</v>
      </c>
      <c r="C6" s="134">
        <v>7</v>
      </c>
      <c r="D6" s="581" t="s">
        <v>224</v>
      </c>
      <c r="E6" s="581"/>
      <c r="F6" s="559" t="s">
        <v>406</v>
      </c>
      <c r="G6" s="559"/>
      <c r="H6" s="559"/>
      <c r="I6" s="560"/>
      <c r="J6" s="87"/>
      <c r="K6" s="87"/>
      <c r="M6" s="82" t="s">
        <v>81</v>
      </c>
      <c r="N6" s="86" t="s">
        <v>82</v>
      </c>
    </row>
    <row r="7" spans="2:14" ht="30.75" customHeight="1" x14ac:dyDescent="0.15">
      <c r="B7" s="118" t="s">
        <v>226</v>
      </c>
      <c r="C7" s="134" t="s">
        <v>84</v>
      </c>
      <c r="D7" s="581" t="s">
        <v>227</v>
      </c>
      <c r="E7" s="581"/>
      <c r="F7" s="559" t="s">
        <v>407</v>
      </c>
      <c r="G7" s="559"/>
      <c r="H7" s="135" t="s">
        <v>229</v>
      </c>
      <c r="I7" s="136" t="s">
        <v>84</v>
      </c>
      <c r="J7" s="88"/>
      <c r="K7" s="88"/>
      <c r="M7" s="82" t="s">
        <v>88</v>
      </c>
      <c r="N7" s="86" t="s">
        <v>89</v>
      </c>
    </row>
    <row r="8" spans="2:14" ht="30.75" customHeight="1" x14ac:dyDescent="0.15">
      <c r="B8" s="118" t="s">
        <v>230</v>
      </c>
      <c r="C8" s="559" t="s">
        <v>231</v>
      </c>
      <c r="D8" s="559"/>
      <c r="E8" s="559"/>
      <c r="F8" s="559"/>
      <c r="G8" s="135" t="s">
        <v>232</v>
      </c>
      <c r="H8" s="571">
        <v>7550</v>
      </c>
      <c r="I8" s="572"/>
      <c r="J8" s="89"/>
      <c r="K8" s="89"/>
      <c r="M8" s="82" t="s">
        <v>93</v>
      </c>
      <c r="N8" s="86" t="s">
        <v>44</v>
      </c>
    </row>
    <row r="9" spans="2:14" ht="30.75" customHeight="1" x14ac:dyDescent="0.15">
      <c r="B9" s="118" t="s">
        <v>68</v>
      </c>
      <c r="C9" s="573" t="s">
        <v>81</v>
      </c>
      <c r="D9" s="573"/>
      <c r="E9" s="573"/>
      <c r="F9" s="573"/>
      <c r="G9" s="135" t="s">
        <v>233</v>
      </c>
      <c r="H9" s="574" t="s">
        <v>408</v>
      </c>
      <c r="I9" s="575"/>
      <c r="J9" s="90"/>
      <c r="K9" s="90"/>
      <c r="M9" s="91" t="s">
        <v>97</v>
      </c>
    </row>
    <row r="10" spans="2:14" ht="59" customHeight="1" x14ac:dyDescent="0.15">
      <c r="B10" s="118" t="s">
        <v>235</v>
      </c>
      <c r="C10" s="559" t="s">
        <v>409</v>
      </c>
      <c r="D10" s="559"/>
      <c r="E10" s="559"/>
      <c r="F10" s="559"/>
      <c r="G10" s="559"/>
      <c r="H10" s="559"/>
      <c r="I10" s="560"/>
      <c r="J10" s="92"/>
      <c r="K10" s="92"/>
      <c r="M10" s="91"/>
    </row>
    <row r="11" spans="2:14" ht="30.75" customHeight="1" x14ac:dyDescent="0.15">
      <c r="B11" s="118" t="s">
        <v>237</v>
      </c>
      <c r="C11" s="552" t="s">
        <v>355</v>
      </c>
      <c r="D11" s="552"/>
      <c r="E11" s="552"/>
      <c r="F11" s="552"/>
      <c r="G11" s="552"/>
      <c r="H11" s="552"/>
      <c r="I11" s="576"/>
      <c r="J11" s="88"/>
      <c r="K11" s="88"/>
      <c r="M11" s="91"/>
      <c r="N11" s="86" t="s">
        <v>102</v>
      </c>
    </row>
    <row r="12" spans="2:14" ht="30.75" customHeight="1" x14ac:dyDescent="0.15">
      <c r="B12" s="118" t="s">
        <v>239</v>
      </c>
      <c r="C12" s="550" t="s">
        <v>410</v>
      </c>
      <c r="D12" s="550"/>
      <c r="E12" s="550"/>
      <c r="F12" s="550"/>
      <c r="G12" s="135" t="s">
        <v>241</v>
      </c>
      <c r="H12" s="564" t="s">
        <v>106</v>
      </c>
      <c r="I12" s="565"/>
      <c r="J12" s="88"/>
      <c r="K12" s="88"/>
      <c r="M12" s="91" t="s">
        <v>107</v>
      </c>
      <c r="N12" s="86" t="s">
        <v>84</v>
      </c>
    </row>
    <row r="13" spans="2:14" ht="30.75" customHeight="1" x14ac:dyDescent="0.15">
      <c r="B13" s="118" t="s">
        <v>242</v>
      </c>
      <c r="C13" s="577" t="s">
        <v>243</v>
      </c>
      <c r="D13" s="577"/>
      <c r="E13" s="577"/>
      <c r="F13" s="577"/>
      <c r="G13" s="135" t="s">
        <v>244</v>
      </c>
      <c r="H13" s="552" t="s">
        <v>77</v>
      </c>
      <c r="I13" s="576"/>
      <c r="J13" s="88"/>
      <c r="K13" s="88"/>
      <c r="M13" s="91" t="s">
        <v>111</v>
      </c>
    </row>
    <row r="14" spans="2:14" ht="30" customHeight="1" x14ac:dyDescent="0.15">
      <c r="B14" s="118" t="s">
        <v>245</v>
      </c>
      <c r="C14" s="550" t="s">
        <v>411</v>
      </c>
      <c r="D14" s="550"/>
      <c r="E14" s="550"/>
      <c r="F14" s="550"/>
      <c r="G14" s="550"/>
      <c r="H14" s="550"/>
      <c r="I14" s="551"/>
      <c r="J14" s="92"/>
      <c r="K14" s="92"/>
      <c r="M14" s="91" t="s">
        <v>114</v>
      </c>
      <c r="N14" s="86"/>
    </row>
    <row r="15" spans="2:14" ht="30.75" customHeight="1" x14ac:dyDescent="0.15">
      <c r="B15" s="118" t="s">
        <v>247</v>
      </c>
      <c r="C15" s="550" t="s">
        <v>412</v>
      </c>
      <c r="D15" s="550"/>
      <c r="E15" s="550"/>
      <c r="F15" s="550"/>
      <c r="G15" s="550"/>
      <c r="H15" s="550"/>
      <c r="I15" s="551"/>
      <c r="J15" s="93"/>
      <c r="K15" s="93"/>
      <c r="M15" s="91" t="s">
        <v>118</v>
      </c>
      <c r="N15" s="86"/>
    </row>
    <row r="16" spans="2:14" ht="42.5" customHeight="1" x14ac:dyDescent="0.15">
      <c r="B16" s="118" t="s">
        <v>249</v>
      </c>
      <c r="C16" s="559" t="s">
        <v>413</v>
      </c>
      <c r="D16" s="559"/>
      <c r="E16" s="559"/>
      <c r="F16" s="559"/>
      <c r="G16" s="559"/>
      <c r="H16" s="559"/>
      <c r="I16" s="560"/>
      <c r="J16" s="94"/>
      <c r="K16" s="94"/>
      <c r="M16" s="91"/>
      <c r="N16" s="86"/>
    </row>
    <row r="17" spans="2:14" ht="30.75" customHeight="1" x14ac:dyDescent="0.15">
      <c r="B17" s="118" t="s">
        <v>251</v>
      </c>
      <c r="C17" s="552" t="s">
        <v>43</v>
      </c>
      <c r="D17" s="553"/>
      <c r="E17" s="553"/>
      <c r="F17" s="553"/>
      <c r="G17" s="553"/>
      <c r="H17" s="553"/>
      <c r="I17" s="554"/>
      <c r="J17" s="95"/>
      <c r="K17" s="95"/>
      <c r="M17" s="91" t="s">
        <v>106</v>
      </c>
      <c r="N17" s="86"/>
    </row>
    <row r="18" spans="2:14" ht="18" customHeight="1" x14ac:dyDescent="0.15">
      <c r="B18" s="555" t="s">
        <v>253</v>
      </c>
      <c r="C18" s="556" t="s">
        <v>254</v>
      </c>
      <c r="D18" s="556"/>
      <c r="E18" s="556"/>
      <c r="F18" s="557" t="s">
        <v>255</v>
      </c>
      <c r="G18" s="557"/>
      <c r="H18" s="557"/>
      <c r="I18" s="558"/>
      <c r="J18" s="96"/>
      <c r="K18" s="96"/>
      <c r="M18" s="91" t="s">
        <v>128</v>
      </c>
      <c r="N18" s="86"/>
    </row>
    <row r="19" spans="2:14" ht="39.75" customHeight="1" x14ac:dyDescent="0.15">
      <c r="B19" s="555"/>
      <c r="C19" s="524" t="s">
        <v>414</v>
      </c>
      <c r="D19" s="525"/>
      <c r="E19" s="546"/>
      <c r="F19" s="559" t="str">
        <f>C19</f>
        <v>Actividades que se ejecutaron para la implementacion de los procesos transversales</v>
      </c>
      <c r="G19" s="559"/>
      <c r="H19" s="559"/>
      <c r="I19" s="560"/>
      <c r="J19" s="94"/>
      <c r="K19" s="94"/>
      <c r="M19" s="91" t="s">
        <v>132</v>
      </c>
      <c r="N19" s="86"/>
    </row>
    <row r="20" spans="2:14" ht="39.75" customHeight="1" x14ac:dyDescent="0.15">
      <c r="B20" s="118" t="s">
        <v>258</v>
      </c>
      <c r="C20" s="524" t="s">
        <v>383</v>
      </c>
      <c r="D20" s="525"/>
      <c r="E20" s="546"/>
      <c r="F20" s="559" t="str">
        <f>C20</f>
        <v>Cantidad de actividades que se ejecutaron para la implementacion de los procesos transversales</v>
      </c>
      <c r="G20" s="559"/>
      <c r="H20" s="559"/>
      <c r="I20" s="560"/>
      <c r="J20" s="88"/>
      <c r="K20" s="88"/>
      <c r="M20" s="91"/>
      <c r="N20" s="86"/>
    </row>
    <row r="21" spans="2:14" ht="27" customHeight="1" x14ac:dyDescent="0.15">
      <c r="B21" s="118" t="s">
        <v>259</v>
      </c>
      <c r="C21" s="524" t="s">
        <v>43</v>
      </c>
      <c r="D21" s="525"/>
      <c r="E21" s="546"/>
      <c r="F21" s="524" t="s">
        <v>43</v>
      </c>
      <c r="G21" s="525"/>
      <c r="H21" s="525"/>
      <c r="I21" s="526"/>
      <c r="J21" s="93"/>
      <c r="K21" s="93"/>
      <c r="M21" s="97"/>
      <c r="N21" s="86"/>
    </row>
    <row r="22" spans="2:14" ht="23.25" customHeight="1" x14ac:dyDescent="0.15">
      <c r="B22" s="118" t="s">
        <v>262</v>
      </c>
      <c r="C22" s="617">
        <v>44562</v>
      </c>
      <c r="D22" s="628"/>
      <c r="E22" s="629"/>
      <c r="F22" s="135" t="s">
        <v>263</v>
      </c>
      <c r="G22" s="243">
        <v>0.1</v>
      </c>
      <c r="H22" s="135" t="s">
        <v>264</v>
      </c>
      <c r="I22" s="247">
        <v>0.1</v>
      </c>
      <c r="K22" s="98"/>
      <c r="M22" s="97"/>
    </row>
    <row r="23" spans="2:14" ht="27" customHeight="1" x14ac:dyDescent="0.15">
      <c r="B23" s="118" t="s">
        <v>265</v>
      </c>
      <c r="C23" s="617">
        <v>44926</v>
      </c>
      <c r="D23" s="618"/>
      <c r="E23" s="619"/>
      <c r="F23" s="135" t="s">
        <v>266</v>
      </c>
      <c r="G23" s="547">
        <v>0.3</v>
      </c>
      <c r="H23" s="548"/>
      <c r="I23" s="549"/>
      <c r="J23" s="99"/>
      <c r="K23" s="99"/>
      <c r="M23" s="97"/>
    </row>
    <row r="24" spans="2:14" ht="30.75" customHeight="1" x14ac:dyDescent="0.15">
      <c r="B24" s="226" t="s">
        <v>267</v>
      </c>
      <c r="C24" s="593" t="s">
        <v>268</v>
      </c>
      <c r="D24" s="594"/>
      <c r="E24" s="595"/>
      <c r="F24" s="227" t="s">
        <v>269</v>
      </c>
      <c r="G24" s="524" t="s">
        <v>46</v>
      </c>
      <c r="H24" s="525"/>
      <c r="I24" s="526"/>
      <c r="K24" s="96"/>
      <c r="M24" s="97"/>
    </row>
    <row r="25" spans="2:14" ht="22.5" customHeight="1" x14ac:dyDescent="0.15">
      <c r="B25" s="512" t="s">
        <v>270</v>
      </c>
      <c r="C25" s="513"/>
      <c r="D25" s="513"/>
      <c r="E25" s="513"/>
      <c r="F25" s="513"/>
      <c r="G25" s="513"/>
      <c r="H25" s="513"/>
      <c r="I25" s="514"/>
      <c r="J25" s="85"/>
      <c r="K25" s="85"/>
      <c r="M25" s="97"/>
    </row>
    <row r="26" spans="2:14" ht="43.5" customHeight="1" x14ac:dyDescent="0.15">
      <c r="B26" s="100" t="s">
        <v>148</v>
      </c>
      <c r="C26" s="138" t="s">
        <v>271</v>
      </c>
      <c r="D26" s="138" t="s">
        <v>272</v>
      </c>
      <c r="E26" s="139" t="s">
        <v>273</v>
      </c>
      <c r="F26" s="138" t="s">
        <v>274</v>
      </c>
      <c r="G26" s="138" t="s">
        <v>275</v>
      </c>
      <c r="H26" s="139" t="s">
        <v>276</v>
      </c>
      <c r="I26" s="140" t="s">
        <v>277</v>
      </c>
      <c r="J26" s="94"/>
      <c r="K26" s="94"/>
      <c r="M26" s="97"/>
    </row>
    <row r="27" spans="2:14" ht="15.5" customHeight="1" x14ac:dyDescent="0.15">
      <c r="B27" s="100" t="s">
        <v>278</v>
      </c>
      <c r="C27" s="232">
        <v>1.4070000000000001E-2</v>
      </c>
      <c r="D27" s="232">
        <v>1.4070000000000001E-2</v>
      </c>
      <c r="E27" s="131">
        <f>+D27/C27</f>
        <v>1</v>
      </c>
      <c r="F27" s="596">
        <f>SUM(C27:C38)</f>
        <v>0.29993999999999998</v>
      </c>
      <c r="G27" s="596">
        <f>SUM(D27:D38)</f>
        <v>0.21834602671562903</v>
      </c>
      <c r="H27" s="233">
        <f>+(D27*100%)/$G$23</f>
        <v>4.6900000000000004E-2</v>
      </c>
      <c r="I27" s="832">
        <f>G27+I22</f>
        <v>0.31834602671562906</v>
      </c>
      <c r="J27" s="94"/>
      <c r="K27" s="94"/>
      <c r="M27" s="97"/>
    </row>
    <row r="28" spans="2:14" ht="15.5" customHeight="1" x14ac:dyDescent="0.15">
      <c r="B28" s="100" t="s">
        <v>158</v>
      </c>
      <c r="C28" s="232">
        <v>1.746E-2</v>
      </c>
      <c r="D28" s="232">
        <v>0.03</v>
      </c>
      <c r="E28" s="131">
        <f t="shared" ref="E28:E38" si="0">+D28/C28</f>
        <v>1.7182130584192439</v>
      </c>
      <c r="F28" s="597"/>
      <c r="G28" s="597"/>
      <c r="H28" s="233">
        <f>+IF(D28="","",((D28*100%)/$G$23)+H27)</f>
        <v>0.1469</v>
      </c>
      <c r="I28" s="833"/>
      <c r="J28" s="94"/>
      <c r="K28" s="94"/>
      <c r="M28" s="97"/>
    </row>
    <row r="29" spans="2:14" ht="15.5" customHeight="1" x14ac:dyDescent="0.15">
      <c r="B29" s="100" t="s">
        <v>159</v>
      </c>
      <c r="C29" s="232">
        <v>3.5459999999999998E-2</v>
      </c>
      <c r="D29" s="232">
        <v>2.5920000000000002E-2</v>
      </c>
      <c r="E29" s="131">
        <f t="shared" si="0"/>
        <v>0.73096446700507622</v>
      </c>
      <c r="F29" s="597"/>
      <c r="G29" s="597"/>
      <c r="H29" s="233">
        <f>+IF(D29="","",((D29*100%)/$G$23)+H28)</f>
        <v>0.23330000000000001</v>
      </c>
      <c r="I29" s="833"/>
      <c r="J29" s="94"/>
      <c r="K29" s="94"/>
      <c r="M29" s="97"/>
    </row>
    <row r="30" spans="2:14" ht="15.5" customHeight="1" x14ac:dyDescent="0.15">
      <c r="B30" s="100" t="s">
        <v>160</v>
      </c>
      <c r="C30" s="232">
        <v>2.4299999999999999E-2</v>
      </c>
      <c r="D30" s="232">
        <v>1.5779999999999999E-2</v>
      </c>
      <c r="E30" s="131">
        <f t="shared" si="0"/>
        <v>0.64938271604938269</v>
      </c>
      <c r="F30" s="597"/>
      <c r="G30" s="597"/>
      <c r="H30" s="233">
        <f t="shared" ref="H30:H38" si="1">+IF(D30="","",((D30*100%)/$G$23)+H29)</f>
        <v>0.28589999999999999</v>
      </c>
      <c r="I30" s="833"/>
      <c r="J30" s="94"/>
      <c r="K30" s="94"/>
      <c r="M30" s="97"/>
    </row>
    <row r="31" spans="2:14" ht="15.5" customHeight="1" x14ac:dyDescent="0.15">
      <c r="B31" s="100" t="s">
        <v>161</v>
      </c>
      <c r="C31" s="232">
        <v>2.019E-2</v>
      </c>
      <c r="D31" s="232">
        <v>2.019E-2</v>
      </c>
      <c r="E31" s="131">
        <f t="shared" si="0"/>
        <v>1</v>
      </c>
      <c r="F31" s="597"/>
      <c r="G31" s="597"/>
      <c r="H31" s="233">
        <f t="shared" si="1"/>
        <v>0.35319999999999996</v>
      </c>
      <c r="I31" s="833"/>
      <c r="J31" s="94"/>
      <c r="K31" s="94"/>
      <c r="M31" s="97"/>
    </row>
    <row r="32" spans="2:14" ht="15.5" customHeight="1" x14ac:dyDescent="0.15">
      <c r="B32" s="100" t="s">
        <v>162</v>
      </c>
      <c r="C32" s="232">
        <v>3.0299999999999997E-2</v>
      </c>
      <c r="D32" s="232">
        <v>3.0299999999999997E-2</v>
      </c>
      <c r="E32" s="131">
        <f t="shared" si="0"/>
        <v>1</v>
      </c>
      <c r="F32" s="597"/>
      <c r="G32" s="597"/>
      <c r="H32" s="233">
        <f t="shared" si="1"/>
        <v>0.45419999999999994</v>
      </c>
      <c r="I32" s="833"/>
      <c r="J32" s="132"/>
      <c r="K32" s="94"/>
      <c r="M32" s="97"/>
    </row>
    <row r="33" spans="2:11" ht="19.5" customHeight="1" x14ac:dyDescent="0.15">
      <c r="B33" s="100" t="s">
        <v>163</v>
      </c>
      <c r="C33" s="232">
        <v>2.1239999999999998E-2</v>
      </c>
      <c r="D33" s="232">
        <v>2.1239999999999998E-2</v>
      </c>
      <c r="E33" s="131">
        <f t="shared" si="0"/>
        <v>1</v>
      </c>
      <c r="F33" s="597"/>
      <c r="G33" s="597"/>
      <c r="H33" s="233">
        <f t="shared" si="1"/>
        <v>0.52499999999999991</v>
      </c>
      <c r="I33" s="833"/>
      <c r="J33" s="102"/>
      <c r="K33" s="102"/>
    </row>
    <row r="34" spans="2:11" ht="19.5" customHeight="1" x14ac:dyDescent="0.15">
      <c r="B34" s="100" t="s">
        <v>164</v>
      </c>
      <c r="C34" s="232">
        <v>2.1239999999999998E-2</v>
      </c>
      <c r="D34" s="232">
        <v>1.9178378715629031E-2</v>
      </c>
      <c r="E34" s="131">
        <f t="shared" si="0"/>
        <v>0.902936851018316</v>
      </c>
      <c r="F34" s="597"/>
      <c r="G34" s="597"/>
      <c r="H34" s="233">
        <f t="shared" si="1"/>
        <v>0.58892792905209668</v>
      </c>
      <c r="I34" s="833"/>
      <c r="J34" s="102"/>
      <c r="K34" s="102"/>
    </row>
    <row r="35" spans="2:11" ht="19.5" customHeight="1" x14ac:dyDescent="0.15">
      <c r="B35" s="100" t="s">
        <v>165</v>
      </c>
      <c r="C35" s="232">
        <v>3.5490000000000001E-2</v>
      </c>
      <c r="D35" s="232">
        <v>1.6677648E-2</v>
      </c>
      <c r="E35" s="131">
        <f>+D35/C35</f>
        <v>0.46992527472527473</v>
      </c>
      <c r="F35" s="597"/>
      <c r="G35" s="597"/>
      <c r="H35" s="233">
        <f t="shared" si="1"/>
        <v>0.64452008905209668</v>
      </c>
      <c r="I35" s="833"/>
      <c r="J35" s="102"/>
      <c r="K35" s="102"/>
    </row>
    <row r="36" spans="2:11" ht="19.5" customHeight="1" x14ac:dyDescent="0.15">
      <c r="B36" s="100" t="s">
        <v>166</v>
      </c>
      <c r="C36" s="232">
        <v>2.4989999999999998E-2</v>
      </c>
      <c r="D36" s="232">
        <v>2.4989999999999998E-2</v>
      </c>
      <c r="E36" s="131">
        <f t="shared" si="0"/>
        <v>1</v>
      </c>
      <c r="F36" s="597"/>
      <c r="G36" s="597"/>
      <c r="H36" s="233">
        <f t="shared" si="1"/>
        <v>0.72782008905209672</v>
      </c>
      <c r="I36" s="833"/>
      <c r="J36" s="102"/>
      <c r="K36" s="102"/>
    </row>
    <row r="37" spans="2:11" ht="19.5" customHeight="1" x14ac:dyDescent="0.15">
      <c r="B37" s="100" t="s">
        <v>167</v>
      </c>
      <c r="C37" s="232">
        <v>2.1090000000000001E-2</v>
      </c>
      <c r="D37" s="232"/>
      <c r="E37" s="131">
        <f t="shared" si="0"/>
        <v>0</v>
      </c>
      <c r="F37" s="597"/>
      <c r="G37" s="597"/>
      <c r="H37" s="233" t="str">
        <f t="shared" si="1"/>
        <v/>
      </c>
      <c r="I37" s="833"/>
      <c r="J37" s="102"/>
      <c r="K37" s="102"/>
    </row>
    <row r="38" spans="2:11" ht="19.5" customHeight="1" x14ac:dyDescent="0.15">
      <c r="B38" s="100" t="s">
        <v>168</v>
      </c>
      <c r="C38" s="232">
        <v>3.4109999999999994E-2</v>
      </c>
      <c r="D38" s="232"/>
      <c r="E38" s="131">
        <f t="shared" si="0"/>
        <v>0</v>
      </c>
      <c r="F38" s="598"/>
      <c r="G38" s="598"/>
      <c r="H38" s="233" t="str">
        <f t="shared" si="1"/>
        <v/>
      </c>
      <c r="I38" s="834"/>
      <c r="J38" s="102"/>
      <c r="K38" s="102"/>
    </row>
    <row r="39" spans="2:11" ht="52.5" customHeight="1" x14ac:dyDescent="0.15">
      <c r="B39" s="119" t="s">
        <v>280</v>
      </c>
      <c r="C39" s="835"/>
      <c r="D39" s="836"/>
      <c r="E39" s="836"/>
      <c r="F39" s="836"/>
      <c r="G39" s="836"/>
      <c r="H39" s="836"/>
      <c r="I39" s="837"/>
      <c r="J39" s="103"/>
      <c r="K39" s="103"/>
    </row>
    <row r="40" spans="2:11" ht="34.5" customHeight="1" x14ac:dyDescent="0.15">
      <c r="B40" s="530"/>
      <c r="C40" s="531"/>
      <c r="D40" s="531"/>
      <c r="E40" s="531"/>
      <c r="F40" s="531"/>
      <c r="G40" s="531"/>
      <c r="H40" s="531"/>
      <c r="I40" s="532"/>
      <c r="J40" s="85"/>
      <c r="K40" s="85"/>
    </row>
    <row r="41" spans="2:11" ht="34.5" customHeight="1" x14ac:dyDescent="0.15">
      <c r="B41" s="533"/>
      <c r="C41" s="534"/>
      <c r="D41" s="534"/>
      <c r="E41" s="534"/>
      <c r="F41" s="534"/>
      <c r="G41" s="534"/>
      <c r="H41" s="534"/>
      <c r="I41" s="535"/>
      <c r="J41" s="103"/>
      <c r="K41" s="103"/>
    </row>
    <row r="42" spans="2:11" ht="34.5" customHeight="1" x14ac:dyDescent="0.15">
      <c r="B42" s="533"/>
      <c r="C42" s="534"/>
      <c r="D42" s="534"/>
      <c r="E42" s="534"/>
      <c r="F42" s="534"/>
      <c r="G42" s="534"/>
      <c r="H42" s="534"/>
      <c r="I42" s="535"/>
      <c r="J42" s="103"/>
      <c r="K42" s="103"/>
    </row>
    <row r="43" spans="2:11" ht="34.5" customHeight="1" x14ac:dyDescent="0.15">
      <c r="B43" s="533"/>
      <c r="C43" s="534"/>
      <c r="D43" s="534"/>
      <c r="E43" s="534"/>
      <c r="F43" s="534"/>
      <c r="G43" s="534"/>
      <c r="H43" s="534"/>
      <c r="I43" s="535"/>
      <c r="J43" s="103"/>
      <c r="K43" s="103"/>
    </row>
    <row r="44" spans="2:11" ht="34.5" customHeight="1" x14ac:dyDescent="0.15">
      <c r="B44" s="536"/>
      <c r="C44" s="537"/>
      <c r="D44" s="537"/>
      <c r="E44" s="537"/>
      <c r="F44" s="537"/>
      <c r="G44" s="537"/>
      <c r="H44" s="537"/>
      <c r="I44" s="538"/>
      <c r="J44" s="84"/>
      <c r="K44" s="84"/>
    </row>
    <row r="45" spans="2:11" ht="34.5" customHeight="1" x14ac:dyDescent="0.15">
      <c r="B45" s="162"/>
      <c r="C45" s="166" t="s">
        <v>364</v>
      </c>
      <c r="D45" s="150"/>
      <c r="E45" s="150"/>
      <c r="F45" s="150"/>
      <c r="G45" s="151"/>
      <c r="H45" s="151"/>
      <c r="I45" s="151"/>
      <c r="J45" s="84"/>
      <c r="K45" s="84"/>
    </row>
    <row r="46" spans="2:11" ht="61.75" customHeight="1" x14ac:dyDescent="0.15">
      <c r="B46" s="605" t="s">
        <v>281</v>
      </c>
      <c r="C46" s="841" t="s">
        <v>459</v>
      </c>
      <c r="D46" s="842"/>
      <c r="E46" s="842"/>
      <c r="F46" s="843"/>
      <c r="G46" s="149"/>
      <c r="H46" s="169" t="s">
        <v>415</v>
      </c>
      <c r="I46" s="169" t="s">
        <v>416</v>
      </c>
      <c r="J46" s="104"/>
      <c r="K46" s="104"/>
    </row>
    <row r="47" spans="2:11" ht="61.75" customHeight="1" x14ac:dyDescent="0.15">
      <c r="B47" s="606"/>
      <c r="C47" s="844"/>
      <c r="D47" s="845"/>
      <c r="E47" s="845"/>
      <c r="F47" s="846"/>
      <c r="G47" s="165" t="s">
        <v>417</v>
      </c>
      <c r="H47" s="168">
        <v>85</v>
      </c>
      <c r="I47" s="168">
        <f>863+158+159+173+164</f>
        <v>1517</v>
      </c>
      <c r="J47" s="104"/>
      <c r="K47" s="104"/>
    </row>
    <row r="48" spans="2:11" ht="61.75" customHeight="1" x14ac:dyDescent="0.15">
      <c r="B48" s="606"/>
      <c r="C48" s="844"/>
      <c r="D48" s="845"/>
      <c r="E48" s="845"/>
      <c r="F48" s="846"/>
      <c r="G48" s="165" t="s">
        <v>403</v>
      </c>
      <c r="H48" s="291">
        <v>1</v>
      </c>
      <c r="I48" s="168">
        <f>5+1+1+1</f>
        <v>8</v>
      </c>
      <c r="J48" s="104"/>
      <c r="K48" s="104"/>
    </row>
    <row r="49" spans="2:11" ht="61.75" customHeight="1" x14ac:dyDescent="0.15">
      <c r="B49" s="606"/>
      <c r="C49" s="847"/>
      <c r="D49" s="848"/>
      <c r="E49" s="848"/>
      <c r="F49" s="849"/>
      <c r="G49" s="165" t="s">
        <v>418</v>
      </c>
      <c r="H49" s="168">
        <v>79</v>
      </c>
      <c r="I49" s="168">
        <f>227+74+72+87+79</f>
        <v>539</v>
      </c>
      <c r="J49" s="104"/>
      <c r="K49" s="104"/>
    </row>
    <row r="50" spans="2:11" ht="82.25" customHeight="1" x14ac:dyDescent="0.15">
      <c r="B50" s="118" t="s">
        <v>282</v>
      </c>
      <c r="C50" s="838" t="s">
        <v>46</v>
      </c>
      <c r="D50" s="839"/>
      <c r="E50" s="839"/>
      <c r="F50" s="839"/>
      <c r="G50" s="839"/>
      <c r="H50" s="839"/>
      <c r="I50" s="840"/>
      <c r="J50" s="104"/>
      <c r="K50" s="104"/>
    </row>
    <row r="51" spans="2:11" ht="90" customHeight="1" x14ac:dyDescent="0.15">
      <c r="B51" s="120" t="s">
        <v>283</v>
      </c>
      <c r="C51" s="838" t="s">
        <v>449</v>
      </c>
      <c r="D51" s="839"/>
      <c r="E51" s="839"/>
      <c r="F51" s="839"/>
      <c r="G51" s="839"/>
      <c r="H51" s="839"/>
      <c r="I51" s="840"/>
      <c r="J51" s="104"/>
      <c r="K51" s="104"/>
    </row>
    <row r="52" spans="2:11" ht="22.5" customHeight="1" x14ac:dyDescent="0.15">
      <c r="B52" s="512" t="s">
        <v>284</v>
      </c>
      <c r="C52" s="513"/>
      <c r="D52" s="513"/>
      <c r="E52" s="513"/>
      <c r="F52" s="513"/>
      <c r="G52" s="513"/>
      <c r="H52" s="513"/>
      <c r="I52" s="514"/>
      <c r="J52" s="104"/>
      <c r="K52" s="104"/>
    </row>
    <row r="53" spans="2:11" ht="22.5" customHeight="1" x14ac:dyDescent="0.15">
      <c r="B53" s="508" t="s">
        <v>285</v>
      </c>
      <c r="C53" s="141" t="s">
        <v>286</v>
      </c>
      <c r="D53" s="510" t="s">
        <v>287</v>
      </c>
      <c r="E53" s="510"/>
      <c r="F53" s="510"/>
      <c r="G53" s="510" t="s">
        <v>288</v>
      </c>
      <c r="H53" s="510"/>
      <c r="I53" s="511"/>
      <c r="J53" s="105"/>
      <c r="K53" s="105"/>
    </row>
    <row r="54" spans="2:11" ht="30.75" customHeight="1" x14ac:dyDescent="0.15">
      <c r="B54" s="509"/>
      <c r="C54" s="248"/>
      <c r="D54" s="738"/>
      <c r="E54" s="738"/>
      <c r="F54" s="738"/>
      <c r="G54" s="738"/>
      <c r="H54" s="738"/>
      <c r="I54" s="739"/>
      <c r="J54" s="105"/>
      <c r="K54" s="105"/>
    </row>
    <row r="55" spans="2:11" ht="32.25" customHeight="1" x14ac:dyDescent="0.15">
      <c r="B55" s="121" t="s">
        <v>289</v>
      </c>
      <c r="C55" s="738" t="s">
        <v>419</v>
      </c>
      <c r="D55" s="738"/>
      <c r="E55" s="738"/>
      <c r="F55" s="738"/>
      <c r="G55" s="738"/>
      <c r="H55" s="738"/>
      <c r="I55" s="739"/>
      <c r="J55" s="106"/>
      <c r="K55" s="106"/>
    </row>
    <row r="56" spans="2:11" ht="28.5" customHeight="1" x14ac:dyDescent="0.15">
      <c r="B56" s="122" t="s">
        <v>291</v>
      </c>
      <c r="C56" s="738" t="s">
        <v>419</v>
      </c>
      <c r="D56" s="738"/>
      <c r="E56" s="738"/>
      <c r="F56" s="738"/>
      <c r="G56" s="738"/>
      <c r="H56" s="738"/>
      <c r="I56" s="739"/>
      <c r="J56" s="106"/>
      <c r="K56" s="106"/>
    </row>
    <row r="57" spans="2:11" ht="30" customHeight="1" x14ac:dyDescent="0.15">
      <c r="B57" s="120" t="s">
        <v>292</v>
      </c>
      <c r="C57" s="826" t="s">
        <v>293</v>
      </c>
      <c r="D57" s="827"/>
      <c r="E57" s="827"/>
      <c r="F57" s="827"/>
      <c r="G57" s="827"/>
      <c r="H57" s="827"/>
      <c r="I57" s="828"/>
      <c r="J57" s="107"/>
      <c r="K57" s="107"/>
    </row>
    <row r="58" spans="2:11" ht="31.5" customHeight="1" thickBot="1" x14ac:dyDescent="0.2">
      <c r="B58" s="116" t="s">
        <v>294</v>
      </c>
      <c r="C58" s="829" t="s">
        <v>420</v>
      </c>
      <c r="D58" s="830"/>
      <c r="E58" s="830"/>
      <c r="F58" s="830"/>
      <c r="G58" s="830"/>
      <c r="H58" s="830"/>
      <c r="I58" s="831"/>
      <c r="J58" s="108"/>
      <c r="K58" s="108"/>
    </row>
    <row r="59" spans="2:11" ht="13.25" customHeight="1" x14ac:dyDescent="0.15">
      <c r="B59" s="109"/>
      <c r="C59" s="110"/>
      <c r="D59" s="110"/>
      <c r="E59" s="111"/>
      <c r="F59" s="111"/>
      <c r="G59" s="117"/>
      <c r="H59" s="113"/>
      <c r="I59" s="110"/>
      <c r="J59" s="108"/>
      <c r="K59" s="108"/>
    </row>
    <row r="60" spans="2:11" ht="13.25" customHeight="1" x14ac:dyDescent="0.15">
      <c r="B60" s="109"/>
      <c r="C60" s="110"/>
      <c r="D60" s="110"/>
      <c r="E60" s="111"/>
      <c r="F60" s="111"/>
      <c r="G60" s="117"/>
      <c r="H60" s="113"/>
      <c r="I60" s="110"/>
      <c r="J60" s="108"/>
      <c r="K60" s="108"/>
    </row>
    <row r="61" spans="2:11" ht="13.25" customHeight="1" x14ac:dyDescent="0.15">
      <c r="B61" s="109"/>
      <c r="C61" s="110"/>
      <c r="D61" s="110"/>
      <c r="E61" s="111"/>
      <c r="F61" s="111"/>
      <c r="G61" s="117"/>
      <c r="H61" s="113"/>
      <c r="I61" s="110"/>
      <c r="J61" s="108"/>
      <c r="K61" s="108"/>
    </row>
    <row r="62" spans="2:11" ht="13.25" customHeight="1" x14ac:dyDescent="0.15">
      <c r="B62" s="109"/>
      <c r="C62" s="110"/>
      <c r="D62" s="110"/>
      <c r="E62" s="111"/>
      <c r="F62" s="111"/>
      <c r="G62" s="117"/>
      <c r="H62" s="113"/>
      <c r="I62" s="110"/>
      <c r="J62" s="108"/>
      <c r="K62" s="108"/>
    </row>
    <row r="63" spans="2:11" ht="13.25" customHeight="1" x14ac:dyDescent="0.15">
      <c r="B63" s="109"/>
      <c r="C63" s="110"/>
      <c r="D63" s="110"/>
      <c r="E63" s="111"/>
      <c r="F63" s="111"/>
      <c r="G63" s="117"/>
      <c r="H63" s="113"/>
      <c r="I63" s="110"/>
      <c r="J63" s="108"/>
      <c r="K63" s="108"/>
    </row>
    <row r="64" spans="2:11" ht="25.5" customHeight="1" x14ac:dyDescent="0.15">
      <c r="B64" s="109"/>
      <c r="C64" s="110"/>
      <c r="D64" s="110"/>
      <c r="E64" s="111"/>
      <c r="F64" s="111"/>
      <c r="G64" s="117"/>
      <c r="H64" s="113"/>
      <c r="I64" s="110"/>
      <c r="J64" s="108"/>
      <c r="K64" s="108"/>
    </row>
    <row r="65" ht="14" customHeight="1" x14ac:dyDescent="0.15"/>
  </sheetData>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52:I52"/>
    <mergeCell ref="C24:E24"/>
    <mergeCell ref="G24:I24"/>
    <mergeCell ref="B25:I25"/>
    <mergeCell ref="F27:F38"/>
    <mergeCell ref="G27:G38"/>
    <mergeCell ref="I27:I38"/>
    <mergeCell ref="C39:I39"/>
    <mergeCell ref="B40:I44"/>
    <mergeCell ref="C51:I51"/>
    <mergeCell ref="C50:I50"/>
    <mergeCell ref="B46:B49"/>
    <mergeCell ref="C46:F49"/>
    <mergeCell ref="C56:I56"/>
    <mergeCell ref="C57:I57"/>
    <mergeCell ref="C58:I58"/>
    <mergeCell ref="B53:B54"/>
    <mergeCell ref="D53:F53"/>
    <mergeCell ref="G53:I53"/>
    <mergeCell ref="D54:F54"/>
    <mergeCell ref="G54:I54"/>
    <mergeCell ref="C55:I55"/>
  </mergeCells>
  <dataValidations disablePrompts="1" count="7">
    <dataValidation type="list" allowBlank="1" showInputMessage="1" showErrorMessage="1" sqref="C7 I7" xr:uid="{968016B7-3826-49D0-B5BF-1DB95A3FCB20}">
      <formula1>$N$11:$N$12</formula1>
    </dataValidation>
    <dataValidation type="list" allowBlank="1" showInputMessage="1" showErrorMessage="1" sqref="H13:I13" xr:uid="{87C34EF0-948E-478D-A485-53E7C339C546}">
      <formula1>$N$5:$N$8</formula1>
    </dataValidation>
    <dataValidation type="list" allowBlank="1" showInputMessage="1" showErrorMessage="1" sqref="C9:F9" xr:uid="{3DB9E810-D11E-4D79-8825-512BBF4191C1}">
      <formula1>$M$6:$M$9</formula1>
    </dataValidation>
    <dataValidation type="list" allowBlank="1" showInputMessage="1" showErrorMessage="1" sqref="C24:E24" xr:uid="{12C7ED17-E012-4ABD-8B76-480AAB16263F}">
      <formula1>$M$12:$M$15</formula1>
    </dataValidation>
    <dataValidation type="list" allowBlank="1" showInputMessage="1" showErrorMessage="1" sqref="H12:I12" xr:uid="{2E3795A6-3702-427E-860B-9EDD61862EF3}">
      <formula1>M17:M19</formula1>
    </dataValidation>
    <dataValidation type="list" showDropDown="1" showInputMessage="1" showErrorMessage="1" sqref="K12" xr:uid="{93264538-D010-4943-815A-73AD5B4732D4}">
      <formula1>O17:O19</formula1>
    </dataValidation>
    <dataValidation type="list" allowBlank="1" showInputMessage="1" showErrorMessage="1" sqref="J10:K10" xr:uid="{E92A5872-B4FE-4D92-A067-2B3A2A61D592}">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59457"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59457"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tint="0.79998168889431442"/>
  </sheetPr>
  <dimension ref="B1:X68"/>
  <sheetViews>
    <sheetView topLeftCell="B22" zoomScale="90" zoomScaleNormal="90" zoomScalePageLayoutView="90" workbookViewId="0">
      <selection activeCell="C30" sqref="C30:I41"/>
    </sheetView>
  </sheetViews>
  <sheetFormatPr baseColWidth="10" defaultColWidth="10.6640625" defaultRowHeight="13" x14ac:dyDescent="0.15"/>
  <cols>
    <col min="1" max="1" width="1" style="7" customWidth="1"/>
    <col min="2" max="2" width="25.5" style="8" customWidth="1"/>
    <col min="3" max="3" width="14.5" style="7" customWidth="1"/>
    <col min="4" max="4" width="20.1640625" style="7" customWidth="1"/>
    <col min="5" max="5" width="16.5" style="7" customWidth="1"/>
    <col min="6" max="6" width="25" style="7" customWidth="1"/>
    <col min="7" max="7" width="22" style="9" customWidth="1"/>
    <col min="8" max="8" width="20.5" style="7" customWidth="1"/>
    <col min="9" max="11" width="22.5" style="7" customWidth="1"/>
    <col min="12" max="24" width="10.6640625" style="3"/>
    <col min="25" max="16384" width="10.6640625" style="7"/>
  </cols>
  <sheetData>
    <row r="1" spans="2:14" ht="6" customHeight="1" thickBot="1" x14ac:dyDescent="0.2"/>
    <row r="2" spans="2:14" ht="25.5" customHeight="1" x14ac:dyDescent="0.15">
      <c r="B2" s="463"/>
      <c r="C2" s="461" t="s">
        <v>0</v>
      </c>
      <c r="D2" s="461"/>
      <c r="E2" s="461"/>
      <c r="F2" s="461"/>
      <c r="G2" s="461"/>
      <c r="H2" s="461"/>
      <c r="I2" s="465"/>
      <c r="J2" s="10"/>
      <c r="K2" s="10"/>
      <c r="M2" s="11" t="s">
        <v>67</v>
      </c>
    </row>
    <row r="3" spans="2:14" ht="25.5" customHeight="1" x14ac:dyDescent="0.15">
      <c r="B3" s="464"/>
      <c r="C3" s="462" t="s">
        <v>1</v>
      </c>
      <c r="D3" s="462"/>
      <c r="E3" s="462"/>
      <c r="F3" s="462"/>
      <c r="G3" s="462"/>
      <c r="H3" s="462"/>
      <c r="I3" s="466"/>
      <c r="J3" s="10"/>
      <c r="K3" s="10"/>
      <c r="M3" s="11" t="s">
        <v>68</v>
      </c>
    </row>
    <row r="4" spans="2:14" ht="25.5" customHeight="1" x14ac:dyDescent="0.15">
      <c r="B4" s="464"/>
      <c r="C4" s="462" t="s">
        <v>69</v>
      </c>
      <c r="D4" s="462"/>
      <c r="E4" s="462"/>
      <c r="F4" s="462"/>
      <c r="G4" s="462"/>
      <c r="H4" s="462"/>
      <c r="I4" s="466"/>
      <c r="J4" s="10"/>
      <c r="K4" s="10"/>
      <c r="M4" s="11" t="s">
        <v>70</v>
      </c>
    </row>
    <row r="5" spans="2:14" ht="25.5" customHeight="1" x14ac:dyDescent="0.15">
      <c r="B5" s="464"/>
      <c r="C5" s="462" t="s">
        <v>71</v>
      </c>
      <c r="D5" s="462"/>
      <c r="E5" s="462"/>
      <c r="F5" s="462"/>
      <c r="G5" s="467" t="s">
        <v>72</v>
      </c>
      <c r="H5" s="467"/>
      <c r="I5" s="466"/>
      <c r="J5" s="10"/>
      <c r="K5" s="10"/>
      <c r="M5" s="11" t="s">
        <v>73</v>
      </c>
    </row>
    <row r="6" spans="2:14" ht="23.25" customHeight="1" x14ac:dyDescent="0.15">
      <c r="B6" s="446" t="s">
        <v>74</v>
      </c>
      <c r="C6" s="447"/>
      <c r="D6" s="447"/>
      <c r="E6" s="447"/>
      <c r="F6" s="447"/>
      <c r="G6" s="447"/>
      <c r="H6" s="447"/>
      <c r="I6" s="448"/>
      <c r="J6" s="12"/>
      <c r="K6" s="12"/>
    </row>
    <row r="7" spans="2:14" ht="24" customHeight="1" x14ac:dyDescent="0.15">
      <c r="B7" s="449" t="s">
        <v>75</v>
      </c>
      <c r="C7" s="450"/>
      <c r="D7" s="450"/>
      <c r="E7" s="450"/>
      <c r="F7" s="450"/>
      <c r="G7" s="450"/>
      <c r="H7" s="450"/>
      <c r="I7" s="451"/>
      <c r="J7" s="13"/>
      <c r="K7" s="13"/>
    </row>
    <row r="8" spans="2:14" ht="24" customHeight="1" x14ac:dyDescent="0.15">
      <c r="B8" s="452" t="s">
        <v>76</v>
      </c>
      <c r="C8" s="453"/>
      <c r="D8" s="453"/>
      <c r="E8" s="453"/>
      <c r="F8" s="453"/>
      <c r="G8" s="453"/>
      <c r="H8" s="453"/>
      <c r="I8" s="454"/>
      <c r="J8" s="40"/>
      <c r="K8" s="40"/>
      <c r="N8" s="6" t="s">
        <v>77</v>
      </c>
    </row>
    <row r="9" spans="2:14" ht="30.75" customHeight="1" x14ac:dyDescent="0.15">
      <c r="B9" s="62" t="s">
        <v>78</v>
      </c>
      <c r="C9" s="41">
        <v>14</v>
      </c>
      <c r="D9" s="458" t="s">
        <v>79</v>
      </c>
      <c r="E9" s="458"/>
      <c r="F9" s="409" t="s">
        <v>421</v>
      </c>
      <c r="G9" s="410"/>
      <c r="H9" s="410"/>
      <c r="I9" s="411"/>
      <c r="J9" s="14"/>
      <c r="K9" s="14"/>
      <c r="M9" s="11" t="s">
        <v>81</v>
      </c>
      <c r="N9" s="6" t="s">
        <v>82</v>
      </c>
    </row>
    <row r="10" spans="2:14" ht="30.75" customHeight="1" x14ac:dyDescent="0.15">
      <c r="B10" s="183" t="s">
        <v>83</v>
      </c>
      <c r="C10" s="184" t="s">
        <v>84</v>
      </c>
      <c r="D10" s="459" t="s">
        <v>85</v>
      </c>
      <c r="E10" s="460"/>
      <c r="F10" s="443" t="s">
        <v>86</v>
      </c>
      <c r="G10" s="444"/>
      <c r="H10" s="185" t="s">
        <v>87</v>
      </c>
      <c r="I10" s="249" t="s">
        <v>84</v>
      </c>
      <c r="J10" s="15"/>
      <c r="K10" s="15"/>
      <c r="M10" s="11" t="s">
        <v>88</v>
      </c>
      <c r="N10" s="6" t="s">
        <v>89</v>
      </c>
    </row>
    <row r="11" spans="2:14" ht="30.75" customHeight="1" x14ac:dyDescent="0.15">
      <c r="B11" s="183" t="s">
        <v>90</v>
      </c>
      <c r="C11" s="455" t="s">
        <v>91</v>
      </c>
      <c r="D11" s="455"/>
      <c r="E11" s="455"/>
      <c r="F11" s="455"/>
      <c r="G11" s="185" t="s">
        <v>92</v>
      </c>
      <c r="H11" s="456">
        <v>1032</v>
      </c>
      <c r="I11" s="457"/>
      <c r="J11" s="16"/>
      <c r="K11" s="16"/>
      <c r="M11" s="11" t="s">
        <v>93</v>
      </c>
      <c r="N11" s="6" t="s">
        <v>44</v>
      </c>
    </row>
    <row r="12" spans="2:14" ht="30.75" customHeight="1" x14ac:dyDescent="0.15">
      <c r="B12" s="183" t="s">
        <v>94</v>
      </c>
      <c r="C12" s="440" t="s">
        <v>88</v>
      </c>
      <c r="D12" s="440"/>
      <c r="E12" s="440"/>
      <c r="F12" s="440"/>
      <c r="G12" s="185" t="s">
        <v>95</v>
      </c>
      <c r="H12" s="850" t="s">
        <v>422</v>
      </c>
      <c r="I12" s="851"/>
      <c r="J12" s="17"/>
      <c r="K12" s="17"/>
      <c r="M12" s="18" t="s">
        <v>97</v>
      </c>
    </row>
    <row r="13" spans="2:14" ht="30.75" customHeight="1" x14ac:dyDescent="0.15">
      <c r="B13" s="183" t="s">
        <v>98</v>
      </c>
      <c r="C13" s="436" t="s">
        <v>99</v>
      </c>
      <c r="D13" s="436"/>
      <c r="E13" s="436"/>
      <c r="F13" s="436"/>
      <c r="G13" s="436"/>
      <c r="H13" s="436"/>
      <c r="I13" s="437"/>
      <c r="J13" s="19"/>
      <c r="K13" s="19"/>
      <c r="M13" s="18"/>
    </row>
    <row r="14" spans="2:14" ht="30.75" customHeight="1" x14ac:dyDescent="0.15">
      <c r="B14" s="183" t="s">
        <v>100</v>
      </c>
      <c r="C14" s="443" t="s">
        <v>423</v>
      </c>
      <c r="D14" s="444"/>
      <c r="E14" s="444"/>
      <c r="F14" s="444"/>
      <c r="G14" s="444"/>
      <c r="H14" s="444"/>
      <c r="I14" s="445"/>
      <c r="J14" s="15"/>
      <c r="K14" s="15"/>
      <c r="M14" s="18"/>
      <c r="N14" s="6" t="s">
        <v>102</v>
      </c>
    </row>
    <row r="15" spans="2:14" ht="30.75" customHeight="1" x14ac:dyDescent="0.15">
      <c r="B15" s="183" t="s">
        <v>103</v>
      </c>
      <c r="C15" s="409" t="s">
        <v>424</v>
      </c>
      <c r="D15" s="410"/>
      <c r="E15" s="410"/>
      <c r="F15" s="852"/>
      <c r="G15" s="185" t="s">
        <v>105</v>
      </c>
      <c r="H15" s="432" t="s">
        <v>106</v>
      </c>
      <c r="I15" s="433"/>
      <c r="J15" s="15"/>
      <c r="K15" s="15"/>
      <c r="M15" s="18" t="s">
        <v>107</v>
      </c>
      <c r="N15" s="6" t="s">
        <v>84</v>
      </c>
    </row>
    <row r="16" spans="2:14" ht="30.75" customHeight="1" x14ac:dyDescent="0.15">
      <c r="B16" s="183" t="s">
        <v>108</v>
      </c>
      <c r="C16" s="434" t="s">
        <v>109</v>
      </c>
      <c r="D16" s="435"/>
      <c r="E16" s="435"/>
      <c r="F16" s="435"/>
      <c r="G16" s="185" t="s">
        <v>110</v>
      </c>
      <c r="H16" s="432" t="s">
        <v>44</v>
      </c>
      <c r="I16" s="433"/>
      <c r="J16" s="15"/>
      <c r="K16" s="15"/>
      <c r="M16" s="18" t="s">
        <v>111</v>
      </c>
    </row>
    <row r="17" spans="2:14" ht="36" customHeight="1" x14ac:dyDescent="0.15">
      <c r="B17" s="183" t="s">
        <v>112</v>
      </c>
      <c r="C17" s="853" t="s">
        <v>425</v>
      </c>
      <c r="D17" s="854"/>
      <c r="E17" s="854"/>
      <c r="F17" s="854"/>
      <c r="G17" s="854"/>
      <c r="H17" s="854"/>
      <c r="I17" s="855"/>
      <c r="J17" s="19"/>
      <c r="K17" s="19"/>
      <c r="M17" s="18" t="s">
        <v>114</v>
      </c>
      <c r="N17" s="6" t="s">
        <v>115</v>
      </c>
    </row>
    <row r="18" spans="2:14" ht="30.75" customHeight="1" x14ac:dyDescent="0.15">
      <c r="B18" s="183" t="s">
        <v>116</v>
      </c>
      <c r="C18" s="409" t="s">
        <v>426</v>
      </c>
      <c r="D18" s="410"/>
      <c r="E18" s="410"/>
      <c r="F18" s="410"/>
      <c r="G18" s="410"/>
      <c r="H18" s="410"/>
      <c r="I18" s="411"/>
      <c r="J18" s="20"/>
      <c r="K18" s="20"/>
      <c r="M18" s="18" t="s">
        <v>118</v>
      </c>
      <c r="N18" s="6" t="s">
        <v>119</v>
      </c>
    </row>
    <row r="19" spans="2:14" ht="30.75" customHeight="1" x14ac:dyDescent="0.15">
      <c r="B19" s="183" t="s">
        <v>120</v>
      </c>
      <c r="C19" s="856" t="s">
        <v>427</v>
      </c>
      <c r="D19" s="857"/>
      <c r="E19" s="857"/>
      <c r="F19" s="857"/>
      <c r="G19" s="857"/>
      <c r="H19" s="857"/>
      <c r="I19" s="858"/>
      <c r="J19" s="21"/>
      <c r="K19" s="21"/>
      <c r="M19" s="18"/>
      <c r="N19" s="6" t="s">
        <v>122</v>
      </c>
    </row>
    <row r="20" spans="2:14" ht="30.75" customHeight="1" x14ac:dyDescent="0.15">
      <c r="B20" s="183" t="s">
        <v>123</v>
      </c>
      <c r="C20" s="859" t="s">
        <v>43</v>
      </c>
      <c r="D20" s="860"/>
      <c r="E20" s="860"/>
      <c r="F20" s="860"/>
      <c r="G20" s="860"/>
      <c r="H20" s="860"/>
      <c r="I20" s="861"/>
      <c r="J20" s="22"/>
      <c r="K20" s="22"/>
      <c r="M20" s="18" t="s">
        <v>106</v>
      </c>
      <c r="N20" s="6" t="s">
        <v>124</v>
      </c>
    </row>
    <row r="21" spans="2:14" ht="27.75" customHeight="1" x14ac:dyDescent="0.15">
      <c r="B21" s="425" t="s">
        <v>125</v>
      </c>
      <c r="C21" s="427" t="s">
        <v>126</v>
      </c>
      <c r="D21" s="427"/>
      <c r="E21" s="427"/>
      <c r="F21" s="428" t="s">
        <v>127</v>
      </c>
      <c r="G21" s="428"/>
      <c r="H21" s="428"/>
      <c r="I21" s="429"/>
      <c r="J21" s="23"/>
      <c r="K21" s="23"/>
      <c r="M21" s="18" t="s">
        <v>128</v>
      </c>
      <c r="N21" s="6" t="s">
        <v>129</v>
      </c>
    </row>
    <row r="22" spans="2:14" ht="27" customHeight="1" x14ac:dyDescent="0.15">
      <c r="B22" s="426"/>
      <c r="C22" s="856" t="s">
        <v>428</v>
      </c>
      <c r="D22" s="857"/>
      <c r="E22" s="862"/>
      <c r="F22" s="856" t="s">
        <v>429</v>
      </c>
      <c r="G22" s="857"/>
      <c r="H22" s="857"/>
      <c r="I22" s="858"/>
      <c r="J22" s="21"/>
      <c r="K22" s="21"/>
      <c r="M22" s="18" t="s">
        <v>132</v>
      </c>
      <c r="N22" s="6" t="s">
        <v>133</v>
      </c>
    </row>
    <row r="23" spans="2:14" ht="39.75" customHeight="1" x14ac:dyDescent="0.15">
      <c r="B23" s="183" t="s">
        <v>134</v>
      </c>
      <c r="C23" s="443" t="s">
        <v>43</v>
      </c>
      <c r="D23" s="444"/>
      <c r="E23" s="863"/>
      <c r="F23" s="443" t="s">
        <v>43</v>
      </c>
      <c r="G23" s="444"/>
      <c r="H23" s="444"/>
      <c r="I23" s="445"/>
      <c r="J23" s="15"/>
      <c r="K23" s="15"/>
      <c r="M23" s="18"/>
      <c r="N23" s="6" t="s">
        <v>99</v>
      </c>
    </row>
    <row r="24" spans="2:14" ht="44.25" customHeight="1" x14ac:dyDescent="0.15">
      <c r="B24" s="183" t="s">
        <v>135</v>
      </c>
      <c r="C24" s="864" t="s">
        <v>430</v>
      </c>
      <c r="D24" s="865"/>
      <c r="E24" s="866"/>
      <c r="F24" s="856" t="s">
        <v>431</v>
      </c>
      <c r="G24" s="857"/>
      <c r="H24" s="857"/>
      <c r="I24" s="858"/>
      <c r="J24" s="20"/>
      <c r="K24" s="20"/>
      <c r="M24" s="24"/>
      <c r="N24" s="6" t="s">
        <v>138</v>
      </c>
    </row>
    <row r="25" spans="2:14" ht="29.25" customHeight="1" x14ac:dyDescent="0.15">
      <c r="B25" s="183" t="s">
        <v>139</v>
      </c>
      <c r="C25" s="412" t="s">
        <v>109</v>
      </c>
      <c r="D25" s="413"/>
      <c r="E25" s="414"/>
      <c r="F25" s="185" t="s">
        <v>140</v>
      </c>
      <c r="G25" s="867">
        <v>74</v>
      </c>
      <c r="H25" s="868"/>
      <c r="I25" s="869"/>
      <c r="J25" s="25"/>
      <c r="K25" s="25"/>
      <c r="M25" s="24"/>
    </row>
    <row r="26" spans="2:14" ht="27" customHeight="1" x14ac:dyDescent="0.15">
      <c r="B26" s="183" t="s">
        <v>141</v>
      </c>
      <c r="C26" s="409" t="s">
        <v>142</v>
      </c>
      <c r="D26" s="410"/>
      <c r="E26" s="852"/>
      <c r="F26" s="185" t="s">
        <v>143</v>
      </c>
      <c r="G26" s="867">
        <v>0</v>
      </c>
      <c r="H26" s="868"/>
      <c r="I26" s="869"/>
      <c r="J26" s="26"/>
      <c r="K26" s="26"/>
      <c r="M26" s="24"/>
    </row>
    <row r="27" spans="2:14" ht="47.25" customHeight="1" x14ac:dyDescent="0.15">
      <c r="B27" s="187" t="s">
        <v>144</v>
      </c>
      <c r="C27" s="443" t="s">
        <v>114</v>
      </c>
      <c r="D27" s="444"/>
      <c r="E27" s="863"/>
      <c r="F27" s="188" t="s">
        <v>145</v>
      </c>
      <c r="G27" s="419" t="s">
        <v>146</v>
      </c>
      <c r="H27" s="420"/>
      <c r="I27" s="421"/>
      <c r="J27" s="23"/>
      <c r="K27" s="23"/>
      <c r="M27" s="24"/>
    </row>
    <row r="28" spans="2:14" ht="30" customHeight="1" x14ac:dyDescent="0.15">
      <c r="B28" s="389" t="s">
        <v>147</v>
      </c>
      <c r="C28" s="390"/>
      <c r="D28" s="390"/>
      <c r="E28" s="390"/>
      <c r="F28" s="390"/>
      <c r="G28" s="390"/>
      <c r="H28" s="390"/>
      <c r="I28" s="391"/>
      <c r="J28" s="40"/>
      <c r="K28" s="40"/>
      <c r="M28" s="24"/>
    </row>
    <row r="29" spans="2:14" ht="56.25" customHeight="1" x14ac:dyDescent="0.15">
      <c r="B29" s="189" t="s">
        <v>148</v>
      </c>
      <c r="C29" s="190" t="s">
        <v>149</v>
      </c>
      <c r="D29" s="190" t="s">
        <v>150</v>
      </c>
      <c r="E29" s="190" t="s">
        <v>151</v>
      </c>
      <c r="F29" s="190" t="s">
        <v>152</v>
      </c>
      <c r="G29" s="191" t="s">
        <v>153</v>
      </c>
      <c r="H29" s="191" t="s">
        <v>154</v>
      </c>
      <c r="I29" s="192" t="s">
        <v>155</v>
      </c>
      <c r="J29" s="51" t="s">
        <v>156</v>
      </c>
      <c r="K29" s="21"/>
      <c r="M29" s="24"/>
    </row>
    <row r="30" spans="2:14" ht="19.5" customHeight="1" x14ac:dyDescent="0.15">
      <c r="B30" s="193" t="s">
        <v>157</v>
      </c>
      <c r="C30" s="250">
        <v>0</v>
      </c>
      <c r="D30" s="251">
        <f>+C30</f>
        <v>0</v>
      </c>
      <c r="E30" s="252">
        <v>0</v>
      </c>
      <c r="F30" s="253">
        <f>+E30</f>
        <v>0</v>
      </c>
      <c r="G30" s="254" t="e">
        <f>+C30/E30</f>
        <v>#DIV/0!</v>
      </c>
      <c r="H30" s="255" t="e">
        <f>+D30/F30</f>
        <v>#DIV/0!</v>
      </c>
      <c r="I30" s="256" t="e">
        <f>+D30/$G$26</f>
        <v>#DIV/0!</v>
      </c>
      <c r="J30" s="50">
        <v>0.99</v>
      </c>
      <c r="K30" s="27"/>
      <c r="M30" s="24"/>
    </row>
    <row r="31" spans="2:14" ht="19.5" customHeight="1" x14ac:dyDescent="0.15">
      <c r="B31" s="193" t="s">
        <v>158</v>
      </c>
      <c r="C31" s="250">
        <v>0</v>
      </c>
      <c r="D31" s="251">
        <f>+D30+C31</f>
        <v>0</v>
      </c>
      <c r="E31" s="252">
        <v>0</v>
      </c>
      <c r="F31" s="253">
        <f>+F30+E31</f>
        <v>0</v>
      </c>
      <c r="G31" s="254" t="e">
        <f t="shared" ref="G31:G41" si="0">+C31/E31</f>
        <v>#DIV/0!</v>
      </c>
      <c r="H31" s="255" t="e">
        <f t="shared" ref="H31:H41" si="1">+D31/F31</f>
        <v>#DIV/0!</v>
      </c>
      <c r="I31" s="256" t="e">
        <f t="shared" ref="I31:I40" si="2">+D31/$G$26</f>
        <v>#DIV/0!</v>
      </c>
      <c r="J31" s="50">
        <v>0.99</v>
      </c>
      <c r="K31" s="27"/>
      <c r="M31" s="24"/>
    </row>
    <row r="32" spans="2:14" ht="19.5" customHeight="1" x14ac:dyDescent="0.15">
      <c r="B32" s="193" t="s">
        <v>159</v>
      </c>
      <c r="C32" s="250">
        <v>0</v>
      </c>
      <c r="D32" s="251">
        <f t="shared" ref="D32:D41" si="3">+D31+C32</f>
        <v>0</v>
      </c>
      <c r="E32" s="252">
        <v>0</v>
      </c>
      <c r="F32" s="253">
        <f t="shared" ref="F32:F41" si="4">+F31+E32</f>
        <v>0</v>
      </c>
      <c r="G32" s="254" t="e">
        <f t="shared" si="0"/>
        <v>#DIV/0!</v>
      </c>
      <c r="H32" s="255" t="e">
        <f t="shared" si="1"/>
        <v>#DIV/0!</v>
      </c>
      <c r="I32" s="256" t="e">
        <f t="shared" si="2"/>
        <v>#DIV/0!</v>
      </c>
      <c r="J32" s="50">
        <v>0.99</v>
      </c>
      <c r="K32" s="27"/>
      <c r="M32" s="24"/>
    </row>
    <row r="33" spans="2:11" ht="19.5" customHeight="1" x14ac:dyDescent="0.15">
      <c r="B33" s="193" t="s">
        <v>160</v>
      </c>
      <c r="C33" s="250">
        <v>0</v>
      </c>
      <c r="D33" s="251">
        <f t="shared" si="3"/>
        <v>0</v>
      </c>
      <c r="E33" s="252">
        <v>0</v>
      </c>
      <c r="F33" s="253">
        <f t="shared" si="4"/>
        <v>0</v>
      </c>
      <c r="G33" s="254" t="e">
        <f t="shared" si="0"/>
        <v>#DIV/0!</v>
      </c>
      <c r="H33" s="255" t="e">
        <f t="shared" si="1"/>
        <v>#DIV/0!</v>
      </c>
      <c r="I33" s="256" t="e">
        <f t="shared" si="2"/>
        <v>#DIV/0!</v>
      </c>
      <c r="J33" s="50">
        <v>0.99</v>
      </c>
      <c r="K33" s="27"/>
    </row>
    <row r="34" spans="2:11" ht="19.5" customHeight="1" x14ac:dyDescent="0.15">
      <c r="B34" s="193" t="s">
        <v>161</v>
      </c>
      <c r="C34" s="250">
        <v>0</v>
      </c>
      <c r="D34" s="251">
        <f t="shared" si="3"/>
        <v>0</v>
      </c>
      <c r="E34" s="252">
        <v>0</v>
      </c>
      <c r="F34" s="253">
        <f t="shared" si="4"/>
        <v>0</v>
      </c>
      <c r="G34" s="254" t="e">
        <f t="shared" si="0"/>
        <v>#DIV/0!</v>
      </c>
      <c r="H34" s="255" t="e">
        <f t="shared" si="1"/>
        <v>#DIV/0!</v>
      </c>
      <c r="I34" s="256" t="e">
        <f t="shared" si="2"/>
        <v>#DIV/0!</v>
      </c>
      <c r="J34" s="50">
        <v>0.99</v>
      </c>
      <c r="K34" s="27"/>
    </row>
    <row r="35" spans="2:11" ht="19.5" customHeight="1" x14ac:dyDescent="0.15">
      <c r="B35" s="193" t="s">
        <v>162</v>
      </c>
      <c r="C35" s="250">
        <v>0</v>
      </c>
      <c r="D35" s="251">
        <f t="shared" si="3"/>
        <v>0</v>
      </c>
      <c r="E35" s="252">
        <v>0</v>
      </c>
      <c r="F35" s="253">
        <f t="shared" si="4"/>
        <v>0</v>
      </c>
      <c r="G35" s="254" t="e">
        <f t="shared" si="0"/>
        <v>#DIV/0!</v>
      </c>
      <c r="H35" s="255" t="e">
        <f t="shared" si="1"/>
        <v>#DIV/0!</v>
      </c>
      <c r="I35" s="256" t="e">
        <f t="shared" si="2"/>
        <v>#DIV/0!</v>
      </c>
      <c r="J35" s="50">
        <v>0.99</v>
      </c>
      <c r="K35" s="27"/>
    </row>
    <row r="36" spans="2:11" ht="19.5" customHeight="1" x14ac:dyDescent="0.15">
      <c r="B36" s="193" t="s">
        <v>163</v>
      </c>
      <c r="C36" s="250">
        <v>0</v>
      </c>
      <c r="D36" s="251">
        <f t="shared" si="3"/>
        <v>0</v>
      </c>
      <c r="E36" s="252">
        <v>0</v>
      </c>
      <c r="F36" s="253">
        <f t="shared" si="4"/>
        <v>0</v>
      </c>
      <c r="G36" s="254" t="e">
        <f t="shared" si="0"/>
        <v>#DIV/0!</v>
      </c>
      <c r="H36" s="255" t="e">
        <f t="shared" si="1"/>
        <v>#DIV/0!</v>
      </c>
      <c r="I36" s="256" t="e">
        <f t="shared" si="2"/>
        <v>#DIV/0!</v>
      </c>
      <c r="J36" s="50">
        <v>0.99</v>
      </c>
      <c r="K36" s="27"/>
    </row>
    <row r="37" spans="2:11" ht="19.5" customHeight="1" x14ac:dyDescent="0.15">
      <c r="B37" s="193" t="s">
        <v>164</v>
      </c>
      <c r="C37" s="250">
        <v>0</v>
      </c>
      <c r="D37" s="251">
        <f t="shared" si="3"/>
        <v>0</v>
      </c>
      <c r="E37" s="252">
        <v>0</v>
      </c>
      <c r="F37" s="253">
        <f t="shared" si="4"/>
        <v>0</v>
      </c>
      <c r="G37" s="254" t="e">
        <f t="shared" si="0"/>
        <v>#DIV/0!</v>
      </c>
      <c r="H37" s="255" t="e">
        <f t="shared" si="1"/>
        <v>#DIV/0!</v>
      </c>
      <c r="I37" s="256" t="e">
        <f t="shared" si="2"/>
        <v>#DIV/0!</v>
      </c>
      <c r="J37" s="50">
        <v>0.99</v>
      </c>
      <c r="K37" s="27"/>
    </row>
    <row r="38" spans="2:11" ht="19.5" customHeight="1" x14ac:dyDescent="0.15">
      <c r="B38" s="193" t="s">
        <v>165</v>
      </c>
      <c r="C38" s="250">
        <v>0</v>
      </c>
      <c r="D38" s="251">
        <f t="shared" si="3"/>
        <v>0</v>
      </c>
      <c r="E38" s="252">
        <v>0</v>
      </c>
      <c r="F38" s="253">
        <f t="shared" si="4"/>
        <v>0</v>
      </c>
      <c r="G38" s="254" t="e">
        <f t="shared" si="0"/>
        <v>#DIV/0!</v>
      </c>
      <c r="H38" s="255" t="e">
        <f t="shared" si="1"/>
        <v>#DIV/0!</v>
      </c>
      <c r="I38" s="256" t="e">
        <f t="shared" si="2"/>
        <v>#DIV/0!</v>
      </c>
      <c r="J38" s="50">
        <v>0.99</v>
      </c>
      <c r="K38" s="27"/>
    </row>
    <row r="39" spans="2:11" ht="19.5" customHeight="1" x14ac:dyDescent="0.15">
      <c r="B39" s="193" t="s">
        <v>166</v>
      </c>
      <c r="C39" s="250">
        <v>0</v>
      </c>
      <c r="D39" s="251">
        <f t="shared" si="3"/>
        <v>0</v>
      </c>
      <c r="E39" s="252">
        <v>0</v>
      </c>
      <c r="F39" s="253">
        <f t="shared" si="4"/>
        <v>0</v>
      </c>
      <c r="G39" s="254" t="e">
        <f t="shared" si="0"/>
        <v>#DIV/0!</v>
      </c>
      <c r="H39" s="255" t="e">
        <f t="shared" si="1"/>
        <v>#DIV/0!</v>
      </c>
      <c r="I39" s="256" t="e">
        <f t="shared" si="2"/>
        <v>#DIV/0!</v>
      </c>
      <c r="J39" s="50">
        <v>0.99</v>
      </c>
      <c r="K39" s="27"/>
    </row>
    <row r="40" spans="2:11" ht="19.5" customHeight="1" x14ac:dyDescent="0.15">
      <c r="B40" s="193" t="s">
        <v>167</v>
      </c>
      <c r="C40" s="250">
        <v>0</v>
      </c>
      <c r="D40" s="251">
        <f t="shared" si="3"/>
        <v>0</v>
      </c>
      <c r="E40" s="252">
        <v>0</v>
      </c>
      <c r="F40" s="253">
        <f t="shared" si="4"/>
        <v>0</v>
      </c>
      <c r="G40" s="254" t="e">
        <f t="shared" si="0"/>
        <v>#DIV/0!</v>
      </c>
      <c r="H40" s="255" t="e">
        <f t="shared" si="1"/>
        <v>#DIV/0!</v>
      </c>
      <c r="I40" s="256" t="e">
        <f t="shared" si="2"/>
        <v>#DIV/0!</v>
      </c>
      <c r="J40" s="50">
        <v>0.99</v>
      </c>
      <c r="K40" s="27"/>
    </row>
    <row r="41" spans="2:11" ht="19.5" customHeight="1" x14ac:dyDescent="0.15">
      <c r="B41" s="193" t="s">
        <v>168</v>
      </c>
      <c r="C41" s="250">
        <v>0</v>
      </c>
      <c r="D41" s="251">
        <f t="shared" si="3"/>
        <v>0</v>
      </c>
      <c r="E41" s="252">
        <v>0</v>
      </c>
      <c r="F41" s="253">
        <f t="shared" si="4"/>
        <v>0</v>
      </c>
      <c r="G41" s="254" t="e">
        <f t="shared" si="0"/>
        <v>#DIV/0!</v>
      </c>
      <c r="H41" s="255" t="e">
        <f t="shared" si="1"/>
        <v>#DIV/0!</v>
      </c>
      <c r="I41" s="256" t="e">
        <f>+D41/$G$26</f>
        <v>#DIV/0!</v>
      </c>
      <c r="J41" s="50">
        <v>0.99</v>
      </c>
      <c r="K41" s="27"/>
    </row>
    <row r="42" spans="2:11" ht="54.75" customHeight="1" x14ac:dyDescent="0.15">
      <c r="B42" s="201" t="s">
        <v>169</v>
      </c>
      <c r="C42" s="367"/>
      <c r="D42" s="367"/>
      <c r="E42" s="367"/>
      <c r="F42" s="367"/>
      <c r="G42" s="367"/>
      <c r="H42" s="367"/>
      <c r="I42" s="385"/>
      <c r="J42" s="28"/>
      <c r="K42" s="28"/>
    </row>
    <row r="43" spans="2:11" ht="29.25" customHeight="1" x14ac:dyDescent="0.15">
      <c r="B43" s="389" t="s">
        <v>170</v>
      </c>
      <c r="C43" s="390"/>
      <c r="D43" s="390"/>
      <c r="E43" s="390"/>
      <c r="F43" s="390"/>
      <c r="G43" s="390"/>
      <c r="H43" s="390"/>
      <c r="I43" s="391"/>
      <c r="J43" s="40"/>
      <c r="K43" s="40"/>
    </row>
    <row r="44" spans="2:11" ht="32.25" customHeight="1" x14ac:dyDescent="0.15">
      <c r="B44" s="397"/>
      <c r="C44" s="398"/>
      <c r="D44" s="398"/>
      <c r="E44" s="398"/>
      <c r="F44" s="398"/>
      <c r="G44" s="398"/>
      <c r="H44" s="398"/>
      <c r="I44" s="399"/>
      <c r="J44" s="40"/>
      <c r="K44" s="40"/>
    </row>
    <row r="45" spans="2:11" ht="32.25" customHeight="1" x14ac:dyDescent="0.15">
      <c r="B45" s="400"/>
      <c r="C45" s="401"/>
      <c r="D45" s="401"/>
      <c r="E45" s="401"/>
      <c r="F45" s="401"/>
      <c r="G45" s="401"/>
      <c r="H45" s="401"/>
      <c r="I45" s="402"/>
      <c r="J45" s="28"/>
      <c r="K45" s="28"/>
    </row>
    <row r="46" spans="2:11" ht="32.25" customHeight="1" x14ac:dyDescent="0.15">
      <c r="B46" s="400"/>
      <c r="C46" s="401"/>
      <c r="D46" s="401"/>
      <c r="E46" s="401"/>
      <c r="F46" s="401"/>
      <c r="G46" s="401"/>
      <c r="H46" s="401"/>
      <c r="I46" s="402"/>
      <c r="J46" s="28"/>
      <c r="K46" s="28"/>
    </row>
    <row r="47" spans="2:11" ht="32.25" customHeight="1" x14ac:dyDescent="0.15">
      <c r="B47" s="400"/>
      <c r="C47" s="401"/>
      <c r="D47" s="401"/>
      <c r="E47" s="401"/>
      <c r="F47" s="401"/>
      <c r="G47" s="401"/>
      <c r="H47" s="401"/>
      <c r="I47" s="402"/>
      <c r="J47" s="28"/>
      <c r="K47" s="28"/>
    </row>
    <row r="48" spans="2:11" ht="32.25" customHeight="1" x14ac:dyDescent="0.15">
      <c r="B48" s="403"/>
      <c r="C48" s="404"/>
      <c r="D48" s="404"/>
      <c r="E48" s="404"/>
      <c r="F48" s="404"/>
      <c r="G48" s="404"/>
      <c r="H48" s="404"/>
      <c r="I48" s="405"/>
      <c r="J48" s="12"/>
      <c r="K48" s="12"/>
    </row>
    <row r="49" spans="2:11" ht="79.5" customHeight="1" x14ac:dyDescent="0.15">
      <c r="B49" s="183" t="s">
        <v>171</v>
      </c>
      <c r="C49" s="870"/>
      <c r="D49" s="871"/>
      <c r="E49" s="871"/>
      <c r="F49" s="871"/>
      <c r="G49" s="871"/>
      <c r="H49" s="871"/>
      <c r="I49" s="872"/>
      <c r="J49" s="29"/>
      <c r="K49" s="29"/>
    </row>
    <row r="50" spans="2:11" ht="26.25" customHeight="1" x14ac:dyDescent="0.15">
      <c r="B50" s="183" t="s">
        <v>172</v>
      </c>
      <c r="C50" s="873"/>
      <c r="D50" s="874"/>
      <c r="E50" s="874"/>
      <c r="F50" s="874"/>
      <c r="G50" s="874"/>
      <c r="H50" s="874"/>
      <c r="I50" s="875"/>
      <c r="J50" s="29"/>
      <c r="K50" s="29"/>
    </row>
    <row r="51" spans="2:11" ht="64.5" customHeight="1" x14ac:dyDescent="0.15">
      <c r="B51" s="202" t="s">
        <v>173</v>
      </c>
      <c r="C51" s="870"/>
      <c r="D51" s="871"/>
      <c r="E51" s="871"/>
      <c r="F51" s="871"/>
      <c r="G51" s="871"/>
      <c r="H51" s="871"/>
      <c r="I51" s="872"/>
      <c r="J51" s="29"/>
      <c r="K51" s="29"/>
    </row>
    <row r="52" spans="2:11" ht="29.25" customHeight="1" x14ac:dyDescent="0.15">
      <c r="B52" s="389" t="s">
        <v>174</v>
      </c>
      <c r="C52" s="390"/>
      <c r="D52" s="390"/>
      <c r="E52" s="390"/>
      <c r="F52" s="390"/>
      <c r="G52" s="390"/>
      <c r="H52" s="390"/>
      <c r="I52" s="391"/>
      <c r="J52" s="29"/>
      <c r="K52" s="29"/>
    </row>
    <row r="53" spans="2:11" ht="33" customHeight="1" x14ac:dyDescent="0.15">
      <c r="B53" s="392" t="s">
        <v>175</v>
      </c>
      <c r="C53" s="203" t="s">
        <v>176</v>
      </c>
      <c r="D53" s="393" t="s">
        <v>177</v>
      </c>
      <c r="E53" s="393"/>
      <c r="F53" s="393"/>
      <c r="G53" s="393" t="s">
        <v>178</v>
      </c>
      <c r="H53" s="393"/>
      <c r="I53" s="394"/>
      <c r="J53" s="30"/>
      <c r="K53" s="30"/>
    </row>
    <row r="54" spans="2:11" ht="31.5" customHeight="1" x14ac:dyDescent="0.15">
      <c r="B54" s="392"/>
      <c r="C54" s="257"/>
      <c r="D54" s="367"/>
      <c r="E54" s="367"/>
      <c r="F54" s="367"/>
      <c r="G54" s="395"/>
      <c r="H54" s="395"/>
      <c r="I54" s="396"/>
      <c r="J54" s="30"/>
      <c r="K54" s="30"/>
    </row>
    <row r="55" spans="2:11" ht="31.5" customHeight="1" x14ac:dyDescent="0.15">
      <c r="B55" s="202" t="s">
        <v>179</v>
      </c>
      <c r="C55" s="876" t="s">
        <v>432</v>
      </c>
      <c r="D55" s="877"/>
      <c r="E55" s="380" t="s">
        <v>181</v>
      </c>
      <c r="F55" s="380"/>
      <c r="G55" s="379" t="s">
        <v>433</v>
      </c>
      <c r="H55" s="379"/>
      <c r="I55" s="381"/>
      <c r="J55" s="31"/>
      <c r="K55" s="31"/>
    </row>
    <row r="56" spans="2:11" ht="31.5" customHeight="1" x14ac:dyDescent="0.15">
      <c r="B56" s="202" t="s">
        <v>183</v>
      </c>
      <c r="C56" s="367" t="s">
        <v>184</v>
      </c>
      <c r="D56" s="367"/>
      <c r="E56" s="382" t="s">
        <v>185</v>
      </c>
      <c r="F56" s="382"/>
      <c r="G56" s="379" t="s">
        <v>186</v>
      </c>
      <c r="H56" s="379"/>
      <c r="I56" s="381"/>
      <c r="J56" s="31"/>
      <c r="K56" s="31"/>
    </row>
    <row r="57" spans="2:11" ht="31.5" customHeight="1" x14ac:dyDescent="0.15">
      <c r="B57" s="202" t="s">
        <v>187</v>
      </c>
      <c r="C57" s="367"/>
      <c r="D57" s="367"/>
      <c r="E57" s="368" t="s">
        <v>188</v>
      </c>
      <c r="F57" s="369"/>
      <c r="G57" s="372"/>
      <c r="H57" s="373"/>
      <c r="I57" s="374"/>
      <c r="J57" s="32"/>
      <c r="K57" s="32"/>
    </row>
    <row r="58" spans="2:11" ht="31.5" customHeight="1" thickBot="1" x14ac:dyDescent="0.2">
      <c r="B58" s="205" t="s">
        <v>189</v>
      </c>
      <c r="C58" s="378"/>
      <c r="D58" s="378"/>
      <c r="E58" s="370"/>
      <c r="F58" s="371"/>
      <c r="G58" s="375"/>
      <c r="H58" s="376"/>
      <c r="I58" s="377"/>
      <c r="J58" s="32"/>
      <c r="K58" s="32"/>
    </row>
    <row r="59" spans="2:11" hidden="1" x14ac:dyDescent="0.15">
      <c r="B59" s="3"/>
      <c r="C59" s="3"/>
      <c r="D59" s="5"/>
      <c r="E59" s="5"/>
      <c r="F59" s="5"/>
      <c r="G59" s="5"/>
      <c r="H59" s="5"/>
      <c r="I59" s="42"/>
      <c r="J59" s="33"/>
      <c r="K59" s="33"/>
    </row>
    <row r="60" spans="2:11" hidden="1" x14ac:dyDescent="0.15">
      <c r="B60" s="43"/>
      <c r="C60" s="44"/>
      <c r="D60" s="44"/>
      <c r="E60" s="45"/>
      <c r="F60" s="45"/>
      <c r="G60" s="46"/>
      <c r="H60" s="47"/>
      <c r="I60" s="44"/>
      <c r="J60" s="34"/>
      <c r="K60" s="34"/>
    </row>
    <row r="61" spans="2:11" hidden="1" x14ac:dyDescent="0.15">
      <c r="B61" s="43"/>
      <c r="C61" s="44"/>
      <c r="D61" s="44"/>
      <c r="E61" s="45"/>
      <c r="F61" s="45"/>
      <c r="G61" s="46"/>
      <c r="H61" s="47"/>
      <c r="I61" s="44"/>
      <c r="J61" s="34"/>
      <c r="K61" s="34"/>
    </row>
    <row r="62" spans="2:11" hidden="1" x14ac:dyDescent="0.15">
      <c r="B62" s="43"/>
      <c r="C62" s="44"/>
      <c r="D62" s="44"/>
      <c r="E62" s="45"/>
      <c r="F62" s="45"/>
      <c r="G62" s="46"/>
      <c r="H62" s="47"/>
      <c r="I62" s="44"/>
      <c r="J62" s="34"/>
      <c r="K62" s="34"/>
    </row>
    <row r="63" spans="2:11" hidden="1" x14ac:dyDescent="0.15">
      <c r="B63" s="43"/>
      <c r="C63" s="44"/>
      <c r="D63" s="44"/>
      <c r="E63" s="45"/>
      <c r="F63" s="45"/>
      <c r="G63" s="46"/>
      <c r="H63" s="47"/>
      <c r="I63" s="44"/>
      <c r="J63" s="34"/>
      <c r="K63" s="34"/>
    </row>
    <row r="64" spans="2:11" hidden="1" x14ac:dyDescent="0.15">
      <c r="B64" s="43"/>
      <c r="C64" s="44"/>
      <c r="D64" s="44"/>
      <c r="E64" s="45"/>
      <c r="F64" s="45"/>
      <c r="G64" s="46"/>
      <c r="H64" s="47"/>
      <c r="I64" s="44"/>
      <c r="J64" s="34"/>
      <c r="K64" s="34"/>
    </row>
    <row r="65" spans="2:11" hidden="1" x14ac:dyDescent="0.15">
      <c r="B65" s="43"/>
      <c r="C65" s="44"/>
      <c r="D65" s="44"/>
      <c r="E65" s="45"/>
      <c r="F65" s="45"/>
      <c r="G65" s="46"/>
      <c r="H65" s="47"/>
      <c r="I65" s="44"/>
      <c r="J65" s="34"/>
      <c r="K65" s="34"/>
    </row>
    <row r="66" spans="2:11" hidden="1" x14ac:dyDescent="0.15">
      <c r="B66" s="43"/>
      <c r="C66" s="44"/>
      <c r="D66" s="44"/>
      <c r="E66" s="45"/>
      <c r="F66" s="45"/>
      <c r="G66" s="46"/>
      <c r="H66" s="47"/>
      <c r="I66" s="44"/>
      <c r="J66" s="34"/>
      <c r="K66" s="34"/>
    </row>
    <row r="67" spans="2:11" hidden="1" x14ac:dyDescent="0.15">
      <c r="B67" s="43"/>
      <c r="C67" s="44"/>
      <c r="D67" s="44"/>
      <c r="E67" s="45"/>
      <c r="F67" s="45"/>
      <c r="G67" s="46"/>
      <c r="H67" s="47"/>
      <c r="I67" s="44"/>
      <c r="J67" s="34"/>
      <c r="K67" s="34"/>
    </row>
    <row r="68" spans="2:11" x14ac:dyDescent="0.15">
      <c r="B68" s="48"/>
      <c r="C68" s="3"/>
      <c r="D68" s="3"/>
      <c r="E68" s="3"/>
      <c r="F68" s="3"/>
      <c r="G68" s="49"/>
      <c r="H68" s="3"/>
      <c r="I68" s="3"/>
    </row>
  </sheetData>
  <mergeCells count="66">
    <mergeCell ref="C57:D57"/>
    <mergeCell ref="E57:F58"/>
    <mergeCell ref="G57:I58"/>
    <mergeCell ref="C58:D58"/>
    <mergeCell ref="C55:D55"/>
    <mergeCell ref="E55:F55"/>
    <mergeCell ref="G55:I55"/>
    <mergeCell ref="C56:D56"/>
    <mergeCell ref="E56:F56"/>
    <mergeCell ref="G56:I56"/>
    <mergeCell ref="C51:I51"/>
    <mergeCell ref="B52:I52"/>
    <mergeCell ref="B53:B54"/>
    <mergeCell ref="D53:F53"/>
    <mergeCell ref="G53:I53"/>
    <mergeCell ref="D54:F54"/>
    <mergeCell ref="G54:I54"/>
    <mergeCell ref="C42:I42"/>
    <mergeCell ref="B43:I43"/>
    <mergeCell ref="B44:I48"/>
    <mergeCell ref="C49:I49"/>
    <mergeCell ref="C50:I50"/>
    <mergeCell ref="C26:E26"/>
    <mergeCell ref="G26:I26"/>
    <mergeCell ref="C27:E27"/>
    <mergeCell ref="G27:I27"/>
    <mergeCell ref="B28:I28"/>
    <mergeCell ref="C23:E23"/>
    <mergeCell ref="F23:I23"/>
    <mergeCell ref="C24:E24"/>
    <mergeCell ref="F24:I24"/>
    <mergeCell ref="C25:E25"/>
    <mergeCell ref="G25:I25"/>
    <mergeCell ref="C17:I17"/>
    <mergeCell ref="C18:I18"/>
    <mergeCell ref="C19:I19"/>
    <mergeCell ref="C20:I20"/>
    <mergeCell ref="B21:B22"/>
    <mergeCell ref="C21:E21"/>
    <mergeCell ref="F21:I21"/>
    <mergeCell ref="C22:E22"/>
    <mergeCell ref="F22:I22"/>
    <mergeCell ref="C13:I13"/>
    <mergeCell ref="C14:I14"/>
    <mergeCell ref="C15:F15"/>
    <mergeCell ref="H15:I15"/>
    <mergeCell ref="C16:F16"/>
    <mergeCell ref="H16:I16"/>
    <mergeCell ref="D10:E10"/>
    <mergeCell ref="F10:G10"/>
    <mergeCell ref="C11:F11"/>
    <mergeCell ref="H11:I11"/>
    <mergeCell ref="C12:F12"/>
    <mergeCell ref="H12:I12"/>
    <mergeCell ref="B6:I6"/>
    <mergeCell ref="B7:I7"/>
    <mergeCell ref="B8:I8"/>
    <mergeCell ref="D9:E9"/>
    <mergeCell ref="F9:I9"/>
    <mergeCell ref="B2:B5"/>
    <mergeCell ref="C2:H2"/>
    <mergeCell ref="I2:I5"/>
    <mergeCell ref="C3:H3"/>
    <mergeCell ref="C4:H4"/>
    <mergeCell ref="C5:F5"/>
    <mergeCell ref="G5:H5"/>
  </mergeCells>
  <dataValidations count="8">
    <dataValidation type="list" allowBlank="1" showInputMessage="1" showErrorMessage="1" sqref="C27:E27" xr:uid="{00000000-0002-0000-0A00-000000000000}">
      <formula1>$M$15:$M$18</formula1>
    </dataValidation>
    <dataValidation type="list" allowBlank="1" showInputMessage="1" showErrorMessage="1" sqref="C12:F12" xr:uid="{00000000-0002-0000-0A00-000001000000}">
      <formula1>$M$9:$M$12</formula1>
    </dataValidation>
    <dataValidation type="list" allowBlank="1" showInputMessage="1" showErrorMessage="1" sqref="K15" xr:uid="{00000000-0002-0000-0A00-000002000000}">
      <formula1>O20:O22</formula1>
    </dataValidation>
    <dataValidation type="list" allowBlank="1" showInputMessage="1" showErrorMessage="1" sqref="H15:J15" xr:uid="{00000000-0002-0000-0A00-000003000000}">
      <formula1>M20:M22</formula1>
    </dataValidation>
    <dataValidation type="list" allowBlank="1" showInputMessage="1" showErrorMessage="1" sqref="J13:K13" xr:uid="{00000000-0002-0000-0A00-000004000000}">
      <formula1>$M$24:$M$31</formula1>
    </dataValidation>
    <dataValidation type="list" allowBlank="1" showInputMessage="1" showErrorMessage="1" sqref="C13:I13" xr:uid="{00000000-0002-0000-0A00-000005000000}">
      <formula1>$N$17:$N$24</formula1>
    </dataValidation>
    <dataValidation type="list" allowBlank="1" showInputMessage="1" showErrorMessage="1" sqref="H16:I16" xr:uid="{00000000-0002-0000-0A00-000006000000}">
      <formula1>$N$8:$N$11</formula1>
    </dataValidation>
    <dataValidation type="list" allowBlank="1" showInputMessage="1" showErrorMessage="1" sqref="C10 I10" xr:uid="{00000000-0002-0000-0A00-000007000000}">
      <formula1>$N$14:$N$15</formula1>
    </dataValidation>
  </dataValidations>
  <pageMargins left="0.70866141732283472" right="0.70866141732283472" top="0.74803149606299213" bottom="0.74803149606299213" header="0.31496062992125984" footer="0.31496062992125984"/>
  <pageSetup scale="50"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1:L30"/>
  <sheetViews>
    <sheetView topLeftCell="A7" workbookViewId="0">
      <selection activeCell="B14" sqref="B14:K19"/>
    </sheetView>
  </sheetViews>
  <sheetFormatPr baseColWidth="10" defaultColWidth="11.5" defaultRowHeight="15" x14ac:dyDescent="0.2"/>
  <cols>
    <col min="1" max="1" width="1.33203125" customWidth="1"/>
    <col min="2" max="2" width="20.1640625" style="38" customWidth="1"/>
    <col min="3" max="3" width="34.5" customWidth="1"/>
    <col min="4" max="4" width="14.33203125" customWidth="1"/>
    <col min="5" max="5" width="5.6640625" customWidth="1"/>
    <col min="6" max="6" width="47" customWidth="1"/>
    <col min="7" max="8" width="16.1640625" customWidth="1"/>
    <col min="9" max="9" width="16.33203125" customWidth="1"/>
    <col min="10" max="10" width="15.6640625" customWidth="1"/>
    <col min="11" max="11" width="20" customWidth="1"/>
    <col min="13" max="13" width="17.6640625" bestFit="1" customWidth="1"/>
    <col min="108" max="108" width="11.5" customWidth="1"/>
    <col min="198" max="198" width="1.5" customWidth="1"/>
  </cols>
  <sheetData>
    <row r="1" spans="2:11" ht="18" customHeight="1" thickBot="1" x14ac:dyDescent="0.25">
      <c r="B1" s="484"/>
      <c r="C1" s="487" t="s">
        <v>0</v>
      </c>
      <c r="D1" s="488"/>
      <c r="E1" s="488"/>
      <c r="F1" s="488"/>
      <c r="G1" s="488"/>
      <c r="H1" s="489"/>
      <c r="I1" s="490"/>
      <c r="J1" s="491"/>
    </row>
    <row r="2" spans="2:11" ht="18" customHeight="1" thickBot="1" x14ac:dyDescent="0.25">
      <c r="B2" s="485"/>
      <c r="C2" s="487" t="s">
        <v>1</v>
      </c>
      <c r="D2" s="488"/>
      <c r="E2" s="488"/>
      <c r="F2" s="488"/>
      <c r="G2" s="488"/>
      <c r="H2" s="489"/>
      <c r="I2" s="492"/>
      <c r="J2" s="493"/>
    </row>
    <row r="3" spans="2:11" ht="18" customHeight="1" thickBot="1" x14ac:dyDescent="0.25">
      <c r="B3" s="485"/>
      <c r="C3" s="487" t="s">
        <v>434</v>
      </c>
      <c r="D3" s="488"/>
      <c r="E3" s="488"/>
      <c r="F3" s="488"/>
      <c r="G3" s="488"/>
      <c r="H3" s="489"/>
      <c r="I3" s="492"/>
      <c r="J3" s="493"/>
    </row>
    <row r="4" spans="2:11" ht="18" customHeight="1" thickBot="1" x14ac:dyDescent="0.25">
      <c r="B4" s="486"/>
      <c r="C4" s="487" t="s">
        <v>191</v>
      </c>
      <c r="D4" s="488"/>
      <c r="E4" s="488"/>
      <c r="F4" s="489"/>
      <c r="G4" s="496" t="s">
        <v>192</v>
      </c>
      <c r="H4" s="497"/>
      <c r="I4" s="494"/>
      <c r="J4" s="495"/>
    </row>
    <row r="5" spans="2:11" ht="18" customHeight="1" thickBot="1" x14ac:dyDescent="0.25">
      <c r="B5" s="35"/>
      <c r="C5" s="10"/>
      <c r="D5" s="10"/>
      <c r="E5" s="10"/>
      <c r="F5" s="10"/>
      <c r="G5" s="10"/>
      <c r="H5" s="10"/>
      <c r="I5" s="10"/>
      <c r="J5" s="36"/>
    </row>
    <row r="6" spans="2:11" ht="51.75" customHeight="1" thickBot="1" x14ac:dyDescent="0.25">
      <c r="B6" s="1" t="s">
        <v>435</v>
      </c>
      <c r="C6" s="498" t="s">
        <v>39</v>
      </c>
      <c r="D6" s="499"/>
      <c r="E6" s="500"/>
      <c r="F6" s="37"/>
      <c r="G6" s="10"/>
      <c r="H6" s="10"/>
      <c r="I6" s="10"/>
      <c r="J6" s="36"/>
    </row>
    <row r="7" spans="2:11" ht="32.25" customHeight="1" thickBot="1" x14ac:dyDescent="0.25">
      <c r="B7" s="2" t="s">
        <v>194</v>
      </c>
      <c r="C7" s="498" t="s">
        <v>86</v>
      </c>
      <c r="D7" s="499"/>
      <c r="E7" s="500"/>
      <c r="F7" s="37"/>
      <c r="G7" s="10"/>
      <c r="H7" s="10"/>
      <c r="I7" s="10"/>
      <c r="J7" s="36"/>
    </row>
    <row r="8" spans="2:11" ht="32.25" customHeight="1" thickBot="1" x14ac:dyDescent="0.25">
      <c r="B8" s="2" t="s">
        <v>195</v>
      </c>
      <c r="C8" s="498" t="s">
        <v>196</v>
      </c>
      <c r="D8" s="499"/>
      <c r="E8" s="500"/>
      <c r="F8" s="4"/>
      <c r="G8" s="10"/>
      <c r="H8" s="10"/>
      <c r="I8" s="10"/>
      <c r="J8" s="36"/>
    </row>
    <row r="9" spans="2:11" ht="33.75" customHeight="1" thickBot="1" x14ac:dyDescent="0.25">
      <c r="B9" s="2" t="s">
        <v>197</v>
      </c>
      <c r="C9" s="498" t="s">
        <v>186</v>
      </c>
      <c r="D9" s="499"/>
      <c r="E9" s="500"/>
      <c r="F9" s="37"/>
      <c r="G9" s="10"/>
      <c r="H9" s="10"/>
      <c r="I9" s="10"/>
      <c r="J9" s="36"/>
    </row>
    <row r="10" spans="2:11" ht="33.75" customHeight="1" thickBot="1" x14ac:dyDescent="0.25">
      <c r="B10" s="64" t="s">
        <v>198</v>
      </c>
      <c r="C10" s="498" t="s">
        <v>436</v>
      </c>
      <c r="D10" s="499"/>
      <c r="E10" s="500"/>
      <c r="F10" s="37"/>
      <c r="G10" s="10"/>
      <c r="H10" s="10"/>
      <c r="I10" s="10"/>
      <c r="J10" s="36"/>
    </row>
    <row r="11" spans="2:11" ht="34.5" customHeight="1" x14ac:dyDescent="0.2"/>
    <row r="12" spans="2:11" ht="21.75" customHeight="1" x14ac:dyDescent="0.2">
      <c r="B12" s="477" t="s">
        <v>437</v>
      </c>
      <c r="C12" s="478"/>
      <c r="D12" s="478"/>
      <c r="E12" s="478"/>
      <c r="F12" s="478"/>
      <c r="G12" s="478"/>
      <c r="H12" s="479"/>
      <c r="I12" s="884" t="s">
        <v>200</v>
      </c>
      <c r="J12" s="885"/>
      <c r="K12" s="885"/>
    </row>
    <row r="13" spans="2:11" s="39" customFormat="1" ht="30" customHeight="1" x14ac:dyDescent="0.2">
      <c r="B13" s="258" t="s">
        <v>201</v>
      </c>
      <c r="C13" s="258" t="s">
        <v>202</v>
      </c>
      <c r="D13" s="258" t="s">
        <v>203</v>
      </c>
      <c r="E13" s="258" t="s">
        <v>204</v>
      </c>
      <c r="F13" s="258" t="s">
        <v>205</v>
      </c>
      <c r="G13" s="258" t="s">
        <v>206</v>
      </c>
      <c r="H13" s="258" t="s">
        <v>207</v>
      </c>
      <c r="I13" s="259" t="s">
        <v>208</v>
      </c>
      <c r="J13" s="259" t="s">
        <v>209</v>
      </c>
      <c r="K13" s="259" t="s">
        <v>210</v>
      </c>
    </row>
    <row r="14" spans="2:11" s="39" customFormat="1" x14ac:dyDescent="0.2">
      <c r="B14" s="260"/>
      <c r="C14" s="261"/>
      <c r="D14" s="262"/>
      <c r="E14" s="263"/>
      <c r="F14" s="261"/>
      <c r="G14" s="262"/>
      <c r="H14" s="264"/>
      <c r="I14" s="265"/>
      <c r="J14" s="266"/>
      <c r="K14" s="263"/>
    </row>
    <row r="15" spans="2:11" ht="165" customHeight="1" x14ac:dyDescent="0.2">
      <c r="B15" s="260"/>
      <c r="C15" s="267"/>
      <c r="D15" s="262"/>
      <c r="E15" s="268"/>
      <c r="F15" s="269"/>
      <c r="G15" s="262"/>
      <c r="H15" s="264"/>
      <c r="I15" s="265"/>
      <c r="J15" s="266"/>
      <c r="K15" s="882"/>
    </row>
    <row r="16" spans="2:11" x14ac:dyDescent="0.2">
      <c r="B16" s="260"/>
      <c r="C16" s="261"/>
      <c r="D16" s="262"/>
      <c r="E16" s="263"/>
      <c r="F16" s="261"/>
      <c r="G16" s="262"/>
      <c r="H16" s="264"/>
      <c r="I16" s="265"/>
      <c r="J16" s="266"/>
      <c r="K16" s="883"/>
    </row>
    <row r="17" spans="2:12" x14ac:dyDescent="0.2">
      <c r="B17" s="260"/>
      <c r="C17" s="270"/>
      <c r="D17" s="262"/>
      <c r="E17" s="263"/>
      <c r="F17" s="270"/>
      <c r="G17" s="262"/>
      <c r="H17" s="271"/>
      <c r="I17" s="265"/>
      <c r="J17" s="266"/>
      <c r="K17" s="263"/>
    </row>
    <row r="18" spans="2:12" x14ac:dyDescent="0.2">
      <c r="B18" s="260"/>
      <c r="C18" s="270"/>
      <c r="D18" s="262"/>
      <c r="E18" s="263"/>
      <c r="F18" s="270"/>
      <c r="G18" s="262"/>
      <c r="H18" s="271"/>
      <c r="I18" s="272"/>
      <c r="J18" s="266"/>
      <c r="K18" s="273"/>
    </row>
    <row r="19" spans="2:12" ht="15" customHeight="1" x14ac:dyDescent="0.2">
      <c r="B19" s="878" t="s">
        <v>217</v>
      </c>
      <c r="C19" s="879"/>
      <c r="D19" s="274">
        <f>SUM(D15:D16)</f>
        <v>0</v>
      </c>
      <c r="E19" s="880" t="s">
        <v>217</v>
      </c>
      <c r="F19" s="881"/>
      <c r="G19" s="274">
        <v>1</v>
      </c>
      <c r="H19" s="275"/>
      <c r="I19" s="276">
        <f>SUM(I14:I18)</f>
        <v>0</v>
      </c>
      <c r="J19" s="277"/>
      <c r="K19" s="277"/>
    </row>
    <row r="23" spans="2:12" x14ac:dyDescent="0.2">
      <c r="L23" s="78"/>
    </row>
    <row r="24" spans="2:12" x14ac:dyDescent="0.2">
      <c r="L24" s="78"/>
    </row>
    <row r="25" spans="2:12" x14ac:dyDescent="0.2">
      <c r="L25" s="78"/>
    </row>
    <row r="26" spans="2:12" x14ac:dyDescent="0.2">
      <c r="L26" s="78"/>
    </row>
    <row r="27" spans="2:12" x14ac:dyDescent="0.2">
      <c r="L27" s="78"/>
    </row>
    <row r="28" spans="2:12" x14ac:dyDescent="0.2">
      <c r="L28" s="78"/>
    </row>
    <row r="30" spans="2:12" x14ac:dyDescent="0.2">
      <c r="L30" s="79"/>
    </row>
  </sheetData>
  <mergeCells count="17">
    <mergeCell ref="B19:C19"/>
    <mergeCell ref="E19:F19"/>
    <mergeCell ref="K15:K16"/>
    <mergeCell ref="C10:E10"/>
    <mergeCell ref="I12:K12"/>
    <mergeCell ref="C8:E8"/>
    <mergeCell ref="C9:E9"/>
    <mergeCell ref="B12:H12"/>
    <mergeCell ref="C6:E6"/>
    <mergeCell ref="C7:E7"/>
    <mergeCell ref="B1:B4"/>
    <mergeCell ref="C1:H1"/>
    <mergeCell ref="I1:J4"/>
    <mergeCell ref="C2:H2"/>
    <mergeCell ref="C3:H3"/>
    <mergeCell ref="C4:F4"/>
    <mergeCell ref="G4:H4"/>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J9:N27"/>
  <sheetViews>
    <sheetView workbookViewId="0">
      <selection activeCell="G36" sqref="G36"/>
    </sheetView>
  </sheetViews>
  <sheetFormatPr baseColWidth="10" defaultColWidth="11.5" defaultRowHeight="15" x14ac:dyDescent="0.2"/>
  <sheetData>
    <row r="9" spans="10:12" x14ac:dyDescent="0.2">
      <c r="K9" s="278" t="s">
        <v>438</v>
      </c>
      <c r="L9" s="278" t="s">
        <v>439</v>
      </c>
    </row>
    <row r="10" spans="10:12" x14ac:dyDescent="0.2">
      <c r="J10" s="279" t="s">
        <v>440</v>
      </c>
      <c r="K10" s="279">
        <v>77</v>
      </c>
      <c r="L10" s="279">
        <v>2</v>
      </c>
    </row>
    <row r="11" spans="10:12" x14ac:dyDescent="0.2">
      <c r="J11" s="216"/>
      <c r="K11" s="216"/>
      <c r="L11" s="216">
        <v>37</v>
      </c>
    </row>
    <row r="12" spans="10:12" x14ac:dyDescent="0.2">
      <c r="J12" s="216"/>
      <c r="K12" s="216"/>
      <c r="L12" s="216">
        <v>43</v>
      </c>
    </row>
    <row r="13" spans="10:12" x14ac:dyDescent="0.2">
      <c r="K13" s="216" t="s">
        <v>441</v>
      </c>
      <c r="L13" s="280">
        <f>SUM(L10:L12)</f>
        <v>82</v>
      </c>
    </row>
    <row r="14" spans="10:12" x14ac:dyDescent="0.2">
      <c r="J14" s="279" t="s">
        <v>442</v>
      </c>
      <c r="K14" s="279">
        <v>115</v>
      </c>
      <c r="L14" s="279">
        <v>16</v>
      </c>
    </row>
    <row r="15" spans="10:12" x14ac:dyDescent="0.2">
      <c r="J15" s="216"/>
      <c r="K15" s="216"/>
      <c r="L15" s="216">
        <v>27</v>
      </c>
    </row>
    <row r="16" spans="10:12" x14ac:dyDescent="0.2">
      <c r="J16" s="216"/>
      <c r="K16" s="216"/>
      <c r="L16" s="216">
        <v>10</v>
      </c>
    </row>
    <row r="17" spans="10:14" x14ac:dyDescent="0.2">
      <c r="J17" s="216"/>
      <c r="K17" s="216" t="s">
        <v>441</v>
      </c>
      <c r="L17" s="280">
        <f>SUM(L14:L16)</f>
        <v>53</v>
      </c>
    </row>
    <row r="18" spans="10:14" x14ac:dyDescent="0.2">
      <c r="J18" s="279" t="s">
        <v>443</v>
      </c>
      <c r="K18" s="279">
        <v>7</v>
      </c>
      <c r="L18" s="279">
        <v>13</v>
      </c>
    </row>
    <row r="19" spans="10:14" x14ac:dyDescent="0.2">
      <c r="J19" s="216"/>
      <c r="K19" s="216"/>
      <c r="L19" s="216">
        <v>14</v>
      </c>
    </row>
    <row r="20" spans="10:14" x14ac:dyDescent="0.2">
      <c r="J20" s="216"/>
      <c r="K20" s="216"/>
      <c r="L20" s="216">
        <v>10</v>
      </c>
    </row>
    <row r="21" spans="10:14" x14ac:dyDescent="0.2">
      <c r="J21" s="216"/>
      <c r="K21" s="216" t="s">
        <v>441</v>
      </c>
      <c r="L21" s="280">
        <f>SUM(L18:L20)</f>
        <v>37</v>
      </c>
    </row>
    <row r="22" spans="10:14" x14ac:dyDescent="0.2">
      <c r="J22" s="279" t="s">
        <v>444</v>
      </c>
      <c r="K22" s="279">
        <v>52</v>
      </c>
      <c r="L22" s="279">
        <v>10</v>
      </c>
    </row>
    <row r="23" spans="10:14" x14ac:dyDescent="0.2">
      <c r="J23" s="216"/>
      <c r="K23" s="216"/>
      <c r="L23" s="216">
        <v>0</v>
      </c>
    </row>
    <row r="24" spans="10:14" x14ac:dyDescent="0.2">
      <c r="J24" s="216"/>
      <c r="K24" s="216"/>
      <c r="L24" s="216">
        <v>59</v>
      </c>
    </row>
    <row r="25" spans="10:14" x14ac:dyDescent="0.2">
      <c r="J25" s="216"/>
      <c r="K25" s="216" t="s">
        <v>441</v>
      </c>
      <c r="L25" s="280">
        <f>SUM(L22:L24)</f>
        <v>69</v>
      </c>
    </row>
    <row r="27" spans="10:14" x14ac:dyDescent="0.2">
      <c r="J27" s="76" t="s">
        <v>445</v>
      </c>
      <c r="K27" s="76">
        <f>SUM(K10:K22)</f>
        <v>251</v>
      </c>
      <c r="L27" s="76">
        <f>+L13+L17+L21+L25</f>
        <v>241</v>
      </c>
      <c r="M27" s="77">
        <f>+L27/K27</f>
        <v>0.96015936254980083</v>
      </c>
      <c r="N27" s="75"/>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
  <sheetViews>
    <sheetView workbookViewId="0">
      <selection activeCell="D15" sqref="D15:D35"/>
    </sheetView>
  </sheetViews>
  <sheetFormatPr baseColWidth="10" defaultColWidth="11.5" defaultRowHeight="15" x14ac:dyDescent="0.2"/>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249977111117893"/>
  </sheetPr>
  <dimension ref="B1:X68"/>
  <sheetViews>
    <sheetView topLeftCell="A37" zoomScale="90" zoomScaleNormal="90" zoomScalePageLayoutView="90" workbookViewId="0">
      <selection activeCell="C51" sqref="C51:I51"/>
    </sheetView>
  </sheetViews>
  <sheetFormatPr baseColWidth="10" defaultColWidth="10.6640625" defaultRowHeight="13" x14ac:dyDescent="0.15"/>
  <cols>
    <col min="1" max="1" width="1" style="7" customWidth="1"/>
    <col min="2" max="2" width="25.5" style="8" customWidth="1"/>
    <col min="3" max="3" width="14.5" style="7" customWidth="1"/>
    <col min="4" max="4" width="20.1640625" style="7" customWidth="1"/>
    <col min="5" max="5" width="16.5" style="7" customWidth="1"/>
    <col min="6" max="6" width="25" style="7" customWidth="1"/>
    <col min="7" max="7" width="22" style="9" customWidth="1"/>
    <col min="8" max="8" width="20.5" style="7" customWidth="1"/>
    <col min="9" max="11" width="22.5" style="7" customWidth="1"/>
    <col min="12" max="24" width="10.6640625" style="3"/>
    <col min="25" max="16384" width="10.6640625" style="7"/>
  </cols>
  <sheetData>
    <row r="1" spans="2:14" ht="6" customHeight="1" thickBot="1" x14ac:dyDescent="0.2"/>
    <row r="2" spans="2:14" ht="25.5" customHeight="1" x14ac:dyDescent="0.15">
      <c r="B2" s="463"/>
      <c r="C2" s="461" t="s">
        <v>0</v>
      </c>
      <c r="D2" s="461"/>
      <c r="E2" s="461"/>
      <c r="F2" s="461"/>
      <c r="G2" s="461"/>
      <c r="H2" s="461"/>
      <c r="I2" s="465"/>
      <c r="J2" s="10"/>
      <c r="K2" s="10"/>
      <c r="M2" s="11" t="s">
        <v>67</v>
      </c>
    </row>
    <row r="3" spans="2:14" ht="25.5" customHeight="1" x14ac:dyDescent="0.15">
      <c r="B3" s="464"/>
      <c r="C3" s="462" t="s">
        <v>1</v>
      </c>
      <c r="D3" s="462"/>
      <c r="E3" s="462"/>
      <c r="F3" s="462"/>
      <c r="G3" s="462"/>
      <c r="H3" s="462"/>
      <c r="I3" s="466"/>
      <c r="J3" s="10"/>
      <c r="K3" s="10"/>
      <c r="M3" s="11" t="s">
        <v>68</v>
      </c>
    </row>
    <row r="4" spans="2:14" ht="25.5" customHeight="1" x14ac:dyDescent="0.15">
      <c r="B4" s="464"/>
      <c r="C4" s="462" t="s">
        <v>69</v>
      </c>
      <c r="D4" s="462"/>
      <c r="E4" s="462"/>
      <c r="F4" s="462"/>
      <c r="G4" s="462"/>
      <c r="H4" s="462"/>
      <c r="I4" s="466"/>
      <c r="J4" s="10"/>
      <c r="K4" s="10"/>
      <c r="M4" s="11" t="s">
        <v>70</v>
      </c>
    </row>
    <row r="5" spans="2:14" ht="25.5" customHeight="1" x14ac:dyDescent="0.15">
      <c r="B5" s="464"/>
      <c r="C5" s="462" t="s">
        <v>71</v>
      </c>
      <c r="D5" s="462"/>
      <c r="E5" s="462"/>
      <c r="F5" s="462"/>
      <c r="G5" s="467" t="s">
        <v>72</v>
      </c>
      <c r="H5" s="467"/>
      <c r="I5" s="466"/>
      <c r="J5" s="10"/>
      <c r="K5" s="10"/>
      <c r="M5" s="11" t="s">
        <v>73</v>
      </c>
    </row>
    <row r="6" spans="2:14" ht="23.25" customHeight="1" x14ac:dyDescent="0.15">
      <c r="B6" s="446" t="s">
        <v>74</v>
      </c>
      <c r="C6" s="447"/>
      <c r="D6" s="447"/>
      <c r="E6" s="447"/>
      <c r="F6" s="447"/>
      <c r="G6" s="447"/>
      <c r="H6" s="447"/>
      <c r="I6" s="448"/>
      <c r="J6" s="12"/>
      <c r="K6" s="12"/>
    </row>
    <row r="7" spans="2:14" ht="24" customHeight="1" x14ac:dyDescent="0.15">
      <c r="B7" s="449" t="s">
        <v>75</v>
      </c>
      <c r="C7" s="450"/>
      <c r="D7" s="450"/>
      <c r="E7" s="450"/>
      <c r="F7" s="450"/>
      <c r="G7" s="450"/>
      <c r="H7" s="450"/>
      <c r="I7" s="451"/>
      <c r="J7" s="13"/>
      <c r="K7" s="13"/>
    </row>
    <row r="8" spans="2:14" ht="24" customHeight="1" x14ac:dyDescent="0.15">
      <c r="B8" s="452" t="s">
        <v>76</v>
      </c>
      <c r="C8" s="453"/>
      <c r="D8" s="453"/>
      <c r="E8" s="453"/>
      <c r="F8" s="453"/>
      <c r="G8" s="453"/>
      <c r="H8" s="453"/>
      <c r="I8" s="454"/>
      <c r="J8" s="40"/>
      <c r="K8" s="40"/>
      <c r="N8" s="6" t="s">
        <v>77</v>
      </c>
    </row>
    <row r="9" spans="2:14" ht="30.75" customHeight="1" x14ac:dyDescent="0.15">
      <c r="B9" s="62" t="s">
        <v>78</v>
      </c>
      <c r="C9" s="41">
        <v>231</v>
      </c>
      <c r="D9" s="458" t="s">
        <v>79</v>
      </c>
      <c r="E9" s="458"/>
      <c r="F9" s="409" t="s">
        <v>80</v>
      </c>
      <c r="G9" s="410"/>
      <c r="H9" s="410"/>
      <c r="I9" s="411"/>
      <c r="J9" s="14"/>
      <c r="K9" s="14"/>
      <c r="M9" s="11" t="s">
        <v>81</v>
      </c>
      <c r="N9" s="6" t="s">
        <v>82</v>
      </c>
    </row>
    <row r="10" spans="2:14" ht="30.75" customHeight="1" x14ac:dyDescent="0.15">
      <c r="B10" s="183" t="s">
        <v>83</v>
      </c>
      <c r="C10" s="184" t="s">
        <v>84</v>
      </c>
      <c r="D10" s="459" t="s">
        <v>85</v>
      </c>
      <c r="E10" s="460"/>
      <c r="F10" s="443" t="s">
        <v>86</v>
      </c>
      <c r="G10" s="444"/>
      <c r="H10" s="185" t="s">
        <v>87</v>
      </c>
      <c r="I10" s="186" t="s">
        <v>84</v>
      </c>
      <c r="J10" s="15"/>
      <c r="K10" s="15"/>
      <c r="M10" s="11" t="s">
        <v>88</v>
      </c>
      <c r="N10" s="6" t="s">
        <v>89</v>
      </c>
    </row>
    <row r="11" spans="2:14" ht="30.75" customHeight="1" x14ac:dyDescent="0.15">
      <c r="B11" s="183" t="s">
        <v>90</v>
      </c>
      <c r="C11" s="455" t="s">
        <v>91</v>
      </c>
      <c r="D11" s="455"/>
      <c r="E11" s="455"/>
      <c r="F11" s="455"/>
      <c r="G11" s="185" t="s">
        <v>92</v>
      </c>
      <c r="H11" s="456">
        <v>1032</v>
      </c>
      <c r="I11" s="457"/>
      <c r="J11" s="16"/>
      <c r="K11" s="16"/>
      <c r="M11" s="11" t="s">
        <v>93</v>
      </c>
      <c r="N11" s="6" t="s">
        <v>44</v>
      </c>
    </row>
    <row r="12" spans="2:14" ht="30.75" customHeight="1" x14ac:dyDescent="0.15">
      <c r="B12" s="183" t="s">
        <v>94</v>
      </c>
      <c r="C12" s="440" t="s">
        <v>88</v>
      </c>
      <c r="D12" s="440"/>
      <c r="E12" s="440"/>
      <c r="F12" s="440"/>
      <c r="G12" s="185" t="s">
        <v>95</v>
      </c>
      <c r="H12" s="441" t="s">
        <v>96</v>
      </c>
      <c r="I12" s="442"/>
      <c r="J12" s="17"/>
      <c r="K12" s="17"/>
      <c r="M12" s="18" t="s">
        <v>97</v>
      </c>
    </row>
    <row r="13" spans="2:14" ht="30.75" customHeight="1" x14ac:dyDescent="0.15">
      <c r="B13" s="183" t="s">
        <v>98</v>
      </c>
      <c r="C13" s="436" t="s">
        <v>99</v>
      </c>
      <c r="D13" s="436"/>
      <c r="E13" s="436"/>
      <c r="F13" s="436"/>
      <c r="G13" s="436"/>
      <c r="H13" s="436"/>
      <c r="I13" s="437"/>
      <c r="J13" s="19"/>
      <c r="K13" s="19"/>
      <c r="M13" s="18"/>
    </row>
    <row r="14" spans="2:14" ht="30.75" customHeight="1" x14ac:dyDescent="0.15">
      <c r="B14" s="183" t="s">
        <v>100</v>
      </c>
      <c r="C14" s="443" t="s">
        <v>101</v>
      </c>
      <c r="D14" s="444"/>
      <c r="E14" s="444"/>
      <c r="F14" s="444"/>
      <c r="G14" s="444"/>
      <c r="H14" s="444"/>
      <c r="I14" s="445"/>
      <c r="J14" s="15"/>
      <c r="K14" s="15"/>
      <c r="M14" s="18"/>
      <c r="N14" s="6" t="s">
        <v>102</v>
      </c>
    </row>
    <row r="15" spans="2:14" ht="30.75" customHeight="1" x14ac:dyDescent="0.15">
      <c r="B15" s="183" t="s">
        <v>103</v>
      </c>
      <c r="C15" s="430" t="s">
        <v>104</v>
      </c>
      <c r="D15" s="430"/>
      <c r="E15" s="430"/>
      <c r="F15" s="430"/>
      <c r="G15" s="185" t="s">
        <v>105</v>
      </c>
      <c r="H15" s="432" t="s">
        <v>106</v>
      </c>
      <c r="I15" s="433"/>
      <c r="J15" s="15"/>
      <c r="K15" s="15"/>
      <c r="M15" s="18" t="s">
        <v>107</v>
      </c>
      <c r="N15" s="6" t="s">
        <v>84</v>
      </c>
    </row>
    <row r="16" spans="2:14" ht="30.75" customHeight="1" x14ac:dyDescent="0.15">
      <c r="B16" s="183" t="s">
        <v>108</v>
      </c>
      <c r="C16" s="434" t="s">
        <v>109</v>
      </c>
      <c r="D16" s="435"/>
      <c r="E16" s="435"/>
      <c r="F16" s="435"/>
      <c r="G16" s="185" t="s">
        <v>110</v>
      </c>
      <c r="H16" s="432" t="s">
        <v>44</v>
      </c>
      <c r="I16" s="433"/>
      <c r="J16" s="15"/>
      <c r="K16" s="15"/>
      <c r="M16" s="18" t="s">
        <v>111</v>
      </c>
    </row>
    <row r="17" spans="2:14" ht="36" customHeight="1" x14ac:dyDescent="0.15">
      <c r="B17" s="183" t="s">
        <v>112</v>
      </c>
      <c r="C17" s="436" t="s">
        <v>113</v>
      </c>
      <c r="D17" s="436"/>
      <c r="E17" s="436"/>
      <c r="F17" s="436"/>
      <c r="G17" s="436"/>
      <c r="H17" s="436"/>
      <c r="I17" s="437"/>
      <c r="J17" s="19"/>
      <c r="K17" s="19"/>
      <c r="M17" s="18" t="s">
        <v>114</v>
      </c>
      <c r="N17" s="6" t="s">
        <v>115</v>
      </c>
    </row>
    <row r="18" spans="2:14" ht="30.75" customHeight="1" x14ac:dyDescent="0.15">
      <c r="B18" s="183" t="s">
        <v>116</v>
      </c>
      <c r="C18" s="430" t="s">
        <v>117</v>
      </c>
      <c r="D18" s="430"/>
      <c r="E18" s="430"/>
      <c r="F18" s="430"/>
      <c r="G18" s="430"/>
      <c r="H18" s="430"/>
      <c r="I18" s="431"/>
      <c r="J18" s="20"/>
      <c r="K18" s="20"/>
      <c r="M18" s="18" t="s">
        <v>118</v>
      </c>
      <c r="N18" s="6" t="s">
        <v>119</v>
      </c>
    </row>
    <row r="19" spans="2:14" ht="30.75" customHeight="1" x14ac:dyDescent="0.15">
      <c r="B19" s="183" t="s">
        <v>120</v>
      </c>
      <c r="C19" s="430" t="s">
        <v>121</v>
      </c>
      <c r="D19" s="430"/>
      <c r="E19" s="430"/>
      <c r="F19" s="430"/>
      <c r="G19" s="430"/>
      <c r="H19" s="430"/>
      <c r="I19" s="431"/>
      <c r="J19" s="21"/>
      <c r="K19" s="21"/>
      <c r="M19" s="18"/>
      <c r="N19" s="6" t="s">
        <v>122</v>
      </c>
    </row>
    <row r="20" spans="2:14" ht="30.75" customHeight="1" x14ac:dyDescent="0.15">
      <c r="B20" s="183" t="s">
        <v>123</v>
      </c>
      <c r="C20" s="438" t="s">
        <v>56</v>
      </c>
      <c r="D20" s="438"/>
      <c r="E20" s="438"/>
      <c r="F20" s="438"/>
      <c r="G20" s="438"/>
      <c r="H20" s="438"/>
      <c r="I20" s="439"/>
      <c r="J20" s="22"/>
      <c r="K20" s="22"/>
      <c r="M20" s="18" t="s">
        <v>106</v>
      </c>
      <c r="N20" s="6" t="s">
        <v>124</v>
      </c>
    </row>
    <row r="21" spans="2:14" ht="27.75" customHeight="1" x14ac:dyDescent="0.15">
      <c r="B21" s="425" t="s">
        <v>125</v>
      </c>
      <c r="C21" s="427" t="s">
        <v>126</v>
      </c>
      <c r="D21" s="427"/>
      <c r="E21" s="427"/>
      <c r="F21" s="428" t="s">
        <v>127</v>
      </c>
      <c r="G21" s="428"/>
      <c r="H21" s="428"/>
      <c r="I21" s="429"/>
      <c r="J21" s="23"/>
      <c r="K21" s="23"/>
      <c r="M21" s="18" t="s">
        <v>128</v>
      </c>
      <c r="N21" s="6" t="s">
        <v>129</v>
      </c>
    </row>
    <row r="22" spans="2:14" ht="27" customHeight="1" x14ac:dyDescent="0.15">
      <c r="B22" s="426"/>
      <c r="C22" s="430" t="s">
        <v>130</v>
      </c>
      <c r="D22" s="430"/>
      <c r="E22" s="430"/>
      <c r="F22" s="430" t="s">
        <v>131</v>
      </c>
      <c r="G22" s="430"/>
      <c r="H22" s="430"/>
      <c r="I22" s="431"/>
      <c r="J22" s="21"/>
      <c r="K22" s="21"/>
      <c r="M22" s="18" t="s">
        <v>132</v>
      </c>
      <c r="N22" s="6" t="s">
        <v>133</v>
      </c>
    </row>
    <row r="23" spans="2:14" ht="39.75" customHeight="1" x14ac:dyDescent="0.15">
      <c r="B23" s="183" t="s">
        <v>134</v>
      </c>
      <c r="C23" s="432" t="s">
        <v>56</v>
      </c>
      <c r="D23" s="432"/>
      <c r="E23" s="432"/>
      <c r="F23" s="432" t="s">
        <v>56</v>
      </c>
      <c r="G23" s="432"/>
      <c r="H23" s="432"/>
      <c r="I23" s="433"/>
      <c r="J23" s="15"/>
      <c r="K23" s="15"/>
      <c r="M23" s="18"/>
      <c r="N23" s="6" t="s">
        <v>99</v>
      </c>
    </row>
    <row r="24" spans="2:14" ht="44.25" customHeight="1" x14ac:dyDescent="0.15">
      <c r="B24" s="183" t="s">
        <v>135</v>
      </c>
      <c r="C24" s="406" t="s">
        <v>136</v>
      </c>
      <c r="D24" s="407"/>
      <c r="E24" s="408"/>
      <c r="F24" s="409" t="s">
        <v>137</v>
      </c>
      <c r="G24" s="410"/>
      <c r="H24" s="410"/>
      <c r="I24" s="411"/>
      <c r="J24" s="20"/>
      <c r="K24" s="20"/>
      <c r="M24" s="24"/>
      <c r="N24" s="6" t="s">
        <v>138</v>
      </c>
    </row>
    <row r="25" spans="2:14" ht="29.25" customHeight="1" x14ac:dyDescent="0.15">
      <c r="B25" s="183" t="s">
        <v>139</v>
      </c>
      <c r="C25" s="412" t="s">
        <v>109</v>
      </c>
      <c r="D25" s="413"/>
      <c r="E25" s="414"/>
      <c r="F25" s="185" t="s">
        <v>140</v>
      </c>
      <c r="G25" s="415">
        <v>0.3</v>
      </c>
      <c r="H25" s="416"/>
      <c r="I25" s="417"/>
      <c r="J25" s="25"/>
      <c r="K25" s="25"/>
      <c r="M25" s="24"/>
    </row>
    <row r="26" spans="2:14" ht="27" customHeight="1" x14ac:dyDescent="0.15">
      <c r="B26" s="183" t="s">
        <v>141</v>
      </c>
      <c r="C26" s="409" t="s">
        <v>142</v>
      </c>
      <c r="D26" s="410"/>
      <c r="E26" s="418"/>
      <c r="F26" s="185" t="s">
        <v>143</v>
      </c>
      <c r="G26" s="419">
        <v>0.3</v>
      </c>
      <c r="H26" s="420"/>
      <c r="I26" s="421"/>
      <c r="J26" s="26"/>
      <c r="K26" s="26"/>
      <c r="M26" s="24"/>
    </row>
    <row r="27" spans="2:14" ht="47.25" customHeight="1" x14ac:dyDescent="0.15">
      <c r="B27" s="187" t="s">
        <v>144</v>
      </c>
      <c r="C27" s="422" t="s">
        <v>114</v>
      </c>
      <c r="D27" s="423"/>
      <c r="E27" s="424"/>
      <c r="F27" s="188" t="s">
        <v>145</v>
      </c>
      <c r="G27" s="419" t="s">
        <v>146</v>
      </c>
      <c r="H27" s="420"/>
      <c r="I27" s="421"/>
      <c r="J27" s="23"/>
      <c r="K27" s="23"/>
      <c r="M27" s="24"/>
    </row>
    <row r="28" spans="2:14" ht="30" customHeight="1" x14ac:dyDescent="0.15">
      <c r="B28" s="389" t="s">
        <v>147</v>
      </c>
      <c r="C28" s="390"/>
      <c r="D28" s="390"/>
      <c r="E28" s="390"/>
      <c r="F28" s="390"/>
      <c r="G28" s="390"/>
      <c r="H28" s="390"/>
      <c r="I28" s="391"/>
      <c r="J28" s="40"/>
      <c r="K28" s="40"/>
      <c r="M28" s="24"/>
    </row>
    <row r="29" spans="2:14" ht="56.25" customHeight="1" x14ac:dyDescent="0.15">
      <c r="B29" s="189" t="s">
        <v>148</v>
      </c>
      <c r="C29" s="190" t="s">
        <v>149</v>
      </c>
      <c r="D29" s="190" t="s">
        <v>150</v>
      </c>
      <c r="E29" s="190" t="s">
        <v>151</v>
      </c>
      <c r="F29" s="190" t="s">
        <v>152</v>
      </c>
      <c r="G29" s="191" t="s">
        <v>153</v>
      </c>
      <c r="H29" s="191" t="s">
        <v>154</v>
      </c>
      <c r="I29" s="192" t="s">
        <v>155</v>
      </c>
      <c r="J29" s="51" t="s">
        <v>156</v>
      </c>
      <c r="K29" s="21"/>
      <c r="M29" s="24"/>
    </row>
    <row r="30" spans="2:14" ht="19.5" customHeight="1" x14ac:dyDescent="0.15">
      <c r="B30" s="193" t="s">
        <v>157</v>
      </c>
      <c r="C30" s="194">
        <v>0</v>
      </c>
      <c r="D30" s="195">
        <f>+C30</f>
        <v>0</v>
      </c>
      <c r="E30" s="196">
        <v>0</v>
      </c>
      <c r="F30" s="197">
        <f>+E30</f>
        <v>0</v>
      </c>
      <c r="G30" s="198" t="e">
        <f>+C30/E30</f>
        <v>#DIV/0!</v>
      </c>
      <c r="H30" s="199" t="e">
        <f>+D30/F30</f>
        <v>#DIV/0!</v>
      </c>
      <c r="I30" s="200">
        <f>+D30/$G$26</f>
        <v>0</v>
      </c>
      <c r="J30" s="50">
        <v>0.99</v>
      </c>
      <c r="K30" s="27"/>
      <c r="M30" s="24"/>
    </row>
    <row r="31" spans="2:14" ht="19.5" customHeight="1" x14ac:dyDescent="0.15">
      <c r="B31" s="193" t="s">
        <v>158</v>
      </c>
      <c r="C31" s="194">
        <v>0</v>
      </c>
      <c r="D31" s="195">
        <f>+D30+C31</f>
        <v>0</v>
      </c>
      <c r="E31" s="196">
        <v>0</v>
      </c>
      <c r="F31" s="197">
        <f>+F30+E31</f>
        <v>0</v>
      </c>
      <c r="G31" s="198" t="e">
        <f t="shared" ref="G31:H40" si="0">+C31/E31</f>
        <v>#DIV/0!</v>
      </c>
      <c r="H31" s="199" t="e">
        <f t="shared" si="0"/>
        <v>#DIV/0!</v>
      </c>
      <c r="I31" s="200">
        <f t="shared" ref="I31:I41" si="1">+D31/$G$26</f>
        <v>0</v>
      </c>
      <c r="J31" s="50">
        <v>0.99</v>
      </c>
      <c r="K31" s="27"/>
      <c r="M31" s="24"/>
    </row>
    <row r="32" spans="2:14" ht="19.5" customHeight="1" x14ac:dyDescent="0.15">
      <c r="B32" s="193" t="s">
        <v>159</v>
      </c>
      <c r="C32" s="194">
        <v>0</v>
      </c>
      <c r="D32" s="195">
        <f t="shared" ref="D32:D40" si="2">+D31+C32</f>
        <v>0</v>
      </c>
      <c r="E32" s="196">
        <v>0.19</v>
      </c>
      <c r="F32" s="197">
        <f t="shared" ref="F32:F41" si="3">+F31+E32</f>
        <v>0.19</v>
      </c>
      <c r="G32" s="198">
        <f t="shared" si="0"/>
        <v>0</v>
      </c>
      <c r="H32" s="199">
        <f t="shared" si="0"/>
        <v>0</v>
      </c>
      <c r="I32" s="200">
        <f t="shared" si="1"/>
        <v>0</v>
      </c>
      <c r="J32" s="50">
        <v>0.99</v>
      </c>
      <c r="K32" s="27"/>
      <c r="M32" s="24"/>
    </row>
    <row r="33" spans="2:11" ht="19.5" customHeight="1" x14ac:dyDescent="0.15">
      <c r="B33" s="193" t="s">
        <v>160</v>
      </c>
      <c r="C33" s="194">
        <v>0</v>
      </c>
      <c r="D33" s="195">
        <f t="shared" si="2"/>
        <v>0</v>
      </c>
      <c r="E33" s="196">
        <v>0</v>
      </c>
      <c r="F33" s="197">
        <f t="shared" si="3"/>
        <v>0.19</v>
      </c>
      <c r="G33" s="198" t="e">
        <f t="shared" si="0"/>
        <v>#DIV/0!</v>
      </c>
      <c r="H33" s="199">
        <f t="shared" si="0"/>
        <v>0</v>
      </c>
      <c r="I33" s="200">
        <f t="shared" si="1"/>
        <v>0</v>
      </c>
      <c r="J33" s="50">
        <v>0.99</v>
      </c>
      <c r="K33" s="27"/>
    </row>
    <row r="34" spans="2:11" ht="19.5" customHeight="1" x14ac:dyDescent="0.15">
      <c r="B34" s="193" t="s">
        <v>161</v>
      </c>
      <c r="C34" s="194">
        <v>0</v>
      </c>
      <c r="D34" s="195">
        <f t="shared" si="2"/>
        <v>0</v>
      </c>
      <c r="E34" s="196">
        <v>0</v>
      </c>
      <c r="F34" s="197">
        <f t="shared" si="3"/>
        <v>0.19</v>
      </c>
      <c r="G34" s="198" t="e">
        <f t="shared" si="0"/>
        <v>#DIV/0!</v>
      </c>
      <c r="H34" s="199">
        <f t="shared" si="0"/>
        <v>0</v>
      </c>
      <c r="I34" s="200">
        <f t="shared" si="1"/>
        <v>0</v>
      </c>
      <c r="J34" s="50">
        <v>0.99</v>
      </c>
      <c r="K34" s="27"/>
    </row>
    <row r="35" spans="2:11" ht="19.5" customHeight="1" x14ac:dyDescent="0.15">
      <c r="B35" s="193" t="s">
        <v>162</v>
      </c>
      <c r="C35" s="194">
        <v>0</v>
      </c>
      <c r="D35" s="195">
        <f t="shared" si="2"/>
        <v>0</v>
      </c>
      <c r="E35" s="196">
        <v>0</v>
      </c>
      <c r="F35" s="197">
        <f t="shared" si="3"/>
        <v>0.19</v>
      </c>
      <c r="G35" s="198" t="e">
        <f t="shared" si="0"/>
        <v>#DIV/0!</v>
      </c>
      <c r="H35" s="199">
        <f t="shared" si="0"/>
        <v>0</v>
      </c>
      <c r="I35" s="200">
        <f t="shared" si="1"/>
        <v>0</v>
      </c>
      <c r="J35" s="50">
        <v>0.99</v>
      </c>
      <c r="K35" s="27"/>
    </row>
    <row r="36" spans="2:11" ht="19.5" customHeight="1" x14ac:dyDescent="0.15">
      <c r="B36" s="193" t="s">
        <v>163</v>
      </c>
      <c r="C36" s="194">
        <v>0</v>
      </c>
      <c r="D36" s="195">
        <f t="shared" si="2"/>
        <v>0</v>
      </c>
      <c r="E36" s="196">
        <v>0</v>
      </c>
      <c r="F36" s="197">
        <f t="shared" si="3"/>
        <v>0.19</v>
      </c>
      <c r="G36" s="198" t="e">
        <f t="shared" si="0"/>
        <v>#DIV/0!</v>
      </c>
      <c r="H36" s="199">
        <f t="shared" si="0"/>
        <v>0</v>
      </c>
      <c r="I36" s="200">
        <f t="shared" si="1"/>
        <v>0</v>
      </c>
      <c r="J36" s="50">
        <v>0.99</v>
      </c>
      <c r="K36" s="27"/>
    </row>
    <row r="37" spans="2:11" ht="19.5" customHeight="1" x14ac:dyDescent="0.15">
      <c r="B37" s="193" t="s">
        <v>164</v>
      </c>
      <c r="C37" s="194">
        <v>0</v>
      </c>
      <c r="D37" s="195">
        <f t="shared" si="2"/>
        <v>0</v>
      </c>
      <c r="E37" s="196">
        <v>0</v>
      </c>
      <c r="F37" s="197">
        <f t="shared" si="3"/>
        <v>0.19</v>
      </c>
      <c r="G37" s="198" t="e">
        <f t="shared" si="0"/>
        <v>#DIV/0!</v>
      </c>
      <c r="H37" s="199">
        <f t="shared" si="0"/>
        <v>0</v>
      </c>
      <c r="I37" s="200">
        <f t="shared" si="1"/>
        <v>0</v>
      </c>
      <c r="J37" s="50">
        <v>0.99</v>
      </c>
      <c r="K37" s="27"/>
    </row>
    <row r="38" spans="2:11" ht="19.5" customHeight="1" x14ac:dyDescent="0.15">
      <c r="B38" s="193" t="s">
        <v>165</v>
      </c>
      <c r="C38" s="194">
        <v>0</v>
      </c>
      <c r="D38" s="195">
        <f t="shared" si="2"/>
        <v>0</v>
      </c>
      <c r="E38" s="196">
        <v>0.02</v>
      </c>
      <c r="F38" s="197">
        <f t="shared" si="3"/>
        <v>0.21</v>
      </c>
      <c r="G38" s="198">
        <f t="shared" si="0"/>
        <v>0</v>
      </c>
      <c r="H38" s="199">
        <f t="shared" si="0"/>
        <v>0</v>
      </c>
      <c r="I38" s="200">
        <f t="shared" si="1"/>
        <v>0</v>
      </c>
      <c r="J38" s="50">
        <v>0.99</v>
      </c>
      <c r="K38" s="27"/>
    </row>
    <row r="39" spans="2:11" ht="19.5" customHeight="1" x14ac:dyDescent="0.15">
      <c r="B39" s="193" t="s">
        <v>166</v>
      </c>
      <c r="C39" s="194">
        <v>0</v>
      </c>
      <c r="D39" s="195">
        <f t="shared" si="2"/>
        <v>0</v>
      </c>
      <c r="E39" s="196">
        <v>0</v>
      </c>
      <c r="F39" s="197">
        <f t="shared" si="3"/>
        <v>0.21</v>
      </c>
      <c r="G39" s="198" t="e">
        <f t="shared" si="0"/>
        <v>#DIV/0!</v>
      </c>
      <c r="H39" s="199">
        <f t="shared" si="0"/>
        <v>0</v>
      </c>
      <c r="I39" s="200">
        <f t="shared" si="1"/>
        <v>0</v>
      </c>
      <c r="J39" s="50">
        <v>0.99</v>
      </c>
      <c r="K39" s="27"/>
    </row>
    <row r="40" spans="2:11" ht="19.5" customHeight="1" x14ac:dyDescent="0.15">
      <c r="B40" s="193" t="s">
        <v>167</v>
      </c>
      <c r="C40" s="194">
        <v>0</v>
      </c>
      <c r="D40" s="195">
        <f t="shared" si="2"/>
        <v>0</v>
      </c>
      <c r="E40" s="196">
        <v>0</v>
      </c>
      <c r="F40" s="197">
        <f t="shared" si="3"/>
        <v>0.21</v>
      </c>
      <c r="G40" s="198" t="e">
        <f t="shared" si="0"/>
        <v>#DIV/0!</v>
      </c>
      <c r="H40" s="199">
        <f t="shared" si="0"/>
        <v>0</v>
      </c>
      <c r="I40" s="200">
        <f t="shared" si="1"/>
        <v>0</v>
      </c>
      <c r="J40" s="50">
        <v>0.99</v>
      </c>
      <c r="K40" s="27"/>
    </row>
    <row r="41" spans="2:11" ht="19.5" customHeight="1" x14ac:dyDescent="0.15">
      <c r="B41" s="193" t="s">
        <v>168</v>
      </c>
      <c r="C41" s="194">
        <v>0</v>
      </c>
      <c r="D41" s="195">
        <f>+D40+C41</f>
        <v>0</v>
      </c>
      <c r="E41" s="196">
        <v>0.04</v>
      </c>
      <c r="F41" s="197">
        <f t="shared" si="3"/>
        <v>0.25</v>
      </c>
      <c r="G41" s="198">
        <f>+C41/E41</f>
        <v>0</v>
      </c>
      <c r="H41" s="199">
        <f>+D41/F41</f>
        <v>0</v>
      </c>
      <c r="I41" s="200">
        <f t="shared" si="1"/>
        <v>0</v>
      </c>
      <c r="J41" s="50">
        <v>0.99</v>
      </c>
      <c r="K41" s="27"/>
    </row>
    <row r="42" spans="2:11" ht="54.75" customHeight="1" x14ac:dyDescent="0.15">
      <c r="B42" s="201" t="s">
        <v>169</v>
      </c>
      <c r="C42" s="383" t="s">
        <v>57</v>
      </c>
      <c r="D42" s="383"/>
      <c r="E42" s="383"/>
      <c r="F42" s="383"/>
      <c r="G42" s="383"/>
      <c r="H42" s="383"/>
      <c r="I42" s="384"/>
      <c r="J42" s="28"/>
      <c r="K42" s="28"/>
    </row>
    <row r="43" spans="2:11" ht="29.25" customHeight="1" x14ac:dyDescent="0.15">
      <c r="B43" s="389" t="s">
        <v>170</v>
      </c>
      <c r="C43" s="390"/>
      <c r="D43" s="390"/>
      <c r="E43" s="390"/>
      <c r="F43" s="390"/>
      <c r="G43" s="390"/>
      <c r="H43" s="390"/>
      <c r="I43" s="391"/>
      <c r="J43" s="40"/>
      <c r="K43" s="40"/>
    </row>
    <row r="44" spans="2:11" ht="32.25" customHeight="1" x14ac:dyDescent="0.15">
      <c r="B44" s="397"/>
      <c r="C44" s="398"/>
      <c r="D44" s="398"/>
      <c r="E44" s="398"/>
      <c r="F44" s="398"/>
      <c r="G44" s="398"/>
      <c r="H44" s="398"/>
      <c r="I44" s="399"/>
      <c r="J44" s="40"/>
      <c r="K44" s="40"/>
    </row>
    <row r="45" spans="2:11" ht="32.25" customHeight="1" x14ac:dyDescent="0.15">
      <c r="B45" s="400"/>
      <c r="C45" s="401"/>
      <c r="D45" s="401"/>
      <c r="E45" s="401"/>
      <c r="F45" s="401"/>
      <c r="G45" s="401"/>
      <c r="H45" s="401"/>
      <c r="I45" s="402"/>
      <c r="J45" s="28"/>
      <c r="K45" s="28"/>
    </row>
    <row r="46" spans="2:11" ht="32.25" customHeight="1" x14ac:dyDescent="0.15">
      <c r="B46" s="400"/>
      <c r="C46" s="401"/>
      <c r="D46" s="401"/>
      <c r="E46" s="401"/>
      <c r="F46" s="401"/>
      <c r="G46" s="401"/>
      <c r="H46" s="401"/>
      <c r="I46" s="402"/>
      <c r="J46" s="28"/>
      <c r="K46" s="28"/>
    </row>
    <row r="47" spans="2:11" ht="32.25" customHeight="1" x14ac:dyDescent="0.15">
      <c r="B47" s="400"/>
      <c r="C47" s="401"/>
      <c r="D47" s="401"/>
      <c r="E47" s="401"/>
      <c r="F47" s="401"/>
      <c r="G47" s="401"/>
      <c r="H47" s="401"/>
      <c r="I47" s="402"/>
      <c r="J47" s="28"/>
      <c r="K47" s="28"/>
    </row>
    <row r="48" spans="2:11" ht="32.25" customHeight="1" x14ac:dyDescent="0.15">
      <c r="B48" s="403"/>
      <c r="C48" s="404"/>
      <c r="D48" s="404"/>
      <c r="E48" s="404"/>
      <c r="F48" s="404"/>
      <c r="G48" s="404"/>
      <c r="H48" s="404"/>
      <c r="I48" s="405"/>
      <c r="J48" s="12"/>
      <c r="K48" s="12"/>
    </row>
    <row r="49" spans="2:11" ht="83.25" customHeight="1" x14ac:dyDescent="0.15">
      <c r="B49" s="183" t="s">
        <v>171</v>
      </c>
      <c r="C49" s="383" t="s">
        <v>57</v>
      </c>
      <c r="D49" s="383"/>
      <c r="E49" s="383"/>
      <c r="F49" s="383"/>
      <c r="G49" s="383"/>
      <c r="H49" s="383"/>
      <c r="I49" s="384"/>
      <c r="J49" s="29"/>
      <c r="K49" s="29"/>
    </row>
    <row r="50" spans="2:11" ht="34.5" customHeight="1" x14ac:dyDescent="0.15">
      <c r="B50" s="183" t="s">
        <v>172</v>
      </c>
      <c r="C50" s="367" t="s">
        <v>146</v>
      </c>
      <c r="D50" s="367"/>
      <c r="E50" s="367"/>
      <c r="F50" s="367"/>
      <c r="G50" s="367"/>
      <c r="H50" s="367"/>
      <c r="I50" s="385"/>
      <c r="J50" s="29"/>
      <c r="K50" s="29"/>
    </row>
    <row r="51" spans="2:11" ht="34.5" customHeight="1" x14ac:dyDescent="0.15">
      <c r="B51" s="202" t="s">
        <v>173</v>
      </c>
      <c r="C51" s="386" t="s">
        <v>58</v>
      </c>
      <c r="D51" s="387"/>
      <c r="E51" s="387"/>
      <c r="F51" s="387"/>
      <c r="G51" s="387"/>
      <c r="H51" s="387"/>
      <c r="I51" s="388"/>
      <c r="J51" s="29"/>
      <c r="K51" s="29"/>
    </row>
    <row r="52" spans="2:11" ht="29.25" customHeight="1" x14ac:dyDescent="0.15">
      <c r="B52" s="389" t="s">
        <v>174</v>
      </c>
      <c r="C52" s="390"/>
      <c r="D52" s="390"/>
      <c r="E52" s="390"/>
      <c r="F52" s="390"/>
      <c r="G52" s="390"/>
      <c r="H52" s="390"/>
      <c r="I52" s="391"/>
      <c r="J52" s="29"/>
      <c r="K52" s="29"/>
    </row>
    <row r="53" spans="2:11" ht="33" customHeight="1" x14ac:dyDescent="0.15">
      <c r="B53" s="392" t="s">
        <v>175</v>
      </c>
      <c r="C53" s="203" t="s">
        <v>176</v>
      </c>
      <c r="D53" s="393" t="s">
        <v>177</v>
      </c>
      <c r="E53" s="393"/>
      <c r="F53" s="393"/>
      <c r="G53" s="393" t="s">
        <v>178</v>
      </c>
      <c r="H53" s="393"/>
      <c r="I53" s="394"/>
      <c r="J53" s="30"/>
      <c r="K53" s="30"/>
    </row>
    <row r="54" spans="2:11" ht="31.5" customHeight="1" x14ac:dyDescent="0.15">
      <c r="B54" s="392"/>
      <c r="C54" s="204"/>
      <c r="D54" s="367"/>
      <c r="E54" s="367"/>
      <c r="F54" s="367"/>
      <c r="G54" s="395"/>
      <c r="H54" s="395"/>
      <c r="I54" s="396"/>
      <c r="J54" s="30"/>
      <c r="K54" s="30"/>
    </row>
    <row r="55" spans="2:11" ht="31.5" customHeight="1" x14ac:dyDescent="0.15">
      <c r="B55" s="202" t="s">
        <v>179</v>
      </c>
      <c r="C55" s="379" t="s">
        <v>180</v>
      </c>
      <c r="D55" s="379"/>
      <c r="E55" s="380" t="s">
        <v>181</v>
      </c>
      <c r="F55" s="380"/>
      <c r="G55" s="379" t="s">
        <v>182</v>
      </c>
      <c r="H55" s="379"/>
      <c r="I55" s="381"/>
      <c r="J55" s="31"/>
      <c r="K55" s="31"/>
    </row>
    <row r="56" spans="2:11" ht="31.5" customHeight="1" x14ac:dyDescent="0.15">
      <c r="B56" s="202" t="s">
        <v>183</v>
      </c>
      <c r="C56" s="367" t="s">
        <v>184</v>
      </c>
      <c r="D56" s="367"/>
      <c r="E56" s="382" t="s">
        <v>185</v>
      </c>
      <c r="F56" s="382"/>
      <c r="G56" s="379" t="s">
        <v>186</v>
      </c>
      <c r="H56" s="379"/>
      <c r="I56" s="381"/>
      <c r="J56" s="31"/>
      <c r="K56" s="31"/>
    </row>
    <row r="57" spans="2:11" ht="31.5" customHeight="1" x14ac:dyDescent="0.15">
      <c r="B57" s="202" t="s">
        <v>187</v>
      </c>
      <c r="C57" s="367"/>
      <c r="D57" s="367"/>
      <c r="E57" s="368" t="s">
        <v>188</v>
      </c>
      <c r="F57" s="369"/>
      <c r="G57" s="372"/>
      <c r="H57" s="373"/>
      <c r="I57" s="374"/>
      <c r="J57" s="32"/>
      <c r="K57" s="32"/>
    </row>
    <row r="58" spans="2:11" ht="31.5" customHeight="1" thickBot="1" x14ac:dyDescent="0.2">
      <c r="B58" s="205" t="s">
        <v>189</v>
      </c>
      <c r="C58" s="378"/>
      <c r="D58" s="378"/>
      <c r="E58" s="370"/>
      <c r="F58" s="371"/>
      <c r="G58" s="375"/>
      <c r="H58" s="376"/>
      <c r="I58" s="377"/>
      <c r="J58" s="32"/>
      <c r="K58" s="32"/>
    </row>
    <row r="59" spans="2:11" hidden="1" x14ac:dyDescent="0.15">
      <c r="B59" s="3"/>
      <c r="C59" s="3"/>
      <c r="D59" s="5"/>
      <c r="E59" s="5"/>
      <c r="F59" s="5"/>
      <c r="G59" s="5"/>
      <c r="H59" s="5"/>
      <c r="I59" s="42"/>
      <c r="J59" s="33"/>
      <c r="K59" s="33"/>
    </row>
    <row r="60" spans="2:11" hidden="1" x14ac:dyDescent="0.15">
      <c r="B60" s="43"/>
      <c r="C60" s="44"/>
      <c r="D60" s="44"/>
      <c r="E60" s="45"/>
      <c r="F60" s="45"/>
      <c r="G60" s="46"/>
      <c r="H60" s="47"/>
      <c r="I60" s="44"/>
      <c r="J60" s="34"/>
      <c r="K60" s="34"/>
    </row>
    <row r="61" spans="2:11" hidden="1" x14ac:dyDescent="0.15">
      <c r="B61" s="43"/>
      <c r="C61" s="44"/>
      <c r="D61" s="44"/>
      <c r="E61" s="45"/>
      <c r="F61" s="45"/>
      <c r="G61" s="46"/>
      <c r="H61" s="47"/>
      <c r="I61" s="44"/>
      <c r="J61" s="34"/>
      <c r="K61" s="34"/>
    </row>
    <row r="62" spans="2:11" hidden="1" x14ac:dyDescent="0.15">
      <c r="B62" s="43"/>
      <c r="C62" s="44"/>
      <c r="D62" s="44"/>
      <c r="E62" s="45"/>
      <c r="F62" s="45"/>
      <c r="G62" s="46"/>
      <c r="H62" s="47"/>
      <c r="I62" s="44"/>
      <c r="J62" s="34"/>
      <c r="K62" s="34"/>
    </row>
    <row r="63" spans="2:11" hidden="1" x14ac:dyDescent="0.15">
      <c r="B63" s="43"/>
      <c r="C63" s="44"/>
      <c r="D63" s="44"/>
      <c r="E63" s="45"/>
      <c r="F63" s="45"/>
      <c r="G63" s="46"/>
      <c r="H63" s="47"/>
      <c r="I63" s="44"/>
      <c r="J63" s="34"/>
      <c r="K63" s="34"/>
    </row>
    <row r="64" spans="2:11" hidden="1" x14ac:dyDescent="0.15">
      <c r="B64" s="43"/>
      <c r="C64" s="44"/>
      <c r="D64" s="44"/>
      <c r="E64" s="45"/>
      <c r="F64" s="45"/>
      <c r="G64" s="46"/>
      <c r="H64" s="47"/>
      <c r="I64" s="44"/>
      <c r="J64" s="34"/>
      <c r="K64" s="34"/>
    </row>
    <row r="65" spans="2:11" hidden="1" x14ac:dyDescent="0.15">
      <c r="B65" s="43"/>
      <c r="C65" s="44"/>
      <c r="D65" s="44"/>
      <c r="E65" s="45"/>
      <c r="F65" s="45"/>
      <c r="G65" s="46"/>
      <c r="H65" s="47"/>
      <c r="I65" s="44"/>
      <c r="J65" s="34"/>
      <c r="K65" s="34"/>
    </row>
    <row r="66" spans="2:11" hidden="1" x14ac:dyDescent="0.15">
      <c r="B66" s="43"/>
      <c r="C66" s="44"/>
      <c r="D66" s="44"/>
      <c r="E66" s="45"/>
      <c r="F66" s="45"/>
      <c r="G66" s="46"/>
      <c r="H66" s="47"/>
      <c r="I66" s="44"/>
      <c r="J66" s="34"/>
      <c r="K66" s="34"/>
    </row>
    <row r="67" spans="2:11" hidden="1" x14ac:dyDescent="0.15">
      <c r="B67" s="43"/>
      <c r="C67" s="44"/>
      <c r="D67" s="44"/>
      <c r="E67" s="45"/>
      <c r="F67" s="45"/>
      <c r="G67" s="46"/>
      <c r="H67" s="47"/>
      <c r="I67" s="44"/>
      <c r="J67" s="34"/>
      <c r="K67" s="34"/>
    </row>
    <row r="68" spans="2:11" x14ac:dyDescent="0.15">
      <c r="B68" s="48"/>
      <c r="C68" s="3"/>
      <c r="D68" s="3"/>
      <c r="E68" s="3"/>
      <c r="F68" s="3"/>
      <c r="G68" s="49"/>
      <c r="H68" s="3"/>
      <c r="I68" s="3"/>
    </row>
  </sheetData>
  <mergeCells count="66">
    <mergeCell ref="C2:H2"/>
    <mergeCell ref="C3:H3"/>
    <mergeCell ref="B2:B5"/>
    <mergeCell ref="I2:I5"/>
    <mergeCell ref="C4:H4"/>
    <mergeCell ref="C5:F5"/>
    <mergeCell ref="G5:H5"/>
    <mergeCell ref="B6:I6"/>
    <mergeCell ref="B7:I7"/>
    <mergeCell ref="B8:I8"/>
    <mergeCell ref="F10:G10"/>
    <mergeCell ref="C11:F11"/>
    <mergeCell ref="H11:I11"/>
    <mergeCell ref="D9:E9"/>
    <mergeCell ref="F9:I9"/>
    <mergeCell ref="D10:E10"/>
    <mergeCell ref="C12:F12"/>
    <mergeCell ref="H12:I12"/>
    <mergeCell ref="C13:I13"/>
    <mergeCell ref="C14:I14"/>
    <mergeCell ref="C15:F15"/>
    <mergeCell ref="H15:I15"/>
    <mergeCell ref="C23:E23"/>
    <mergeCell ref="F23:I23"/>
    <mergeCell ref="C16:F16"/>
    <mergeCell ref="H16:I16"/>
    <mergeCell ref="C17:I17"/>
    <mergeCell ref="C18:I18"/>
    <mergeCell ref="C19:I19"/>
    <mergeCell ref="C20:I20"/>
    <mergeCell ref="B21:B22"/>
    <mergeCell ref="C21:E21"/>
    <mergeCell ref="F21:I21"/>
    <mergeCell ref="C22:E22"/>
    <mergeCell ref="F22:I22"/>
    <mergeCell ref="B44:I48"/>
    <mergeCell ref="C24:E24"/>
    <mergeCell ref="F24:I24"/>
    <mergeCell ref="C25:E25"/>
    <mergeCell ref="G25:I25"/>
    <mergeCell ref="C26:E26"/>
    <mergeCell ref="G26:I26"/>
    <mergeCell ref="C27:E27"/>
    <mergeCell ref="G27:I27"/>
    <mergeCell ref="B28:I28"/>
    <mergeCell ref="C42:I42"/>
    <mergeCell ref="B43:I43"/>
    <mergeCell ref="C49:I49"/>
    <mergeCell ref="C50:I50"/>
    <mergeCell ref="C51:I51"/>
    <mergeCell ref="B52:I52"/>
    <mergeCell ref="B53:B54"/>
    <mergeCell ref="D53:F53"/>
    <mergeCell ref="G53:I53"/>
    <mergeCell ref="D54:F54"/>
    <mergeCell ref="G54:I54"/>
    <mergeCell ref="C57:D57"/>
    <mergeCell ref="E57:F58"/>
    <mergeCell ref="G57:I58"/>
    <mergeCell ref="C58:D58"/>
    <mergeCell ref="C55:D55"/>
    <mergeCell ref="E55:F55"/>
    <mergeCell ref="G55:I55"/>
    <mergeCell ref="C56:D56"/>
    <mergeCell ref="E56:F56"/>
    <mergeCell ref="G56:I56"/>
  </mergeCells>
  <dataValidations count="8">
    <dataValidation type="list" allowBlank="1" showInputMessage="1" showErrorMessage="1" sqref="C27:E27" xr:uid="{00000000-0002-0000-0100-000000000000}">
      <formula1>$M$15:$M$18</formula1>
    </dataValidation>
    <dataValidation type="list" allowBlank="1" showInputMessage="1" showErrorMessage="1" sqref="C12:F12" xr:uid="{00000000-0002-0000-0100-000001000000}">
      <formula1>$M$9:$M$12</formula1>
    </dataValidation>
    <dataValidation type="list" allowBlank="1" showInputMessage="1" showErrorMessage="1" sqref="K15" xr:uid="{00000000-0002-0000-0100-000002000000}">
      <formula1>O20:O22</formula1>
    </dataValidation>
    <dataValidation type="list" allowBlank="1" showInputMessage="1" showErrorMessage="1" sqref="H15:J15" xr:uid="{00000000-0002-0000-0100-000003000000}">
      <formula1>M20:M22</formula1>
    </dataValidation>
    <dataValidation type="list" allowBlank="1" showInputMessage="1" showErrorMessage="1" sqref="J13:K13" xr:uid="{00000000-0002-0000-0100-000004000000}">
      <formula1>$M$24:$M$31</formula1>
    </dataValidation>
    <dataValidation type="list" allowBlank="1" showInputMessage="1" showErrorMessage="1" sqref="C13:I13" xr:uid="{00000000-0002-0000-0100-000005000000}">
      <formula1>$N$17:$N$24</formula1>
    </dataValidation>
    <dataValidation type="list" allowBlank="1" showInputMessage="1" showErrorMessage="1" sqref="H16:I16" xr:uid="{00000000-0002-0000-0100-000006000000}">
      <formula1>$N$8:$N$11</formula1>
    </dataValidation>
    <dataValidation type="list" allowBlank="1" showInputMessage="1" showErrorMessage="1" sqref="C10 I10" xr:uid="{00000000-0002-0000-0100-000007000000}">
      <formula1>$N$14:$N$15</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249977111117893"/>
  </sheetPr>
  <dimension ref="B1:M18"/>
  <sheetViews>
    <sheetView topLeftCell="A7" zoomScale="90" zoomScaleNormal="90" zoomScalePageLayoutView="90" workbookViewId="0">
      <selection activeCell="A7" sqref="A1:IV65536"/>
    </sheetView>
  </sheetViews>
  <sheetFormatPr baseColWidth="10" defaultColWidth="11.5" defaultRowHeight="15" x14ac:dyDescent="0.2"/>
  <cols>
    <col min="1" max="1" width="1.33203125" customWidth="1"/>
    <col min="2" max="2" width="20.1640625" style="38" customWidth="1"/>
    <col min="3" max="3" width="34.5" customWidth="1"/>
    <col min="4" max="4" width="14.33203125" customWidth="1"/>
    <col min="5" max="5" width="6.6640625" customWidth="1"/>
    <col min="6" max="6" width="31" customWidth="1"/>
    <col min="7" max="8" width="16.1640625" customWidth="1"/>
    <col min="9" max="9" width="16.33203125" customWidth="1"/>
    <col min="10" max="10" width="15.6640625" customWidth="1"/>
    <col min="11" max="11" width="54.5" customWidth="1"/>
    <col min="13" max="13" width="17.6640625" bestFit="1" customWidth="1"/>
    <col min="108" max="108" width="11.5" customWidth="1"/>
    <col min="198" max="198" width="1.5" customWidth="1"/>
  </cols>
  <sheetData>
    <row r="1" spans="2:13" ht="18" customHeight="1" thickBot="1" x14ac:dyDescent="0.25">
      <c r="B1" s="484"/>
      <c r="C1" s="487" t="s">
        <v>0</v>
      </c>
      <c r="D1" s="488"/>
      <c r="E1" s="488"/>
      <c r="F1" s="488"/>
      <c r="G1" s="488"/>
      <c r="H1" s="489"/>
      <c r="I1" s="490"/>
      <c r="J1" s="491"/>
    </row>
    <row r="2" spans="2:13" ht="18" customHeight="1" thickBot="1" x14ac:dyDescent="0.25">
      <c r="B2" s="485"/>
      <c r="C2" s="487" t="s">
        <v>1</v>
      </c>
      <c r="D2" s="488"/>
      <c r="E2" s="488"/>
      <c r="F2" s="488"/>
      <c r="G2" s="488"/>
      <c r="H2" s="489"/>
      <c r="I2" s="492"/>
      <c r="J2" s="493"/>
    </row>
    <row r="3" spans="2:13" ht="18" customHeight="1" thickBot="1" x14ac:dyDescent="0.25">
      <c r="B3" s="485"/>
      <c r="C3" s="487" t="s">
        <v>190</v>
      </c>
      <c r="D3" s="488"/>
      <c r="E3" s="488"/>
      <c r="F3" s="488"/>
      <c r="G3" s="488"/>
      <c r="H3" s="489"/>
      <c r="I3" s="492"/>
      <c r="J3" s="493"/>
    </row>
    <row r="4" spans="2:13" ht="18" customHeight="1" thickBot="1" x14ac:dyDescent="0.25">
      <c r="B4" s="486"/>
      <c r="C4" s="487" t="s">
        <v>191</v>
      </c>
      <c r="D4" s="488"/>
      <c r="E4" s="488"/>
      <c r="F4" s="489"/>
      <c r="G4" s="496" t="s">
        <v>192</v>
      </c>
      <c r="H4" s="497"/>
      <c r="I4" s="494"/>
      <c r="J4" s="495"/>
    </row>
    <row r="5" spans="2:13" ht="18" customHeight="1" thickBot="1" x14ac:dyDescent="0.25">
      <c r="B5" s="35"/>
      <c r="C5" s="10"/>
      <c r="D5" s="10"/>
      <c r="E5" s="10"/>
      <c r="F5" s="10"/>
      <c r="G5" s="10"/>
      <c r="H5" s="10"/>
      <c r="I5" s="10"/>
      <c r="J5" s="36"/>
    </row>
    <row r="6" spans="2:13" ht="51.75" customHeight="1" thickBot="1" x14ac:dyDescent="0.25">
      <c r="B6" s="1" t="s">
        <v>193</v>
      </c>
      <c r="C6" s="498" t="s">
        <v>39</v>
      </c>
      <c r="D6" s="499"/>
      <c r="E6" s="500"/>
      <c r="F6" s="37"/>
      <c r="G6" s="10"/>
      <c r="H6" s="10"/>
      <c r="I6" s="10"/>
      <c r="J6" s="36"/>
    </row>
    <row r="7" spans="2:13" ht="32.25" customHeight="1" thickBot="1" x14ac:dyDescent="0.25">
      <c r="B7" s="2" t="s">
        <v>194</v>
      </c>
      <c r="C7" s="498" t="s">
        <v>86</v>
      </c>
      <c r="D7" s="499"/>
      <c r="E7" s="500"/>
      <c r="F7" s="37"/>
      <c r="G7" s="10"/>
      <c r="H7" s="10"/>
      <c r="I7" s="10"/>
      <c r="J7" s="36"/>
    </row>
    <row r="8" spans="2:13" ht="32.25" customHeight="1" thickBot="1" x14ac:dyDescent="0.25">
      <c r="B8" s="2" t="s">
        <v>195</v>
      </c>
      <c r="C8" s="498" t="s">
        <v>196</v>
      </c>
      <c r="D8" s="499"/>
      <c r="E8" s="500"/>
      <c r="F8" s="4"/>
      <c r="G8" s="10"/>
      <c r="H8" s="10"/>
      <c r="I8" s="10"/>
      <c r="J8" s="36"/>
    </row>
    <row r="9" spans="2:13" ht="33.75" customHeight="1" thickBot="1" x14ac:dyDescent="0.25">
      <c r="B9" s="2" t="s">
        <v>197</v>
      </c>
      <c r="C9" s="498" t="s">
        <v>186</v>
      </c>
      <c r="D9" s="499"/>
      <c r="E9" s="500"/>
      <c r="F9" s="37"/>
      <c r="G9" s="10"/>
      <c r="H9" s="10"/>
      <c r="I9" s="10"/>
      <c r="J9" s="36"/>
    </row>
    <row r="10" spans="2:13" ht="32.25" customHeight="1" thickBot="1" x14ac:dyDescent="0.25">
      <c r="B10" s="2" t="s">
        <v>198</v>
      </c>
      <c r="C10" s="498" t="s">
        <v>101</v>
      </c>
      <c r="D10" s="499"/>
      <c r="E10" s="500"/>
    </row>
    <row r="12" spans="2:13" x14ac:dyDescent="0.2">
      <c r="B12" s="477" t="s">
        <v>199</v>
      </c>
      <c r="C12" s="478"/>
      <c r="D12" s="478"/>
      <c r="E12" s="478"/>
      <c r="F12" s="478"/>
      <c r="G12" s="478"/>
      <c r="H12" s="479"/>
      <c r="I12" s="469" t="s">
        <v>200</v>
      </c>
      <c r="J12" s="470"/>
      <c r="K12" s="470"/>
    </row>
    <row r="13" spans="2:13" s="39" customFormat="1" ht="30" customHeight="1" x14ac:dyDescent="0.2">
      <c r="B13" s="471" t="s">
        <v>201</v>
      </c>
      <c r="C13" s="471" t="s">
        <v>202</v>
      </c>
      <c r="D13" s="471" t="s">
        <v>203</v>
      </c>
      <c r="E13" s="471" t="s">
        <v>204</v>
      </c>
      <c r="F13" s="471" t="s">
        <v>205</v>
      </c>
      <c r="G13" s="471" t="s">
        <v>206</v>
      </c>
      <c r="H13" s="471" t="s">
        <v>207</v>
      </c>
      <c r="I13" s="473" t="s">
        <v>208</v>
      </c>
      <c r="J13" s="475" t="s">
        <v>209</v>
      </c>
      <c r="K13" s="468" t="s">
        <v>210</v>
      </c>
    </row>
    <row r="14" spans="2:13" s="39" customFormat="1" x14ac:dyDescent="0.2">
      <c r="B14" s="472"/>
      <c r="C14" s="472"/>
      <c r="D14" s="472"/>
      <c r="E14" s="472"/>
      <c r="F14" s="472"/>
      <c r="G14" s="472"/>
      <c r="H14" s="472"/>
      <c r="I14" s="474"/>
      <c r="J14" s="476"/>
      <c r="K14" s="468"/>
    </row>
    <row r="15" spans="2:13" s="39" customFormat="1" ht="96" x14ac:dyDescent="0.2">
      <c r="B15" s="61">
        <v>1</v>
      </c>
      <c r="C15" s="206" t="s">
        <v>211</v>
      </c>
      <c r="D15" s="207">
        <v>0.19</v>
      </c>
      <c r="E15" s="208"/>
      <c r="F15" s="209" t="s">
        <v>212</v>
      </c>
      <c r="G15" s="210">
        <v>0.19</v>
      </c>
      <c r="H15" s="211">
        <v>43160</v>
      </c>
      <c r="I15" s="212">
        <v>0.19</v>
      </c>
      <c r="J15" s="213">
        <v>43132</v>
      </c>
      <c r="K15" s="214"/>
      <c r="M15" s="65"/>
    </row>
    <row r="16" spans="2:13" ht="64" x14ac:dyDescent="0.2">
      <c r="B16" s="215">
        <v>2</v>
      </c>
      <c r="C16" s="216" t="s">
        <v>213</v>
      </c>
      <c r="D16" s="207">
        <v>0.02</v>
      </c>
      <c r="E16" s="208"/>
      <c r="F16" s="209" t="s">
        <v>214</v>
      </c>
      <c r="G16" s="210">
        <v>0.02</v>
      </c>
      <c r="H16" s="211">
        <v>43344</v>
      </c>
      <c r="I16" s="212"/>
      <c r="J16" s="213"/>
      <c r="K16" s="214"/>
      <c r="M16" s="66"/>
    </row>
    <row r="17" spans="2:11" ht="64" x14ac:dyDescent="0.2">
      <c r="B17" s="217">
        <v>3</v>
      </c>
      <c r="C17" s="218" t="s">
        <v>215</v>
      </c>
      <c r="D17" s="207">
        <v>0.04</v>
      </c>
      <c r="E17" s="208"/>
      <c r="F17" s="209" t="s">
        <v>216</v>
      </c>
      <c r="G17" s="210">
        <v>0.04</v>
      </c>
      <c r="H17" s="211">
        <v>43435</v>
      </c>
      <c r="I17" s="212"/>
      <c r="J17" s="213"/>
      <c r="K17" s="214"/>
    </row>
    <row r="18" spans="2:11" x14ac:dyDescent="0.2">
      <c r="B18" s="480" t="s">
        <v>217</v>
      </c>
      <c r="C18" s="481"/>
      <c r="D18" s="219">
        <f>SUM(D15:D17)</f>
        <v>0.25</v>
      </c>
      <c r="E18" s="482" t="s">
        <v>217</v>
      </c>
      <c r="F18" s="483"/>
      <c r="G18" s="219">
        <f>SUM(G15:G17)</f>
        <v>0.25</v>
      </c>
      <c r="H18" s="220"/>
      <c r="I18" s="221">
        <f>SUM(I15:I17)</f>
        <v>0.19</v>
      </c>
      <c r="J18" s="222"/>
      <c r="K18" s="222"/>
    </row>
  </sheetData>
  <mergeCells count="26">
    <mergeCell ref="B18:C18"/>
    <mergeCell ref="E18:F18"/>
    <mergeCell ref="B1:B4"/>
    <mergeCell ref="C1:H1"/>
    <mergeCell ref="I1:J4"/>
    <mergeCell ref="C2:H2"/>
    <mergeCell ref="C3:H3"/>
    <mergeCell ref="C4:F4"/>
    <mergeCell ref="G4:H4"/>
    <mergeCell ref="H13:H14"/>
    <mergeCell ref="C6:E6"/>
    <mergeCell ref="C7:E7"/>
    <mergeCell ref="C8:E8"/>
    <mergeCell ref="C9:E9"/>
    <mergeCell ref="C10:E10"/>
    <mergeCell ref="K13:K14"/>
    <mergeCell ref="I12:K12"/>
    <mergeCell ref="B13:B14"/>
    <mergeCell ref="C13:C14"/>
    <mergeCell ref="D13:D14"/>
    <mergeCell ref="E13:E14"/>
    <mergeCell ref="F13:F14"/>
    <mergeCell ref="G13:G14"/>
    <mergeCell ref="I13:I14"/>
    <mergeCell ref="J13:J14"/>
    <mergeCell ref="B12:H12"/>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1EE94-3FC3-469A-836C-E51296E28CDC}">
  <dimension ref="A1:L60"/>
  <sheetViews>
    <sheetView topLeftCell="A24" zoomScale="85" zoomScaleNormal="85" zoomScalePageLayoutView="85" workbookViewId="0">
      <selection activeCell="F27" sqref="F27:F38"/>
    </sheetView>
  </sheetViews>
  <sheetFormatPr baseColWidth="10" defaultColWidth="10.6640625" defaultRowHeight="13" x14ac:dyDescent="0.15"/>
  <cols>
    <col min="1" max="1" width="1" style="83" customWidth="1"/>
    <col min="2" max="2" width="25.5" style="114" customWidth="1"/>
    <col min="3" max="3" width="14.5" style="83" customWidth="1"/>
    <col min="4" max="4" width="15.6640625" style="83" customWidth="1"/>
    <col min="5" max="5" width="23.5" style="83" customWidth="1"/>
    <col min="6" max="6" width="20.6640625" style="83" customWidth="1"/>
    <col min="7" max="7" width="19.6640625" style="114" customWidth="1"/>
    <col min="8" max="8" width="19.6640625" style="83" customWidth="1"/>
    <col min="9" max="9" width="16.33203125" style="83" customWidth="1"/>
    <col min="10" max="10" width="22.5" style="83" customWidth="1"/>
    <col min="11" max="12" width="10.6640625" style="81"/>
    <col min="13" max="16384" width="10.6640625" style="83"/>
  </cols>
  <sheetData>
    <row r="1" spans="1:10" ht="37.5" customHeight="1" x14ac:dyDescent="0.15">
      <c r="A1" s="128"/>
      <c r="B1" s="582"/>
      <c r="C1" s="585" t="s">
        <v>1</v>
      </c>
      <c r="D1" s="585"/>
      <c r="E1" s="585"/>
      <c r="F1" s="585"/>
      <c r="G1" s="585"/>
      <c r="H1" s="585"/>
      <c r="I1" s="586"/>
      <c r="J1" s="80"/>
    </row>
    <row r="2" spans="1:10" ht="37.5" customHeight="1" x14ac:dyDescent="0.15">
      <c r="A2" s="129"/>
      <c r="B2" s="583"/>
      <c r="C2" s="589" t="s">
        <v>218</v>
      </c>
      <c r="D2" s="589"/>
      <c r="E2" s="589"/>
      <c r="F2" s="589"/>
      <c r="G2" s="589"/>
      <c r="H2" s="589"/>
      <c r="I2" s="587"/>
      <c r="J2" s="80"/>
    </row>
    <row r="3" spans="1:10" ht="37.5" customHeight="1" thickBot="1" x14ac:dyDescent="0.2">
      <c r="A3" s="129"/>
      <c r="B3" s="584"/>
      <c r="C3" s="590" t="s">
        <v>219</v>
      </c>
      <c r="D3" s="590"/>
      <c r="E3" s="590"/>
      <c r="F3" s="590" t="s">
        <v>220</v>
      </c>
      <c r="G3" s="590"/>
      <c r="H3" s="590"/>
      <c r="I3" s="588"/>
      <c r="J3" s="80"/>
    </row>
    <row r="4" spans="1:10" ht="23.25" customHeight="1" x14ac:dyDescent="0.15">
      <c r="A4" s="129"/>
      <c r="B4" s="578" t="s">
        <v>221</v>
      </c>
      <c r="C4" s="579"/>
      <c r="D4" s="579"/>
      <c r="E4" s="579"/>
      <c r="F4" s="579"/>
      <c r="G4" s="579"/>
      <c r="H4" s="579"/>
      <c r="I4" s="580"/>
      <c r="J4" s="84"/>
    </row>
    <row r="5" spans="1:10" ht="24" customHeight="1" x14ac:dyDescent="0.15">
      <c r="A5" s="129"/>
      <c r="B5" s="512" t="s">
        <v>222</v>
      </c>
      <c r="C5" s="513"/>
      <c r="D5" s="513"/>
      <c r="E5" s="513"/>
      <c r="F5" s="513"/>
      <c r="G5" s="513"/>
      <c r="H5" s="513"/>
      <c r="I5" s="514"/>
      <c r="J5" s="85"/>
    </row>
    <row r="6" spans="1:10" ht="30.75" customHeight="1" x14ac:dyDescent="0.15">
      <c r="A6" s="129"/>
      <c r="B6" s="118" t="s">
        <v>223</v>
      </c>
      <c r="C6" s="134">
        <v>1</v>
      </c>
      <c r="D6" s="581" t="s">
        <v>224</v>
      </c>
      <c r="E6" s="581"/>
      <c r="F6" s="559" t="s">
        <v>225</v>
      </c>
      <c r="G6" s="559"/>
      <c r="H6" s="559"/>
      <c r="I6" s="560"/>
      <c r="J6" s="87"/>
    </row>
    <row r="7" spans="1:10" ht="30.75" customHeight="1" x14ac:dyDescent="0.15">
      <c r="A7" s="129"/>
      <c r="B7" s="118" t="s">
        <v>226</v>
      </c>
      <c r="C7" s="134" t="s">
        <v>84</v>
      </c>
      <c r="D7" s="581" t="s">
        <v>227</v>
      </c>
      <c r="E7" s="581"/>
      <c r="F7" s="552" t="s">
        <v>228</v>
      </c>
      <c r="G7" s="552"/>
      <c r="H7" s="223" t="s">
        <v>229</v>
      </c>
      <c r="I7" s="136" t="s">
        <v>84</v>
      </c>
      <c r="J7" s="88"/>
    </row>
    <row r="8" spans="1:10" ht="30.75" customHeight="1" x14ac:dyDescent="0.15">
      <c r="A8" s="129"/>
      <c r="B8" s="118" t="s">
        <v>230</v>
      </c>
      <c r="C8" s="559" t="s">
        <v>231</v>
      </c>
      <c r="D8" s="559"/>
      <c r="E8" s="559"/>
      <c r="F8" s="559"/>
      <c r="G8" s="138" t="s">
        <v>232</v>
      </c>
      <c r="H8" s="571">
        <v>7550</v>
      </c>
      <c r="I8" s="572"/>
      <c r="J8" s="89"/>
    </row>
    <row r="9" spans="1:10" ht="30.75" customHeight="1" x14ac:dyDescent="0.15">
      <c r="A9" s="129"/>
      <c r="B9" s="118" t="s">
        <v>68</v>
      </c>
      <c r="C9" s="573" t="s">
        <v>81</v>
      </c>
      <c r="D9" s="573"/>
      <c r="E9" s="573"/>
      <c r="F9" s="573"/>
      <c r="G9" s="138" t="s">
        <v>233</v>
      </c>
      <c r="H9" s="574" t="s">
        <v>234</v>
      </c>
      <c r="I9" s="575"/>
      <c r="J9" s="90"/>
    </row>
    <row r="10" spans="1:10" ht="39" customHeight="1" x14ac:dyDescent="0.15">
      <c r="A10" s="129"/>
      <c r="B10" s="118" t="s">
        <v>235</v>
      </c>
      <c r="C10" s="559" t="s">
        <v>236</v>
      </c>
      <c r="D10" s="559"/>
      <c r="E10" s="559"/>
      <c r="F10" s="559"/>
      <c r="G10" s="559"/>
      <c r="H10" s="559"/>
      <c r="I10" s="560"/>
      <c r="J10" s="92"/>
    </row>
    <row r="11" spans="1:10" ht="30.75" customHeight="1" x14ac:dyDescent="0.15">
      <c r="A11" s="129"/>
      <c r="B11" s="118" t="s">
        <v>237</v>
      </c>
      <c r="C11" s="559" t="s">
        <v>238</v>
      </c>
      <c r="D11" s="559"/>
      <c r="E11" s="559"/>
      <c r="F11" s="559"/>
      <c r="G11" s="559"/>
      <c r="H11" s="559"/>
      <c r="I11" s="560"/>
      <c r="J11" s="88"/>
    </row>
    <row r="12" spans="1:10" ht="30.75" customHeight="1" x14ac:dyDescent="0.15">
      <c r="A12" s="129"/>
      <c r="B12" s="118" t="s">
        <v>239</v>
      </c>
      <c r="C12" s="550" t="s">
        <v>240</v>
      </c>
      <c r="D12" s="550"/>
      <c r="E12" s="550"/>
      <c r="F12" s="550"/>
      <c r="G12" s="138" t="s">
        <v>241</v>
      </c>
      <c r="H12" s="552" t="s">
        <v>106</v>
      </c>
      <c r="I12" s="576"/>
      <c r="J12" s="88"/>
    </row>
    <row r="13" spans="1:10" ht="30.75" customHeight="1" x14ac:dyDescent="0.15">
      <c r="A13" s="129"/>
      <c r="B13" s="118" t="s">
        <v>242</v>
      </c>
      <c r="C13" s="577" t="s">
        <v>243</v>
      </c>
      <c r="D13" s="577"/>
      <c r="E13" s="577"/>
      <c r="F13" s="577"/>
      <c r="G13" s="138" t="s">
        <v>244</v>
      </c>
      <c r="H13" s="552" t="s">
        <v>44</v>
      </c>
      <c r="I13" s="576"/>
      <c r="J13" s="88"/>
    </row>
    <row r="14" spans="1:10" ht="64.5" customHeight="1" x14ac:dyDescent="0.15">
      <c r="A14" s="129"/>
      <c r="B14" s="118" t="s">
        <v>245</v>
      </c>
      <c r="C14" s="550" t="s">
        <v>246</v>
      </c>
      <c r="D14" s="550"/>
      <c r="E14" s="550"/>
      <c r="F14" s="550"/>
      <c r="G14" s="550"/>
      <c r="H14" s="550"/>
      <c r="I14" s="551"/>
      <c r="J14" s="92"/>
    </row>
    <row r="15" spans="1:10" ht="30.75" customHeight="1" x14ac:dyDescent="0.15">
      <c r="A15" s="129"/>
      <c r="B15" s="118" t="s">
        <v>247</v>
      </c>
      <c r="C15" s="550" t="s">
        <v>248</v>
      </c>
      <c r="D15" s="550"/>
      <c r="E15" s="550"/>
      <c r="F15" s="550"/>
      <c r="G15" s="550"/>
      <c r="H15" s="550"/>
      <c r="I15" s="551"/>
      <c r="J15" s="93"/>
    </row>
    <row r="16" spans="1:10" ht="20.25" customHeight="1" x14ac:dyDescent="0.15">
      <c r="A16" s="129"/>
      <c r="B16" s="118" t="s">
        <v>249</v>
      </c>
      <c r="C16" s="550" t="s">
        <v>250</v>
      </c>
      <c r="D16" s="550"/>
      <c r="E16" s="550"/>
      <c r="F16" s="550"/>
      <c r="G16" s="550"/>
      <c r="H16" s="550"/>
      <c r="I16" s="551"/>
      <c r="J16" s="94"/>
    </row>
    <row r="17" spans="1:10" ht="30.75" customHeight="1" x14ac:dyDescent="0.15">
      <c r="A17" s="129"/>
      <c r="B17" s="118" t="s">
        <v>251</v>
      </c>
      <c r="C17" s="552" t="s">
        <v>252</v>
      </c>
      <c r="D17" s="553"/>
      <c r="E17" s="553"/>
      <c r="F17" s="553"/>
      <c r="G17" s="553"/>
      <c r="H17" s="553"/>
      <c r="I17" s="554"/>
      <c r="J17" s="95"/>
    </row>
    <row r="18" spans="1:10" ht="18" customHeight="1" x14ac:dyDescent="0.15">
      <c r="A18" s="129"/>
      <c r="B18" s="555" t="s">
        <v>253</v>
      </c>
      <c r="C18" s="556" t="s">
        <v>254</v>
      </c>
      <c r="D18" s="556"/>
      <c r="E18" s="556"/>
      <c r="F18" s="557" t="s">
        <v>255</v>
      </c>
      <c r="G18" s="557"/>
      <c r="H18" s="557"/>
      <c r="I18" s="558"/>
      <c r="J18" s="96"/>
    </row>
    <row r="19" spans="1:10" ht="39.75" customHeight="1" x14ac:dyDescent="0.15">
      <c r="A19" s="129"/>
      <c r="B19" s="555"/>
      <c r="C19" s="559" t="s">
        <v>256</v>
      </c>
      <c r="D19" s="559"/>
      <c r="E19" s="559"/>
      <c r="F19" s="559" t="s">
        <v>257</v>
      </c>
      <c r="G19" s="559"/>
      <c r="H19" s="559"/>
      <c r="I19" s="560"/>
      <c r="J19" s="94"/>
    </row>
    <row r="20" spans="1:10" ht="39.75" customHeight="1" x14ac:dyDescent="0.15">
      <c r="A20" s="129"/>
      <c r="B20" s="118" t="s">
        <v>258</v>
      </c>
      <c r="C20" s="561" t="s">
        <v>252</v>
      </c>
      <c r="D20" s="562"/>
      <c r="E20" s="563"/>
      <c r="F20" s="564" t="s">
        <v>252</v>
      </c>
      <c r="G20" s="564"/>
      <c r="H20" s="564"/>
      <c r="I20" s="565"/>
      <c r="J20" s="88"/>
    </row>
    <row r="21" spans="1:10" ht="106.25" customHeight="1" x14ac:dyDescent="0.15">
      <c r="A21" s="129"/>
      <c r="B21" s="118" t="s">
        <v>259</v>
      </c>
      <c r="C21" s="566" t="s">
        <v>260</v>
      </c>
      <c r="D21" s="567"/>
      <c r="E21" s="568"/>
      <c r="F21" s="524" t="s">
        <v>261</v>
      </c>
      <c r="G21" s="525"/>
      <c r="H21" s="525"/>
      <c r="I21" s="526"/>
      <c r="J21" s="93"/>
    </row>
    <row r="22" spans="1:10" ht="23.25" customHeight="1" x14ac:dyDescent="0.15">
      <c r="A22" s="129"/>
      <c r="B22" s="118" t="s">
        <v>262</v>
      </c>
      <c r="C22" s="545">
        <v>44562</v>
      </c>
      <c r="D22" s="569"/>
      <c r="E22" s="570"/>
      <c r="F22" s="135" t="s">
        <v>263</v>
      </c>
      <c r="G22" s="224">
        <v>0.1</v>
      </c>
      <c r="H22" s="135" t="s">
        <v>264</v>
      </c>
      <c r="I22" s="225">
        <v>0.1</v>
      </c>
      <c r="J22" s="98"/>
    </row>
    <row r="23" spans="1:10" ht="27" customHeight="1" x14ac:dyDescent="0.15">
      <c r="A23" s="129"/>
      <c r="B23" s="118" t="s">
        <v>265</v>
      </c>
      <c r="C23" s="545">
        <v>44926</v>
      </c>
      <c r="D23" s="525"/>
      <c r="E23" s="546"/>
      <c r="F23" s="135" t="s">
        <v>266</v>
      </c>
      <c r="G23" s="547">
        <v>0.4</v>
      </c>
      <c r="H23" s="548"/>
      <c r="I23" s="549"/>
      <c r="J23" s="99"/>
    </row>
    <row r="24" spans="1:10" ht="30.75" customHeight="1" x14ac:dyDescent="0.15">
      <c r="A24" s="129"/>
      <c r="B24" s="226" t="s">
        <v>267</v>
      </c>
      <c r="C24" s="521" t="s">
        <v>268</v>
      </c>
      <c r="D24" s="522"/>
      <c r="E24" s="523"/>
      <c r="F24" s="227" t="s">
        <v>269</v>
      </c>
      <c r="G24" s="524" t="s">
        <v>46</v>
      </c>
      <c r="H24" s="525"/>
      <c r="I24" s="526"/>
      <c r="J24" s="96"/>
    </row>
    <row r="25" spans="1:10" ht="22.5" customHeight="1" x14ac:dyDescent="0.15">
      <c r="A25" s="129"/>
      <c r="B25" s="512" t="s">
        <v>270</v>
      </c>
      <c r="C25" s="513"/>
      <c r="D25" s="513"/>
      <c r="E25" s="513"/>
      <c r="F25" s="513"/>
      <c r="G25" s="513"/>
      <c r="H25" s="513"/>
      <c r="I25" s="514"/>
      <c r="J25" s="85"/>
    </row>
    <row r="26" spans="1:10" ht="43.5" customHeight="1" x14ac:dyDescent="0.15">
      <c r="A26" s="129"/>
      <c r="B26" s="100" t="s">
        <v>148</v>
      </c>
      <c r="C26" s="138" t="s">
        <v>271</v>
      </c>
      <c r="D26" s="138" t="s">
        <v>272</v>
      </c>
      <c r="E26" s="139" t="s">
        <v>273</v>
      </c>
      <c r="F26" s="138" t="s">
        <v>274</v>
      </c>
      <c r="G26" s="138" t="s">
        <v>275</v>
      </c>
      <c r="H26" s="139" t="s">
        <v>276</v>
      </c>
      <c r="I26" s="140" t="s">
        <v>277</v>
      </c>
      <c r="J26" s="94"/>
    </row>
    <row r="27" spans="1:10" ht="15.5" customHeight="1" x14ac:dyDescent="0.2">
      <c r="A27" s="129"/>
      <c r="B27" s="100" t="s">
        <v>278</v>
      </c>
      <c r="C27" s="228">
        <v>0</v>
      </c>
      <c r="D27" s="228">
        <v>0</v>
      </c>
      <c r="E27" s="229">
        <f>IF(OR(C27=0,C27=""),0,D27/C27)</f>
        <v>0</v>
      </c>
      <c r="F27" s="542">
        <f>SUM(C27:C38)</f>
        <v>0.4</v>
      </c>
      <c r="G27" s="542">
        <f>SUM(D27:D38)</f>
        <v>0.15403636363636364</v>
      </c>
      <c r="H27" s="229">
        <f>+(D27*100%)/$G$23</f>
        <v>0</v>
      </c>
      <c r="I27" s="539">
        <f>G27+I22</f>
        <v>0.25403636363636362</v>
      </c>
      <c r="J27" s="94"/>
    </row>
    <row r="28" spans="1:10" ht="15.5" customHeight="1" x14ac:dyDescent="0.2">
      <c r="A28" s="129"/>
      <c r="B28" s="100" t="s">
        <v>158</v>
      </c>
      <c r="C28" s="228">
        <v>0</v>
      </c>
      <c r="D28" s="228">
        <v>0</v>
      </c>
      <c r="E28" s="229">
        <f t="shared" ref="E28:E38" si="0">IF(OR(C28=0,C28=""),0,D28/C28)</f>
        <v>0</v>
      </c>
      <c r="F28" s="543"/>
      <c r="G28" s="543"/>
      <c r="H28" s="229">
        <f>+IF(D28="","",((D28*100%)/$G$23)+H27)</f>
        <v>0</v>
      </c>
      <c r="I28" s="540"/>
      <c r="J28" s="94"/>
    </row>
    <row r="29" spans="1:10" ht="15.5" customHeight="1" x14ac:dyDescent="0.2">
      <c r="A29" s="129"/>
      <c r="B29" s="100" t="s">
        <v>159</v>
      </c>
      <c r="C29" s="228">
        <f>6.42%*$G$23</f>
        <v>2.5679999999999998E-2</v>
      </c>
      <c r="D29" s="228">
        <f>6.42%*$G$23</f>
        <v>2.5679999999999998E-2</v>
      </c>
      <c r="E29" s="229">
        <f t="shared" si="0"/>
        <v>1</v>
      </c>
      <c r="F29" s="543"/>
      <c r="G29" s="543"/>
      <c r="H29" s="229">
        <f>+IF(D29="","",((D29*100%)/$G$23)+H28)</f>
        <v>6.4199999999999993E-2</v>
      </c>
      <c r="I29" s="540"/>
      <c r="J29" s="94"/>
    </row>
    <row r="30" spans="1:10" ht="15.5" customHeight="1" x14ac:dyDescent="0.2">
      <c r="A30" s="129"/>
      <c r="B30" s="100" t="s">
        <v>160</v>
      </c>
      <c r="C30" s="228">
        <f>6.42%*$G$23</f>
        <v>2.5679999999999998E-2</v>
      </c>
      <c r="D30" s="228">
        <f>6.42%*$G$23</f>
        <v>2.5679999999999998E-2</v>
      </c>
      <c r="E30" s="229">
        <f t="shared" si="0"/>
        <v>1</v>
      </c>
      <c r="F30" s="543"/>
      <c r="G30" s="543"/>
      <c r="H30" s="229">
        <f t="shared" ref="H30:H38" si="1">+IF(D30="","",((D30*100%)/$G$23)+H29)</f>
        <v>0.12839999999999999</v>
      </c>
      <c r="I30" s="540"/>
      <c r="J30" s="94"/>
    </row>
    <row r="31" spans="1:10" ht="15.5" customHeight="1" x14ac:dyDescent="0.2">
      <c r="A31" s="129"/>
      <c r="B31" s="100" t="s">
        <v>161</v>
      </c>
      <c r="C31" s="228">
        <f>24.04%*$G$23</f>
        <v>9.6160000000000009E-2</v>
      </c>
      <c r="D31" s="228">
        <f>24.04%*$G$23</f>
        <v>9.6160000000000009E-2</v>
      </c>
      <c r="E31" s="229">
        <f t="shared" si="0"/>
        <v>1</v>
      </c>
      <c r="F31" s="543"/>
      <c r="G31" s="543"/>
      <c r="H31" s="229">
        <f t="shared" si="1"/>
        <v>0.36880000000000002</v>
      </c>
      <c r="I31" s="540"/>
      <c r="J31" s="94"/>
    </row>
    <row r="32" spans="1:10" ht="15.5" customHeight="1" x14ac:dyDescent="0.2">
      <c r="A32" s="129"/>
      <c r="B32" s="100" t="s">
        <v>162</v>
      </c>
      <c r="C32" s="228">
        <f>21.44%*G23</f>
        <v>8.5760000000000003E-2</v>
      </c>
      <c r="D32" s="228">
        <v>6.5163636363636257E-3</v>
      </c>
      <c r="E32" s="229">
        <f t="shared" si="0"/>
        <v>7.5983717774762427E-2</v>
      </c>
      <c r="F32" s="543"/>
      <c r="G32" s="543"/>
      <c r="H32" s="229">
        <f t="shared" si="1"/>
        <v>0.38509090909090909</v>
      </c>
      <c r="I32" s="540"/>
      <c r="J32" s="94"/>
    </row>
    <row r="33" spans="1:10" ht="19.5" customHeight="1" x14ac:dyDescent="0.2">
      <c r="A33" s="129"/>
      <c r="B33" s="100" t="s">
        <v>163</v>
      </c>
      <c r="C33" s="228">
        <f>4.94%*$G$23</f>
        <v>1.9760000000000003E-2</v>
      </c>
      <c r="D33" s="228"/>
      <c r="E33" s="229">
        <f t="shared" si="0"/>
        <v>0</v>
      </c>
      <c r="F33" s="543"/>
      <c r="G33" s="543"/>
      <c r="H33" s="229" t="str">
        <f t="shared" si="1"/>
        <v/>
      </c>
      <c r="I33" s="540"/>
      <c r="J33" s="102"/>
    </row>
    <row r="34" spans="1:10" ht="19.5" customHeight="1" x14ac:dyDescent="0.2">
      <c r="A34" s="129"/>
      <c r="B34" s="100" t="s">
        <v>164</v>
      </c>
      <c r="C34" s="228">
        <f>4.94%*$G$23</f>
        <v>1.9760000000000003E-2</v>
      </c>
      <c r="D34" s="228"/>
      <c r="E34" s="229">
        <f t="shared" si="0"/>
        <v>0</v>
      </c>
      <c r="F34" s="543"/>
      <c r="G34" s="543"/>
      <c r="H34" s="229" t="str">
        <f t="shared" si="1"/>
        <v/>
      </c>
      <c r="I34" s="540"/>
      <c r="J34" s="102"/>
    </row>
    <row r="35" spans="1:10" ht="19.5" customHeight="1" x14ac:dyDescent="0.2">
      <c r="A35" s="129"/>
      <c r="B35" s="100" t="s">
        <v>165</v>
      </c>
      <c r="C35" s="228">
        <f>4.94%*$G$23</f>
        <v>1.9760000000000003E-2</v>
      </c>
      <c r="D35" s="228"/>
      <c r="E35" s="229">
        <f t="shared" si="0"/>
        <v>0</v>
      </c>
      <c r="F35" s="543"/>
      <c r="G35" s="543"/>
      <c r="H35" s="229" t="str">
        <f t="shared" si="1"/>
        <v/>
      </c>
      <c r="I35" s="540"/>
      <c r="J35" s="102" t="s">
        <v>279</v>
      </c>
    </row>
    <row r="36" spans="1:10" ht="19.5" customHeight="1" x14ac:dyDescent="0.2">
      <c r="A36" s="129"/>
      <c r="B36" s="100" t="s">
        <v>166</v>
      </c>
      <c r="C36" s="228">
        <f>4.94%*$G$23</f>
        <v>1.9760000000000003E-2</v>
      </c>
      <c r="D36" s="228"/>
      <c r="E36" s="229">
        <f t="shared" si="0"/>
        <v>0</v>
      </c>
      <c r="F36" s="543"/>
      <c r="G36" s="543"/>
      <c r="H36" s="229" t="str">
        <f t="shared" si="1"/>
        <v/>
      </c>
      <c r="I36" s="540"/>
      <c r="J36" s="102"/>
    </row>
    <row r="37" spans="1:10" ht="19.5" customHeight="1" x14ac:dyDescent="0.2">
      <c r="A37" s="129"/>
      <c r="B37" s="100" t="s">
        <v>167</v>
      </c>
      <c r="C37" s="228">
        <f>4.94%*$G$23</f>
        <v>1.9760000000000003E-2</v>
      </c>
      <c r="D37" s="228"/>
      <c r="E37" s="229">
        <f t="shared" si="0"/>
        <v>0</v>
      </c>
      <c r="F37" s="543"/>
      <c r="G37" s="543"/>
      <c r="H37" s="229" t="str">
        <f t="shared" si="1"/>
        <v/>
      </c>
      <c r="I37" s="540"/>
      <c r="J37" s="102"/>
    </row>
    <row r="38" spans="1:10" ht="19.5" customHeight="1" x14ac:dyDescent="0.2">
      <c r="A38" s="129"/>
      <c r="B38" s="100" t="s">
        <v>168</v>
      </c>
      <c r="C38" s="228">
        <f>(12.04%+4.94%)*$G$23</f>
        <v>6.7920000000000008E-2</v>
      </c>
      <c r="D38" s="228"/>
      <c r="E38" s="229">
        <f t="shared" si="0"/>
        <v>0</v>
      </c>
      <c r="F38" s="544"/>
      <c r="G38" s="544"/>
      <c r="H38" s="229" t="str">
        <f t="shared" si="1"/>
        <v/>
      </c>
      <c r="I38" s="541"/>
      <c r="J38" s="102"/>
    </row>
    <row r="39" spans="1:10" ht="169.25" customHeight="1" x14ac:dyDescent="0.15">
      <c r="A39" s="129"/>
      <c r="B39" s="119" t="s">
        <v>280</v>
      </c>
      <c r="C39" s="527" t="s">
        <v>451</v>
      </c>
      <c r="D39" s="528"/>
      <c r="E39" s="528"/>
      <c r="F39" s="528"/>
      <c r="G39" s="528"/>
      <c r="H39" s="528"/>
      <c r="I39" s="529"/>
      <c r="J39" s="103"/>
    </row>
    <row r="40" spans="1:10" ht="34.5" customHeight="1" x14ac:dyDescent="0.15">
      <c r="A40" s="129"/>
      <c r="B40" s="530"/>
      <c r="C40" s="531"/>
      <c r="D40" s="531"/>
      <c r="E40" s="531"/>
      <c r="F40" s="531"/>
      <c r="G40" s="531"/>
      <c r="H40" s="531"/>
      <c r="I40" s="532"/>
      <c r="J40" s="85"/>
    </row>
    <row r="41" spans="1:10" ht="34.5" customHeight="1" x14ac:dyDescent="0.15">
      <c r="A41" s="129"/>
      <c r="B41" s="533"/>
      <c r="C41" s="534"/>
      <c r="D41" s="534"/>
      <c r="E41" s="534"/>
      <c r="F41" s="534"/>
      <c r="G41" s="534"/>
      <c r="H41" s="534"/>
      <c r="I41" s="535"/>
      <c r="J41" s="103"/>
    </row>
    <row r="42" spans="1:10" ht="34.5" customHeight="1" x14ac:dyDescent="0.15">
      <c r="A42" s="129"/>
      <c r="B42" s="533"/>
      <c r="C42" s="534"/>
      <c r="D42" s="534"/>
      <c r="E42" s="534"/>
      <c r="F42" s="534"/>
      <c r="G42" s="534"/>
      <c r="H42" s="534"/>
      <c r="I42" s="535"/>
      <c r="J42" s="103"/>
    </row>
    <row r="43" spans="1:10" ht="34.5" customHeight="1" x14ac:dyDescent="0.15">
      <c r="A43" s="129"/>
      <c r="B43" s="533"/>
      <c r="C43" s="534"/>
      <c r="D43" s="534"/>
      <c r="E43" s="534"/>
      <c r="F43" s="534"/>
      <c r="G43" s="534"/>
      <c r="H43" s="534"/>
      <c r="I43" s="535"/>
      <c r="J43" s="103"/>
    </row>
    <row r="44" spans="1:10" ht="34.5" customHeight="1" x14ac:dyDescent="0.15">
      <c r="A44" s="129"/>
      <c r="B44" s="536"/>
      <c r="C44" s="537"/>
      <c r="D44" s="537"/>
      <c r="E44" s="537"/>
      <c r="F44" s="537"/>
      <c r="G44" s="537"/>
      <c r="H44" s="537"/>
      <c r="I44" s="538"/>
      <c r="J44" s="84"/>
    </row>
    <row r="45" spans="1:10" ht="140.25" customHeight="1" x14ac:dyDescent="0.15">
      <c r="A45" s="129"/>
      <c r="B45" s="118" t="s">
        <v>281</v>
      </c>
      <c r="C45" s="501" t="s">
        <v>480</v>
      </c>
      <c r="D45" s="502"/>
      <c r="E45" s="502"/>
      <c r="F45" s="502"/>
      <c r="G45" s="502"/>
      <c r="H45" s="502"/>
      <c r="I45" s="503"/>
      <c r="J45" s="104"/>
    </row>
    <row r="46" spans="1:10" ht="75" customHeight="1" x14ac:dyDescent="0.15">
      <c r="A46" s="129"/>
      <c r="B46" s="118" t="s">
        <v>282</v>
      </c>
      <c r="C46" s="515" t="s">
        <v>452</v>
      </c>
      <c r="D46" s="516"/>
      <c r="E46" s="516"/>
      <c r="F46" s="516"/>
      <c r="G46" s="516"/>
      <c r="H46" s="516"/>
      <c r="I46" s="517"/>
      <c r="J46" s="104"/>
    </row>
    <row r="47" spans="1:10" ht="65.25" customHeight="1" x14ac:dyDescent="0.15">
      <c r="A47" s="129"/>
      <c r="B47" s="120" t="s">
        <v>283</v>
      </c>
      <c r="C47" s="518" t="s">
        <v>453</v>
      </c>
      <c r="D47" s="519"/>
      <c r="E47" s="519"/>
      <c r="F47" s="519"/>
      <c r="G47" s="519"/>
      <c r="H47" s="519"/>
      <c r="I47" s="520"/>
      <c r="J47" s="104"/>
    </row>
    <row r="48" spans="1:10" ht="22.5" customHeight="1" x14ac:dyDescent="0.15">
      <c r="A48" s="129"/>
      <c r="B48" s="512" t="s">
        <v>284</v>
      </c>
      <c r="C48" s="513"/>
      <c r="D48" s="513"/>
      <c r="E48" s="513"/>
      <c r="F48" s="513"/>
      <c r="G48" s="513"/>
      <c r="H48" s="513"/>
      <c r="I48" s="514"/>
      <c r="J48" s="104"/>
    </row>
    <row r="49" spans="1:10" ht="22.5" customHeight="1" x14ac:dyDescent="0.15">
      <c r="A49" s="129"/>
      <c r="B49" s="508" t="s">
        <v>285</v>
      </c>
      <c r="C49" s="141" t="s">
        <v>286</v>
      </c>
      <c r="D49" s="510" t="s">
        <v>287</v>
      </c>
      <c r="E49" s="510"/>
      <c r="F49" s="510"/>
      <c r="G49" s="510" t="s">
        <v>288</v>
      </c>
      <c r="H49" s="510"/>
      <c r="I49" s="511"/>
      <c r="J49" s="105"/>
    </row>
    <row r="50" spans="1:10" ht="30.75" customHeight="1" x14ac:dyDescent="0.15">
      <c r="A50" s="129"/>
      <c r="B50" s="509"/>
      <c r="C50" s="230"/>
      <c r="D50" s="504"/>
      <c r="E50" s="504"/>
      <c r="F50" s="504"/>
      <c r="G50" s="504"/>
      <c r="H50" s="504"/>
      <c r="I50" s="505"/>
      <c r="J50" s="105"/>
    </row>
    <row r="51" spans="1:10" ht="32.25" customHeight="1" x14ac:dyDescent="0.15">
      <c r="A51" s="129"/>
      <c r="B51" s="121" t="s">
        <v>289</v>
      </c>
      <c r="C51" s="504" t="s">
        <v>290</v>
      </c>
      <c r="D51" s="504"/>
      <c r="E51" s="504"/>
      <c r="F51" s="504"/>
      <c r="G51" s="504"/>
      <c r="H51" s="504"/>
      <c r="I51" s="505"/>
      <c r="J51" s="106"/>
    </row>
    <row r="52" spans="1:10" ht="28.5" customHeight="1" x14ac:dyDescent="0.15">
      <c r="A52" s="129"/>
      <c r="B52" s="122" t="s">
        <v>291</v>
      </c>
      <c r="C52" s="504" t="s">
        <v>290</v>
      </c>
      <c r="D52" s="504"/>
      <c r="E52" s="504"/>
      <c r="F52" s="504"/>
      <c r="G52" s="504"/>
      <c r="H52" s="504"/>
      <c r="I52" s="505"/>
      <c r="J52" s="106"/>
    </row>
    <row r="53" spans="1:10" ht="30" customHeight="1" x14ac:dyDescent="0.15">
      <c r="A53" s="129"/>
      <c r="B53" s="120" t="s">
        <v>292</v>
      </c>
      <c r="C53" s="504" t="s">
        <v>293</v>
      </c>
      <c r="D53" s="504"/>
      <c r="E53" s="504"/>
      <c r="F53" s="504"/>
      <c r="G53" s="504"/>
      <c r="H53" s="504"/>
      <c r="I53" s="505"/>
      <c r="J53" s="107"/>
    </row>
    <row r="54" spans="1:10" ht="31.5" customHeight="1" thickBot="1" x14ac:dyDescent="0.2">
      <c r="A54" s="130"/>
      <c r="B54" s="116" t="s">
        <v>294</v>
      </c>
      <c r="C54" s="506" t="s">
        <v>295</v>
      </c>
      <c r="D54" s="506"/>
      <c r="E54" s="506"/>
      <c r="F54" s="506"/>
      <c r="G54" s="506"/>
      <c r="H54" s="506"/>
      <c r="I54" s="507"/>
      <c r="J54" s="108"/>
    </row>
    <row r="55" spans="1:10" x14ac:dyDescent="0.15">
      <c r="B55" s="109"/>
      <c r="C55" s="110"/>
      <c r="D55" s="110"/>
      <c r="E55" s="111"/>
      <c r="F55" s="111"/>
      <c r="G55" s="117"/>
      <c r="H55" s="113"/>
      <c r="I55" s="110"/>
      <c r="J55" s="108"/>
    </row>
    <row r="56" spans="1:10" x14ac:dyDescent="0.15">
      <c r="B56" s="109"/>
      <c r="C56" s="110"/>
      <c r="D56" s="110"/>
      <c r="E56" s="111"/>
      <c r="F56" s="111"/>
      <c r="G56" s="117"/>
      <c r="H56" s="113"/>
      <c r="I56" s="110"/>
      <c r="J56" s="108"/>
    </row>
    <row r="57" spans="1:10" x14ac:dyDescent="0.15">
      <c r="B57" s="109"/>
      <c r="C57" s="110"/>
      <c r="D57" s="110"/>
      <c r="E57" s="111"/>
      <c r="F57" s="111"/>
      <c r="G57" s="117"/>
      <c r="H57" s="113"/>
      <c r="I57" s="110"/>
      <c r="J57" s="108"/>
    </row>
    <row r="58" spans="1:10" x14ac:dyDescent="0.15">
      <c r="B58" s="109"/>
      <c r="C58" s="110"/>
      <c r="D58" s="110"/>
      <c r="E58" s="111"/>
      <c r="F58" s="111"/>
      <c r="G58" s="117"/>
      <c r="H58" s="113"/>
      <c r="I58" s="110"/>
      <c r="J58" s="108"/>
    </row>
    <row r="59" spans="1:10" x14ac:dyDescent="0.15">
      <c r="B59" s="109"/>
      <c r="C59" s="110"/>
      <c r="D59" s="110"/>
      <c r="E59" s="111"/>
      <c r="F59" s="111"/>
      <c r="G59" s="117"/>
      <c r="H59" s="113"/>
      <c r="I59" s="110"/>
      <c r="J59" s="108"/>
    </row>
    <row r="60" spans="1:10" ht="25.5" customHeight="1" x14ac:dyDescent="0.15">
      <c r="B60" s="109"/>
      <c r="C60" s="110"/>
      <c r="D60" s="110"/>
      <c r="E60" s="111"/>
      <c r="F60" s="111"/>
      <c r="G60" s="117"/>
      <c r="H60" s="113"/>
      <c r="I60" s="110"/>
      <c r="J60" s="108"/>
    </row>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24:E24"/>
    <mergeCell ref="G24:I24"/>
    <mergeCell ref="B25:I25"/>
    <mergeCell ref="C39:I39"/>
    <mergeCell ref="B40:I44"/>
    <mergeCell ref="I27:I38"/>
    <mergeCell ref="G27:G38"/>
    <mergeCell ref="F27:F38"/>
    <mergeCell ref="C45:I45"/>
    <mergeCell ref="C53:I53"/>
    <mergeCell ref="C54:I54"/>
    <mergeCell ref="B49:B50"/>
    <mergeCell ref="D49:F49"/>
    <mergeCell ref="G49:I49"/>
    <mergeCell ref="D50:F50"/>
    <mergeCell ref="G50:I50"/>
    <mergeCell ref="C51:I51"/>
    <mergeCell ref="B48:I48"/>
    <mergeCell ref="C46:I46"/>
    <mergeCell ref="C47:I47"/>
    <mergeCell ref="C52:I52"/>
  </mergeCells>
  <phoneticPr fontId="74" type="noConversion"/>
  <dataValidations disablePrompts="1" count="2">
    <dataValidation type="list" allowBlank="1" showInputMessage="1" showErrorMessage="1" sqref="C7 I7" xr:uid="{ED8530C7-01D7-464F-9F5F-ACF2F40B37DC}">
      <formula1>#REF!</formula1>
    </dataValidation>
    <dataValidation type="list" allowBlank="1" showInputMessage="1" showErrorMessage="1" sqref="J10 H12:I13 C24:E24 C9:F9" xr:uid="{50695522-8E85-49C3-8E03-D606C7C139B1}">
      <formula1>#REF!</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28737"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2873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7A21-5AD9-444C-A61C-D5796615C41B}">
  <dimension ref="B1:X67"/>
  <sheetViews>
    <sheetView view="pageBreakPreview" topLeftCell="B23" zoomScale="80" zoomScaleNormal="70" zoomScaleSheetLayoutView="80" zoomScalePageLayoutView="85" workbookViewId="0">
      <selection activeCell="C27" sqref="C27:D36"/>
    </sheetView>
  </sheetViews>
  <sheetFormatPr baseColWidth="10" defaultColWidth="10.6640625" defaultRowHeight="13" x14ac:dyDescent="0.15"/>
  <cols>
    <col min="1" max="1" width="1" style="83" customWidth="1"/>
    <col min="2" max="2" width="25.5" style="114" customWidth="1"/>
    <col min="3" max="5" width="25.6640625" style="83" customWidth="1"/>
    <col min="6" max="6" width="25" style="83" customWidth="1"/>
    <col min="7" max="7" width="22" style="114" customWidth="1"/>
    <col min="8" max="8" width="20.5" style="83" customWidth="1"/>
    <col min="9" max="9" width="25.33203125" style="83" customWidth="1"/>
    <col min="10" max="11" width="22.5" style="83" customWidth="1"/>
    <col min="12" max="24" width="10.6640625" style="81"/>
    <col min="25" max="16384" width="10.6640625" style="83"/>
  </cols>
  <sheetData>
    <row r="1" spans="2:14" ht="37.5" customHeight="1" x14ac:dyDescent="0.15">
      <c r="B1" s="582"/>
      <c r="C1" s="630" t="s">
        <v>1</v>
      </c>
      <c r="D1" s="630"/>
      <c r="E1" s="630"/>
      <c r="F1" s="630"/>
      <c r="G1" s="630"/>
      <c r="H1" s="630"/>
      <c r="I1" s="586"/>
      <c r="J1" s="80"/>
      <c r="K1" s="80"/>
      <c r="M1" s="82" t="s">
        <v>67</v>
      </c>
    </row>
    <row r="2" spans="2:14" ht="37.5" customHeight="1" x14ac:dyDescent="0.15">
      <c r="B2" s="583"/>
      <c r="C2" s="589" t="s">
        <v>218</v>
      </c>
      <c r="D2" s="589"/>
      <c r="E2" s="589"/>
      <c r="F2" s="589"/>
      <c r="G2" s="589"/>
      <c r="H2" s="589"/>
      <c r="I2" s="587"/>
      <c r="J2" s="80"/>
      <c r="K2" s="80"/>
      <c r="M2" s="82" t="s">
        <v>68</v>
      </c>
    </row>
    <row r="3" spans="2:14" ht="37.5" customHeight="1" thickBot="1" x14ac:dyDescent="0.2">
      <c r="B3" s="584"/>
      <c r="C3" s="590" t="s">
        <v>219</v>
      </c>
      <c r="D3" s="590"/>
      <c r="E3" s="590"/>
      <c r="F3" s="590" t="s">
        <v>220</v>
      </c>
      <c r="G3" s="590"/>
      <c r="H3" s="590"/>
      <c r="I3" s="588"/>
      <c r="J3" s="80"/>
      <c r="K3" s="80"/>
      <c r="M3" s="82" t="s">
        <v>70</v>
      </c>
    </row>
    <row r="4" spans="2:14" ht="23.25" customHeight="1" x14ac:dyDescent="0.15">
      <c r="B4" s="578" t="s">
        <v>221</v>
      </c>
      <c r="C4" s="579"/>
      <c r="D4" s="579"/>
      <c r="E4" s="579"/>
      <c r="F4" s="579"/>
      <c r="G4" s="579"/>
      <c r="H4" s="579"/>
      <c r="I4" s="580"/>
      <c r="J4" s="84"/>
      <c r="K4" s="84"/>
    </row>
    <row r="5" spans="2:14" ht="24" customHeight="1" x14ac:dyDescent="0.15">
      <c r="B5" s="512" t="s">
        <v>222</v>
      </c>
      <c r="C5" s="513"/>
      <c r="D5" s="513"/>
      <c r="E5" s="513"/>
      <c r="F5" s="513"/>
      <c r="G5" s="513"/>
      <c r="H5" s="513"/>
      <c r="I5" s="514"/>
      <c r="J5" s="85"/>
      <c r="K5" s="85"/>
      <c r="N5" s="86"/>
    </row>
    <row r="6" spans="2:14" ht="30.75" customHeight="1" x14ac:dyDescent="0.15">
      <c r="B6" s="118" t="s">
        <v>223</v>
      </c>
      <c r="C6" s="134">
        <v>2</v>
      </c>
      <c r="D6" s="581" t="s">
        <v>224</v>
      </c>
      <c r="E6" s="581"/>
      <c r="F6" s="559" t="s">
        <v>296</v>
      </c>
      <c r="G6" s="559"/>
      <c r="H6" s="559"/>
      <c r="I6" s="560"/>
      <c r="J6" s="87"/>
      <c r="K6" s="87"/>
      <c r="M6" s="82" t="s">
        <v>81</v>
      </c>
      <c r="N6" s="86"/>
    </row>
    <row r="7" spans="2:14" ht="30.75" customHeight="1" x14ac:dyDescent="0.15">
      <c r="B7" s="118" t="s">
        <v>226</v>
      </c>
      <c r="C7" s="134" t="s">
        <v>84</v>
      </c>
      <c r="D7" s="581" t="s">
        <v>227</v>
      </c>
      <c r="E7" s="581"/>
      <c r="F7" s="552" t="s">
        <v>297</v>
      </c>
      <c r="G7" s="552"/>
      <c r="H7" s="135" t="s">
        <v>229</v>
      </c>
      <c r="I7" s="136" t="s">
        <v>84</v>
      </c>
      <c r="J7" s="88"/>
      <c r="K7" s="88"/>
      <c r="M7" s="82" t="s">
        <v>88</v>
      </c>
      <c r="N7" s="86"/>
    </row>
    <row r="8" spans="2:14" ht="30.75" customHeight="1" x14ac:dyDescent="0.15">
      <c r="B8" s="118" t="s">
        <v>230</v>
      </c>
      <c r="C8" s="559" t="s">
        <v>231</v>
      </c>
      <c r="D8" s="559"/>
      <c r="E8" s="559"/>
      <c r="F8" s="559"/>
      <c r="G8" s="135" t="s">
        <v>232</v>
      </c>
      <c r="H8" s="571">
        <v>7550</v>
      </c>
      <c r="I8" s="572"/>
      <c r="J8" s="89"/>
      <c r="K8" s="89"/>
      <c r="M8" s="82" t="s">
        <v>93</v>
      </c>
      <c r="N8" s="86"/>
    </row>
    <row r="9" spans="2:14" ht="30.75" customHeight="1" x14ac:dyDescent="0.15">
      <c r="B9" s="118" t="s">
        <v>68</v>
      </c>
      <c r="C9" s="573" t="s">
        <v>81</v>
      </c>
      <c r="D9" s="573"/>
      <c r="E9" s="573"/>
      <c r="F9" s="573"/>
      <c r="G9" s="135" t="s">
        <v>233</v>
      </c>
      <c r="H9" s="574" t="s">
        <v>234</v>
      </c>
      <c r="I9" s="575"/>
      <c r="J9" s="90"/>
      <c r="K9" s="90"/>
      <c r="M9" s="91" t="s">
        <v>97</v>
      </c>
    </row>
    <row r="10" spans="2:14" ht="98.25" customHeight="1" x14ac:dyDescent="0.15">
      <c r="B10" s="118" t="s">
        <v>235</v>
      </c>
      <c r="C10" s="559" t="s">
        <v>298</v>
      </c>
      <c r="D10" s="559"/>
      <c r="E10" s="559"/>
      <c r="F10" s="559"/>
      <c r="G10" s="559"/>
      <c r="H10" s="559"/>
      <c r="I10" s="560"/>
      <c r="J10" s="92"/>
      <c r="K10" s="92"/>
      <c r="M10" s="91"/>
    </row>
    <row r="11" spans="2:14" ht="30.75" customHeight="1" x14ac:dyDescent="0.15">
      <c r="B11" s="118" t="s">
        <v>237</v>
      </c>
      <c r="C11" s="559" t="s">
        <v>238</v>
      </c>
      <c r="D11" s="559"/>
      <c r="E11" s="559"/>
      <c r="F11" s="559"/>
      <c r="G11" s="559"/>
      <c r="H11" s="559"/>
      <c r="I11" s="560"/>
      <c r="J11" s="88"/>
      <c r="K11" s="88"/>
      <c r="M11" s="91"/>
      <c r="N11" s="86"/>
    </row>
    <row r="12" spans="2:14" ht="30.75" customHeight="1" x14ac:dyDescent="0.15">
      <c r="B12" s="118" t="s">
        <v>239</v>
      </c>
      <c r="C12" s="550" t="s">
        <v>299</v>
      </c>
      <c r="D12" s="550"/>
      <c r="E12" s="550"/>
      <c r="F12" s="550"/>
      <c r="G12" s="135" t="s">
        <v>241</v>
      </c>
      <c r="H12" s="552" t="s">
        <v>106</v>
      </c>
      <c r="I12" s="576"/>
      <c r="J12" s="88"/>
      <c r="K12" s="88"/>
      <c r="M12" s="91" t="s">
        <v>107</v>
      </c>
      <c r="N12" s="86"/>
    </row>
    <row r="13" spans="2:14" ht="30.75" customHeight="1" x14ac:dyDescent="0.15">
      <c r="B13" s="118" t="s">
        <v>242</v>
      </c>
      <c r="C13" s="577" t="s">
        <v>243</v>
      </c>
      <c r="D13" s="577"/>
      <c r="E13" s="577"/>
      <c r="F13" s="577"/>
      <c r="G13" s="138" t="s">
        <v>244</v>
      </c>
      <c r="H13" s="552" t="s">
        <v>82</v>
      </c>
      <c r="I13" s="576"/>
      <c r="J13" s="88"/>
      <c r="K13" s="88"/>
      <c r="M13" s="91" t="s">
        <v>111</v>
      </c>
    </row>
    <row r="14" spans="2:14" ht="64.5" customHeight="1" x14ac:dyDescent="0.15">
      <c r="B14" s="118" t="s">
        <v>245</v>
      </c>
      <c r="C14" s="550" t="s">
        <v>300</v>
      </c>
      <c r="D14" s="550"/>
      <c r="E14" s="550"/>
      <c r="F14" s="550"/>
      <c r="G14" s="550"/>
      <c r="H14" s="550"/>
      <c r="I14" s="551"/>
      <c r="J14" s="92"/>
      <c r="K14" s="92"/>
      <c r="M14" s="91" t="s">
        <v>114</v>
      </c>
      <c r="N14" s="86"/>
    </row>
    <row r="15" spans="2:14" ht="30.75" customHeight="1" x14ac:dyDescent="0.15">
      <c r="B15" s="118" t="s">
        <v>247</v>
      </c>
      <c r="C15" s="550" t="s">
        <v>301</v>
      </c>
      <c r="D15" s="550"/>
      <c r="E15" s="550"/>
      <c r="F15" s="550"/>
      <c r="G15" s="550"/>
      <c r="H15" s="550"/>
      <c r="I15" s="551"/>
      <c r="J15" s="93"/>
      <c r="K15" s="93"/>
      <c r="M15" s="91" t="s">
        <v>118</v>
      </c>
      <c r="N15" s="86"/>
    </row>
    <row r="16" spans="2:14" ht="35.75" customHeight="1" x14ac:dyDescent="0.15">
      <c r="B16" s="118" t="s">
        <v>249</v>
      </c>
      <c r="C16" s="559" t="s">
        <v>302</v>
      </c>
      <c r="D16" s="559"/>
      <c r="E16" s="559"/>
      <c r="F16" s="559"/>
      <c r="G16" s="559"/>
      <c r="H16" s="559"/>
      <c r="I16" s="560"/>
      <c r="J16" s="94"/>
      <c r="K16" s="94"/>
      <c r="M16" s="91"/>
      <c r="N16" s="86"/>
    </row>
    <row r="17" spans="2:14" ht="30.75" customHeight="1" x14ac:dyDescent="0.15">
      <c r="B17" s="118" t="s">
        <v>251</v>
      </c>
      <c r="C17" s="552" t="s">
        <v>43</v>
      </c>
      <c r="D17" s="553"/>
      <c r="E17" s="553"/>
      <c r="F17" s="553"/>
      <c r="G17" s="553"/>
      <c r="H17" s="553"/>
      <c r="I17" s="554"/>
      <c r="J17" s="95"/>
      <c r="K17" s="95"/>
      <c r="M17" s="91" t="s">
        <v>106</v>
      </c>
      <c r="N17" s="86"/>
    </row>
    <row r="18" spans="2:14" ht="18" customHeight="1" x14ac:dyDescent="0.15">
      <c r="B18" s="555" t="s">
        <v>253</v>
      </c>
      <c r="C18" s="556" t="s">
        <v>254</v>
      </c>
      <c r="D18" s="556"/>
      <c r="E18" s="556"/>
      <c r="F18" s="557" t="s">
        <v>255</v>
      </c>
      <c r="G18" s="557"/>
      <c r="H18" s="557"/>
      <c r="I18" s="558"/>
      <c r="J18" s="96"/>
      <c r="K18" s="96"/>
      <c r="M18" s="91" t="s">
        <v>128</v>
      </c>
      <c r="N18" s="86"/>
    </row>
    <row r="19" spans="2:14" ht="39.75" customHeight="1" x14ac:dyDescent="0.15">
      <c r="B19" s="555"/>
      <c r="C19" s="559" t="s">
        <v>303</v>
      </c>
      <c r="D19" s="559"/>
      <c r="E19" s="559"/>
      <c r="F19" s="559" t="s">
        <v>304</v>
      </c>
      <c r="G19" s="559"/>
      <c r="H19" s="559"/>
      <c r="I19" s="560"/>
      <c r="J19" s="94"/>
      <c r="K19" s="94"/>
      <c r="M19" s="91" t="s">
        <v>132</v>
      </c>
      <c r="N19" s="86"/>
    </row>
    <row r="20" spans="2:14" ht="39.75" customHeight="1" x14ac:dyDescent="0.15">
      <c r="B20" s="118" t="s">
        <v>258</v>
      </c>
      <c r="C20" s="561" t="s">
        <v>43</v>
      </c>
      <c r="D20" s="562"/>
      <c r="E20" s="563"/>
      <c r="F20" s="564" t="s">
        <v>43</v>
      </c>
      <c r="G20" s="564"/>
      <c r="H20" s="564"/>
      <c r="I20" s="565"/>
      <c r="J20" s="88"/>
      <c r="K20" s="88"/>
      <c r="M20" s="91"/>
      <c r="N20" s="86"/>
    </row>
    <row r="21" spans="2:14" ht="105" customHeight="1" x14ac:dyDescent="0.15">
      <c r="B21" s="118" t="s">
        <v>259</v>
      </c>
      <c r="C21" s="623" t="s">
        <v>305</v>
      </c>
      <c r="D21" s="624"/>
      <c r="E21" s="625"/>
      <c r="F21" s="626" t="s">
        <v>306</v>
      </c>
      <c r="G21" s="618"/>
      <c r="H21" s="618"/>
      <c r="I21" s="627"/>
      <c r="J21" s="93"/>
      <c r="K21" s="93"/>
      <c r="M21" s="97"/>
      <c r="N21" s="86"/>
    </row>
    <row r="22" spans="2:14" ht="23.25" customHeight="1" x14ac:dyDescent="0.15">
      <c r="B22" s="118" t="s">
        <v>262</v>
      </c>
      <c r="C22" s="617">
        <v>44562</v>
      </c>
      <c r="D22" s="628"/>
      <c r="E22" s="629"/>
      <c r="F22" s="135" t="s">
        <v>263</v>
      </c>
      <c r="G22" s="231">
        <v>8.5000000000000006E-2</v>
      </c>
      <c r="H22" s="135" t="s">
        <v>264</v>
      </c>
      <c r="I22" s="137">
        <v>8.5000000000000006E-2</v>
      </c>
      <c r="J22" s="98"/>
      <c r="K22" s="98"/>
      <c r="M22" s="97"/>
    </row>
    <row r="23" spans="2:14" ht="27" customHeight="1" x14ac:dyDescent="0.15">
      <c r="B23" s="118" t="s">
        <v>265</v>
      </c>
      <c r="C23" s="617">
        <v>44926</v>
      </c>
      <c r="D23" s="618"/>
      <c r="E23" s="619"/>
      <c r="F23" s="135" t="s">
        <v>266</v>
      </c>
      <c r="G23" s="620">
        <v>0.3</v>
      </c>
      <c r="H23" s="621"/>
      <c r="I23" s="622"/>
      <c r="J23" s="99"/>
      <c r="K23" s="99"/>
      <c r="M23" s="97"/>
    </row>
    <row r="24" spans="2:14" ht="30.75" customHeight="1" x14ac:dyDescent="0.15">
      <c r="B24" s="226" t="s">
        <v>267</v>
      </c>
      <c r="C24" s="593" t="s">
        <v>268</v>
      </c>
      <c r="D24" s="594"/>
      <c r="E24" s="595"/>
      <c r="F24" s="227" t="s">
        <v>269</v>
      </c>
      <c r="G24" s="524" t="s">
        <v>46</v>
      </c>
      <c r="H24" s="525"/>
      <c r="I24" s="526"/>
      <c r="J24" s="96"/>
      <c r="K24" s="96"/>
      <c r="M24" s="97"/>
    </row>
    <row r="25" spans="2:14" ht="22.5" customHeight="1" x14ac:dyDescent="0.15">
      <c r="B25" s="512" t="s">
        <v>270</v>
      </c>
      <c r="C25" s="513"/>
      <c r="D25" s="513"/>
      <c r="E25" s="513"/>
      <c r="F25" s="513"/>
      <c r="G25" s="513"/>
      <c r="H25" s="513"/>
      <c r="I25" s="514"/>
      <c r="J25" s="85"/>
      <c r="K25" s="85"/>
      <c r="M25" s="97"/>
    </row>
    <row r="26" spans="2:14" ht="43.5" customHeight="1" x14ac:dyDescent="0.15">
      <c r="B26" s="100" t="s">
        <v>148</v>
      </c>
      <c r="C26" s="138" t="s">
        <v>271</v>
      </c>
      <c r="D26" s="138" t="s">
        <v>272</v>
      </c>
      <c r="E26" s="139" t="s">
        <v>273</v>
      </c>
      <c r="F26" s="138" t="s">
        <v>274</v>
      </c>
      <c r="G26" s="138" t="s">
        <v>275</v>
      </c>
      <c r="H26" s="139" t="s">
        <v>276</v>
      </c>
      <c r="I26" s="140" t="s">
        <v>277</v>
      </c>
      <c r="J26" s="94"/>
      <c r="K26" s="94"/>
      <c r="M26" s="97"/>
    </row>
    <row r="27" spans="2:14" ht="15.5" customHeight="1" x14ac:dyDescent="0.15">
      <c r="B27" s="100" t="s">
        <v>278</v>
      </c>
      <c r="C27" s="232">
        <f>8.33%*$G$23</f>
        <v>2.4989999999999998E-2</v>
      </c>
      <c r="D27" s="232">
        <f>8.33%*$G$23</f>
        <v>2.4989999999999998E-2</v>
      </c>
      <c r="E27" s="131">
        <f>D27/C27</f>
        <v>1</v>
      </c>
      <c r="F27" s="596">
        <f>SUM(C27:C38)</f>
        <v>0.29988000000000004</v>
      </c>
      <c r="G27" s="596">
        <f>SUM(D27:D38)</f>
        <v>0.24990000000000001</v>
      </c>
      <c r="H27" s="233">
        <f>+(D27*100%)/$G$23</f>
        <v>8.3299999999999999E-2</v>
      </c>
      <c r="I27" s="599">
        <f>G27+I22</f>
        <v>0.33490000000000003</v>
      </c>
      <c r="J27" s="94"/>
      <c r="K27" s="94"/>
      <c r="M27" s="97"/>
    </row>
    <row r="28" spans="2:14" ht="15.5" customHeight="1" x14ac:dyDescent="0.15">
      <c r="B28" s="100" t="s">
        <v>158</v>
      </c>
      <c r="C28" s="232">
        <f t="shared" ref="C28:D36" si="0">8.33%*$G$23</f>
        <v>2.4989999999999998E-2</v>
      </c>
      <c r="D28" s="232">
        <f>8.33%*$G$23</f>
        <v>2.4989999999999998E-2</v>
      </c>
      <c r="E28" s="131">
        <f t="shared" ref="E28:E31" si="1">D28/C28</f>
        <v>1</v>
      </c>
      <c r="F28" s="597"/>
      <c r="G28" s="597"/>
      <c r="H28" s="233">
        <f>+IF(D28="","",((D28*100%)/$G$23)+H27)</f>
        <v>0.1666</v>
      </c>
      <c r="I28" s="600"/>
      <c r="J28" s="94"/>
      <c r="K28" s="94"/>
      <c r="M28" s="97"/>
    </row>
    <row r="29" spans="2:14" ht="15.5" customHeight="1" x14ac:dyDescent="0.15">
      <c r="B29" s="100" t="s">
        <v>159</v>
      </c>
      <c r="C29" s="232">
        <f t="shared" si="0"/>
        <v>2.4989999999999998E-2</v>
      </c>
      <c r="D29" s="232">
        <f>8.33%*$G$23</f>
        <v>2.4989999999999998E-2</v>
      </c>
      <c r="E29" s="131">
        <f t="shared" si="1"/>
        <v>1</v>
      </c>
      <c r="F29" s="597"/>
      <c r="G29" s="597"/>
      <c r="H29" s="233">
        <f t="shared" ref="H29:H38" si="2">+IF(D29="","",((D29*100%)/$G$23)+H28)</f>
        <v>0.24990000000000001</v>
      </c>
      <c r="I29" s="600"/>
      <c r="J29" s="94"/>
      <c r="K29" s="94"/>
      <c r="M29" s="97"/>
    </row>
    <row r="30" spans="2:14" ht="15.5" customHeight="1" x14ac:dyDescent="0.15">
      <c r="B30" s="100" t="s">
        <v>160</v>
      </c>
      <c r="C30" s="232">
        <f t="shared" si="0"/>
        <v>2.4989999999999998E-2</v>
      </c>
      <c r="D30" s="232">
        <f>8.33%*$G$23</f>
        <v>2.4989999999999998E-2</v>
      </c>
      <c r="E30" s="131">
        <f t="shared" si="1"/>
        <v>1</v>
      </c>
      <c r="F30" s="597"/>
      <c r="G30" s="597"/>
      <c r="H30" s="233">
        <f t="shared" si="2"/>
        <v>0.3332</v>
      </c>
      <c r="I30" s="600"/>
      <c r="J30" s="94"/>
      <c r="K30" s="94"/>
      <c r="M30" s="97"/>
    </row>
    <row r="31" spans="2:14" ht="15.5" customHeight="1" x14ac:dyDescent="0.15">
      <c r="B31" s="100" t="s">
        <v>161</v>
      </c>
      <c r="C31" s="232">
        <f t="shared" si="0"/>
        <v>2.4989999999999998E-2</v>
      </c>
      <c r="D31" s="232">
        <f>8.33%*$G$23</f>
        <v>2.4989999999999998E-2</v>
      </c>
      <c r="E31" s="131">
        <f t="shared" si="1"/>
        <v>1</v>
      </c>
      <c r="F31" s="597"/>
      <c r="G31" s="597"/>
      <c r="H31" s="233">
        <f t="shared" si="2"/>
        <v>0.41649999999999998</v>
      </c>
      <c r="I31" s="600"/>
      <c r="J31" s="94"/>
      <c r="K31" s="94"/>
      <c r="M31" s="97"/>
    </row>
    <row r="32" spans="2:14" ht="15.5" customHeight="1" x14ac:dyDescent="0.15">
      <c r="B32" s="100" t="s">
        <v>162</v>
      </c>
      <c r="C32" s="232">
        <f t="shared" si="0"/>
        <v>2.4989999999999998E-2</v>
      </c>
      <c r="D32" s="232">
        <f t="shared" si="0"/>
        <v>2.4989999999999998E-2</v>
      </c>
      <c r="E32" s="131">
        <f>D32/C32</f>
        <v>1</v>
      </c>
      <c r="F32" s="597"/>
      <c r="G32" s="597"/>
      <c r="H32" s="233">
        <f t="shared" si="2"/>
        <v>0.49979999999999997</v>
      </c>
      <c r="I32" s="600"/>
      <c r="J32" s="94"/>
      <c r="K32" s="94"/>
      <c r="M32" s="97"/>
    </row>
    <row r="33" spans="2:11" ht="19.5" customHeight="1" x14ac:dyDescent="0.15">
      <c r="B33" s="100" t="s">
        <v>163</v>
      </c>
      <c r="C33" s="232">
        <f t="shared" si="0"/>
        <v>2.4989999999999998E-2</v>
      </c>
      <c r="D33" s="232">
        <f t="shared" si="0"/>
        <v>2.4989999999999998E-2</v>
      </c>
      <c r="E33" s="131">
        <f t="shared" ref="E33:E38" si="3">D33/C33</f>
        <v>1</v>
      </c>
      <c r="F33" s="597"/>
      <c r="G33" s="597"/>
      <c r="H33" s="233">
        <f t="shared" si="2"/>
        <v>0.58309999999999995</v>
      </c>
      <c r="I33" s="600"/>
      <c r="J33" s="102"/>
      <c r="K33" s="102"/>
    </row>
    <row r="34" spans="2:11" ht="19.5" customHeight="1" x14ac:dyDescent="0.15">
      <c r="B34" s="100" t="s">
        <v>164</v>
      </c>
      <c r="C34" s="232">
        <f t="shared" si="0"/>
        <v>2.4989999999999998E-2</v>
      </c>
      <c r="D34" s="232">
        <f t="shared" si="0"/>
        <v>2.4989999999999998E-2</v>
      </c>
      <c r="E34" s="131">
        <f t="shared" si="3"/>
        <v>1</v>
      </c>
      <c r="F34" s="597"/>
      <c r="G34" s="597"/>
      <c r="H34" s="233">
        <f t="shared" si="2"/>
        <v>0.66639999999999999</v>
      </c>
      <c r="I34" s="600"/>
      <c r="J34" s="102"/>
      <c r="K34" s="102"/>
    </row>
    <row r="35" spans="2:11" ht="19.5" customHeight="1" x14ac:dyDescent="0.15">
      <c r="B35" s="100" t="s">
        <v>165</v>
      </c>
      <c r="C35" s="232">
        <f t="shared" si="0"/>
        <v>2.4989999999999998E-2</v>
      </c>
      <c r="D35" s="232">
        <f t="shared" si="0"/>
        <v>2.4989999999999998E-2</v>
      </c>
      <c r="E35" s="131">
        <f t="shared" si="3"/>
        <v>1</v>
      </c>
      <c r="F35" s="597"/>
      <c r="G35" s="597"/>
      <c r="H35" s="233">
        <f t="shared" si="2"/>
        <v>0.74970000000000003</v>
      </c>
      <c r="I35" s="600"/>
      <c r="J35" s="102"/>
      <c r="K35" s="102"/>
    </row>
    <row r="36" spans="2:11" ht="19.5" customHeight="1" x14ac:dyDescent="0.15">
      <c r="B36" s="100" t="s">
        <v>166</v>
      </c>
      <c r="C36" s="232">
        <f t="shared" si="0"/>
        <v>2.4989999999999998E-2</v>
      </c>
      <c r="D36" s="232">
        <f>+C36</f>
        <v>2.4989999999999998E-2</v>
      </c>
      <c r="E36" s="131">
        <f t="shared" si="3"/>
        <v>1</v>
      </c>
      <c r="F36" s="597"/>
      <c r="G36" s="597"/>
      <c r="H36" s="233">
        <f t="shared" si="2"/>
        <v>0.83300000000000007</v>
      </c>
      <c r="I36" s="600"/>
      <c r="J36" s="102"/>
      <c r="K36" s="102"/>
    </row>
    <row r="37" spans="2:11" ht="19.5" customHeight="1" x14ac:dyDescent="0.15">
      <c r="B37" s="100" t="s">
        <v>167</v>
      </c>
      <c r="C37" s="232">
        <f t="shared" ref="C37:C38" si="4">8.33%*$G$23</f>
        <v>2.4989999999999998E-2</v>
      </c>
      <c r="D37" s="232"/>
      <c r="E37" s="131">
        <f t="shared" si="3"/>
        <v>0</v>
      </c>
      <c r="F37" s="597"/>
      <c r="G37" s="597"/>
      <c r="H37" s="233" t="str">
        <f t="shared" si="2"/>
        <v/>
      </c>
      <c r="I37" s="600"/>
      <c r="J37" s="102"/>
      <c r="K37" s="102"/>
    </row>
    <row r="38" spans="2:11" ht="19.5" customHeight="1" x14ac:dyDescent="0.15">
      <c r="B38" s="100" t="s">
        <v>168</v>
      </c>
      <c r="C38" s="232">
        <f t="shared" si="4"/>
        <v>2.4989999999999998E-2</v>
      </c>
      <c r="D38" s="232"/>
      <c r="E38" s="131">
        <f t="shared" si="3"/>
        <v>0</v>
      </c>
      <c r="F38" s="598"/>
      <c r="G38" s="598"/>
      <c r="H38" s="233" t="str">
        <f t="shared" si="2"/>
        <v/>
      </c>
      <c r="I38" s="601"/>
      <c r="J38" s="102"/>
      <c r="K38" s="102"/>
    </row>
    <row r="39" spans="2:11" ht="89.25" customHeight="1" x14ac:dyDescent="0.15">
      <c r="B39" s="119" t="s">
        <v>280</v>
      </c>
      <c r="C39" s="501" t="s">
        <v>307</v>
      </c>
      <c r="D39" s="502"/>
      <c r="E39" s="502"/>
      <c r="F39" s="502"/>
      <c r="G39" s="502"/>
      <c r="H39" s="502"/>
      <c r="I39" s="503"/>
      <c r="J39" s="103"/>
      <c r="K39" s="103"/>
    </row>
    <row r="40" spans="2:11" ht="34.5" customHeight="1" x14ac:dyDescent="0.15">
      <c r="B40" s="530"/>
      <c r="C40" s="531"/>
      <c r="D40" s="531"/>
      <c r="E40" s="531"/>
      <c r="F40" s="531"/>
      <c r="G40" s="531"/>
      <c r="H40" s="531"/>
      <c r="I40" s="532"/>
      <c r="J40" s="85"/>
      <c r="K40" s="85"/>
    </row>
    <row r="41" spans="2:11" ht="45.5" customHeight="1" x14ac:dyDescent="0.15">
      <c r="B41" s="533"/>
      <c r="C41" s="534"/>
      <c r="D41" s="534"/>
      <c r="E41" s="534"/>
      <c r="F41" s="534"/>
      <c r="G41" s="534"/>
      <c r="H41" s="534"/>
      <c r="I41" s="535"/>
      <c r="J41" s="103"/>
      <c r="K41" s="103"/>
    </row>
    <row r="42" spans="2:11" ht="45.5" customHeight="1" x14ac:dyDescent="0.15">
      <c r="B42" s="533"/>
      <c r="C42" s="534"/>
      <c r="D42" s="534"/>
      <c r="E42" s="534"/>
      <c r="F42" s="534"/>
      <c r="G42" s="534"/>
      <c r="H42" s="534"/>
      <c r="I42" s="535"/>
      <c r="J42" s="103"/>
      <c r="K42" s="103"/>
    </row>
    <row r="43" spans="2:11" ht="45.5" customHeight="1" x14ac:dyDescent="0.15">
      <c r="B43" s="533"/>
      <c r="C43" s="534"/>
      <c r="D43" s="534"/>
      <c r="E43" s="534"/>
      <c r="F43" s="534"/>
      <c r="G43" s="534"/>
      <c r="H43" s="534"/>
      <c r="I43" s="535"/>
      <c r="J43" s="103"/>
      <c r="K43" s="103"/>
    </row>
    <row r="44" spans="2:11" ht="45.5" customHeight="1" x14ac:dyDescent="0.15">
      <c r="B44" s="536"/>
      <c r="C44" s="537"/>
      <c r="D44" s="537"/>
      <c r="E44" s="537"/>
      <c r="F44" s="537"/>
      <c r="G44" s="537"/>
      <c r="H44" s="537"/>
      <c r="I44" s="538"/>
      <c r="J44" s="84"/>
      <c r="K44" s="84"/>
    </row>
    <row r="45" spans="2:11" ht="29.25" customHeight="1" x14ac:dyDescent="0.15">
      <c r="B45" s="605" t="s">
        <v>281</v>
      </c>
      <c r="C45" s="608" t="s">
        <v>307</v>
      </c>
      <c r="D45" s="609"/>
      <c r="E45" s="609"/>
      <c r="F45" s="610"/>
      <c r="G45" s="143"/>
      <c r="H45" s="144" t="s">
        <v>148</v>
      </c>
      <c r="I45" s="145" t="s">
        <v>308</v>
      </c>
      <c r="J45" s="104"/>
      <c r="K45" s="104"/>
    </row>
    <row r="46" spans="2:11" ht="29.25" customHeight="1" x14ac:dyDescent="0.15">
      <c r="B46" s="606"/>
      <c r="C46" s="611"/>
      <c r="D46" s="612"/>
      <c r="E46" s="612"/>
      <c r="F46" s="613"/>
      <c r="G46" s="143" t="s">
        <v>309</v>
      </c>
      <c r="H46" s="281">
        <v>376</v>
      </c>
      <c r="I46" s="281">
        <v>2740</v>
      </c>
      <c r="J46" s="104"/>
      <c r="K46" s="104"/>
    </row>
    <row r="47" spans="2:11" ht="29.25" customHeight="1" x14ac:dyDescent="0.15">
      <c r="B47" s="606"/>
      <c r="C47" s="611"/>
      <c r="D47" s="612"/>
      <c r="E47" s="612"/>
      <c r="F47" s="613"/>
      <c r="G47" s="143" t="s">
        <v>310</v>
      </c>
      <c r="H47" s="281">
        <v>61</v>
      </c>
      <c r="I47" s="281">
        <f>505+86+61</f>
        <v>652</v>
      </c>
      <c r="J47" s="104"/>
      <c r="K47" s="104"/>
    </row>
    <row r="48" spans="2:11" ht="29.25" customHeight="1" x14ac:dyDescent="0.15">
      <c r="B48" s="606"/>
      <c r="C48" s="611"/>
      <c r="D48" s="612"/>
      <c r="E48" s="612"/>
      <c r="F48" s="613"/>
      <c r="G48" s="143" t="s">
        <v>311</v>
      </c>
      <c r="H48" s="281">
        <v>23</v>
      </c>
      <c r="I48" s="281">
        <f>122+27+23</f>
        <v>172</v>
      </c>
      <c r="J48" s="104"/>
      <c r="K48" s="104"/>
    </row>
    <row r="49" spans="2:11" ht="29.25" customHeight="1" x14ac:dyDescent="0.15">
      <c r="B49" s="606"/>
      <c r="C49" s="611"/>
      <c r="D49" s="612"/>
      <c r="E49" s="612"/>
      <c r="F49" s="613"/>
      <c r="G49" s="143" t="s">
        <v>312</v>
      </c>
      <c r="H49" s="281">
        <v>142</v>
      </c>
      <c r="I49" s="281">
        <f>1494+248+142</f>
        <v>1884</v>
      </c>
      <c r="J49" s="104"/>
      <c r="K49" s="104"/>
    </row>
    <row r="50" spans="2:11" ht="29.25" customHeight="1" x14ac:dyDescent="0.15">
      <c r="B50" s="606"/>
      <c r="C50" s="611"/>
      <c r="D50" s="612"/>
      <c r="E50" s="612"/>
      <c r="F50" s="613"/>
      <c r="G50" s="143" t="s">
        <v>313</v>
      </c>
      <c r="H50" s="281">
        <v>241</v>
      </c>
      <c r="I50" s="281">
        <f>2584+341+241</f>
        <v>3166</v>
      </c>
      <c r="J50" s="104"/>
      <c r="K50" s="104"/>
    </row>
    <row r="51" spans="2:11" ht="29.25" customHeight="1" x14ac:dyDescent="0.15">
      <c r="B51" s="606"/>
      <c r="C51" s="611"/>
      <c r="D51" s="612"/>
      <c r="E51" s="612"/>
      <c r="F51" s="613"/>
      <c r="G51" s="143" t="s">
        <v>314</v>
      </c>
      <c r="H51" s="281">
        <v>125</v>
      </c>
      <c r="I51" s="281">
        <f>1844+161+125</f>
        <v>2130</v>
      </c>
      <c r="J51" s="104"/>
      <c r="K51" s="104"/>
    </row>
    <row r="52" spans="2:11" ht="29.25" customHeight="1" x14ac:dyDescent="0.15">
      <c r="B52" s="607"/>
      <c r="C52" s="614"/>
      <c r="D52" s="615"/>
      <c r="E52" s="615"/>
      <c r="F52" s="616"/>
      <c r="G52" s="143" t="s">
        <v>315</v>
      </c>
      <c r="H52" s="296">
        <v>2933215</v>
      </c>
      <c r="I52" s="281">
        <f>34790492+3653499+2933215</f>
        <v>41377206</v>
      </c>
      <c r="J52" s="104"/>
      <c r="K52" s="104"/>
    </row>
    <row r="53" spans="2:11" ht="46.5" customHeight="1" x14ac:dyDescent="0.15">
      <c r="B53" s="118" t="s">
        <v>282</v>
      </c>
      <c r="C53" s="515" t="s">
        <v>46</v>
      </c>
      <c r="D53" s="516"/>
      <c r="E53" s="516"/>
      <c r="F53" s="516"/>
      <c r="G53" s="516"/>
      <c r="H53" s="516"/>
      <c r="I53" s="517"/>
      <c r="J53" s="104"/>
      <c r="K53" s="104"/>
    </row>
    <row r="54" spans="2:11" ht="93.75" customHeight="1" x14ac:dyDescent="0.15">
      <c r="B54" s="120" t="s">
        <v>283</v>
      </c>
      <c r="C54" s="602" t="s">
        <v>316</v>
      </c>
      <c r="D54" s="603"/>
      <c r="E54" s="603"/>
      <c r="F54" s="603"/>
      <c r="G54" s="603"/>
      <c r="H54" s="603"/>
      <c r="I54" s="604"/>
      <c r="J54" s="104"/>
      <c r="K54" s="104"/>
    </row>
    <row r="55" spans="2:11" ht="22.5" customHeight="1" x14ac:dyDescent="0.15">
      <c r="B55" s="512" t="s">
        <v>284</v>
      </c>
      <c r="C55" s="513"/>
      <c r="D55" s="513"/>
      <c r="E55" s="513"/>
      <c r="F55" s="513"/>
      <c r="G55" s="513"/>
      <c r="H55" s="513"/>
      <c r="I55" s="514"/>
      <c r="J55" s="104"/>
      <c r="K55" s="104"/>
    </row>
    <row r="56" spans="2:11" ht="22.5" customHeight="1" x14ac:dyDescent="0.15">
      <c r="B56" s="508" t="s">
        <v>285</v>
      </c>
      <c r="C56" s="141" t="s">
        <v>286</v>
      </c>
      <c r="D56" s="510" t="s">
        <v>287</v>
      </c>
      <c r="E56" s="510"/>
      <c r="F56" s="510"/>
      <c r="G56" s="510" t="s">
        <v>288</v>
      </c>
      <c r="H56" s="510"/>
      <c r="I56" s="511"/>
      <c r="J56" s="105"/>
      <c r="K56" s="105"/>
    </row>
    <row r="57" spans="2:11" ht="30.75" customHeight="1" x14ac:dyDescent="0.15">
      <c r="B57" s="509"/>
      <c r="C57" s="142"/>
      <c r="D57" s="591"/>
      <c r="E57" s="591"/>
      <c r="F57" s="591"/>
      <c r="G57" s="591"/>
      <c r="H57" s="591"/>
      <c r="I57" s="592"/>
      <c r="J57" s="105"/>
      <c r="K57" s="105"/>
    </row>
    <row r="58" spans="2:11" ht="32.25" customHeight="1" x14ac:dyDescent="0.15">
      <c r="B58" s="121" t="s">
        <v>289</v>
      </c>
      <c r="C58" s="591" t="s">
        <v>317</v>
      </c>
      <c r="D58" s="591"/>
      <c r="E58" s="591"/>
      <c r="F58" s="591"/>
      <c r="G58" s="591"/>
      <c r="H58" s="591"/>
      <c r="I58" s="592"/>
      <c r="J58" s="106"/>
      <c r="K58" s="106"/>
    </row>
    <row r="59" spans="2:11" ht="28.5" customHeight="1" x14ac:dyDescent="0.15">
      <c r="B59" s="122" t="s">
        <v>291</v>
      </c>
      <c r="C59" s="591" t="s">
        <v>317</v>
      </c>
      <c r="D59" s="591"/>
      <c r="E59" s="591"/>
      <c r="F59" s="591"/>
      <c r="G59" s="591"/>
      <c r="H59" s="591"/>
      <c r="I59" s="592"/>
      <c r="J59" s="106"/>
      <c r="K59" s="106"/>
    </row>
    <row r="60" spans="2:11" ht="30" customHeight="1" x14ac:dyDescent="0.15">
      <c r="B60" s="120" t="s">
        <v>292</v>
      </c>
      <c r="C60" s="591" t="s">
        <v>317</v>
      </c>
      <c r="D60" s="591"/>
      <c r="E60" s="591"/>
      <c r="F60" s="591"/>
      <c r="G60" s="591"/>
      <c r="H60" s="591"/>
      <c r="I60" s="592"/>
      <c r="J60" s="107"/>
      <c r="K60" s="107"/>
    </row>
    <row r="61" spans="2:11" ht="31.5" customHeight="1" thickBot="1" x14ac:dyDescent="0.2">
      <c r="B61" s="116" t="s">
        <v>294</v>
      </c>
      <c r="C61" s="591" t="s">
        <v>317</v>
      </c>
      <c r="D61" s="591"/>
      <c r="E61" s="591"/>
      <c r="F61" s="591"/>
      <c r="G61" s="591"/>
      <c r="H61" s="591"/>
      <c r="I61" s="592"/>
      <c r="J61" s="108"/>
      <c r="K61" s="108"/>
    </row>
    <row r="62" spans="2:11" x14ac:dyDescent="0.15">
      <c r="B62" s="109"/>
      <c r="C62" s="110"/>
      <c r="D62" s="110"/>
      <c r="E62" s="111"/>
      <c r="F62" s="111"/>
      <c r="G62" s="117"/>
      <c r="H62" s="113"/>
      <c r="I62" s="110"/>
      <c r="J62" s="108"/>
      <c r="K62" s="108"/>
    </row>
    <row r="63" spans="2:11" x14ac:dyDescent="0.15">
      <c r="B63" s="109"/>
      <c r="C63" s="110"/>
      <c r="D63" s="110"/>
      <c r="E63" s="111"/>
      <c r="F63" s="111"/>
      <c r="G63" s="117"/>
      <c r="H63" s="113"/>
      <c r="I63" s="110"/>
      <c r="J63" s="108"/>
      <c r="K63" s="108"/>
    </row>
    <row r="64" spans="2:11" x14ac:dyDescent="0.15">
      <c r="B64" s="109"/>
      <c r="C64" s="110"/>
      <c r="D64" s="110"/>
      <c r="E64" s="111"/>
      <c r="F64" s="111"/>
      <c r="G64" s="117"/>
      <c r="H64" s="113"/>
      <c r="I64" s="110"/>
      <c r="J64" s="108"/>
      <c r="K64" s="108"/>
    </row>
    <row r="65" spans="2:11" x14ac:dyDescent="0.15">
      <c r="B65" s="109"/>
      <c r="C65" s="110"/>
      <c r="D65" s="110"/>
      <c r="E65" s="111"/>
      <c r="F65" s="111"/>
      <c r="G65" s="117"/>
      <c r="H65" s="113"/>
      <c r="I65" s="110"/>
      <c r="J65" s="108"/>
      <c r="K65" s="108"/>
    </row>
    <row r="66" spans="2:11" x14ac:dyDescent="0.15">
      <c r="B66" s="109"/>
      <c r="C66" s="110"/>
      <c r="D66" s="110"/>
      <c r="E66" s="111"/>
      <c r="F66" s="111"/>
      <c r="G66" s="117"/>
      <c r="H66" s="113"/>
      <c r="I66" s="110"/>
      <c r="J66" s="108"/>
      <c r="K66" s="108"/>
    </row>
    <row r="67" spans="2:11" ht="25.5" customHeight="1" x14ac:dyDescent="0.15">
      <c r="B67" s="109"/>
      <c r="C67" s="110"/>
      <c r="D67" s="110"/>
      <c r="E67" s="111"/>
      <c r="F67" s="111"/>
      <c r="G67" s="117"/>
      <c r="H67" s="113"/>
      <c r="I67" s="110"/>
      <c r="J67" s="108"/>
      <c r="K67" s="108"/>
    </row>
  </sheetData>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55:I55"/>
    <mergeCell ref="C24:E24"/>
    <mergeCell ref="G24:I24"/>
    <mergeCell ref="B25:I25"/>
    <mergeCell ref="F27:F38"/>
    <mergeCell ref="G27:G38"/>
    <mergeCell ref="I27:I38"/>
    <mergeCell ref="C39:I39"/>
    <mergeCell ref="B40:I44"/>
    <mergeCell ref="C53:I53"/>
    <mergeCell ref="C54:I54"/>
    <mergeCell ref="B45:B52"/>
    <mergeCell ref="C45:F52"/>
    <mergeCell ref="C59:I59"/>
    <mergeCell ref="C60:I60"/>
    <mergeCell ref="C61:I61"/>
    <mergeCell ref="C58:I58"/>
    <mergeCell ref="B56:B57"/>
    <mergeCell ref="D56:F56"/>
    <mergeCell ref="G56:I56"/>
    <mergeCell ref="D57:F57"/>
    <mergeCell ref="G57:I57"/>
  </mergeCells>
  <dataValidations disablePrompts="1" count="7">
    <dataValidation type="list" allowBlank="1" showInputMessage="1" showErrorMessage="1" sqref="J10:K10" xr:uid="{D3ABEFBA-A58C-4C54-B08B-2C2325D508D0}">
      <formula1>$M$21:$M$26</formula1>
    </dataValidation>
    <dataValidation type="list" showDropDown="1" showInputMessage="1" showErrorMessage="1" sqref="K12" xr:uid="{127E099F-A528-42E4-85A1-FC0C8012E7C6}">
      <formula1>O17:O19</formula1>
    </dataValidation>
    <dataValidation type="list" allowBlank="1" showInputMessage="1" showErrorMessage="1" sqref="H12:I12" xr:uid="{A41474BE-849F-4639-88E1-5104E7DC9D2E}">
      <formula1>M17:M19</formula1>
    </dataValidation>
    <dataValidation type="list" allowBlank="1" showInputMessage="1" showErrorMessage="1" sqref="C24:E24" xr:uid="{5CD9A0B5-0F25-4414-BC78-4BCF836E8893}">
      <formula1>$M$12:$M$15</formula1>
    </dataValidation>
    <dataValidation type="list" allowBlank="1" showInputMessage="1" showErrorMessage="1" sqref="C9:F9" xr:uid="{6D57A956-0902-4477-9A77-2AE244DAE902}">
      <formula1>$M$6:$M$9</formula1>
    </dataValidation>
    <dataValidation type="list" allowBlank="1" showInputMessage="1" showErrorMessage="1" sqref="H13:I13" xr:uid="{6C3B547F-D682-4EF8-B720-05D70192EF43}">
      <formula1>$N$5:$N$8</formula1>
    </dataValidation>
    <dataValidation type="list" allowBlank="1" showInputMessage="1" showErrorMessage="1" sqref="C7 I7" xr:uid="{76AC1F24-5BF1-4EEA-8F60-8675482116C1}">
      <formula1>$N$11:$N$12</formula1>
    </dataValidation>
  </dataValidations>
  <pageMargins left="0.7" right="0.7" top="0.75" bottom="0.75" header="0.3" footer="0.3"/>
  <pageSetup scale="31"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4337" r:id="rId4">
          <objectPr defaultSize="0" autoPict="0" r:id="rId5">
            <anchor moveWithCells="1" sizeWithCells="1">
              <from>
                <xdr:col>8</xdr:col>
                <xdr:colOff>25400</xdr:colOff>
                <xdr:row>1</xdr:row>
                <xdr:rowOff>25400</xdr:rowOff>
              </from>
              <to>
                <xdr:col>8</xdr:col>
                <xdr:colOff>1714500</xdr:colOff>
                <xdr:row>2</xdr:row>
                <xdr:rowOff>63500</xdr:rowOff>
              </to>
            </anchor>
          </objectPr>
        </oleObject>
      </mc:Choice>
      <mc:Fallback>
        <oleObject progId="PBrush" shapeId="3585433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F4BF-8813-4720-AF97-E34578D7474A}">
  <dimension ref="B1:X60"/>
  <sheetViews>
    <sheetView view="pageBreakPreview" topLeftCell="A23" zoomScale="85" zoomScaleNormal="85" zoomScaleSheetLayoutView="85" workbookViewId="0">
      <selection activeCell="C27" sqref="C27:D36"/>
    </sheetView>
  </sheetViews>
  <sheetFormatPr baseColWidth="10" defaultColWidth="11.5" defaultRowHeight="13" x14ac:dyDescent="0.15"/>
  <cols>
    <col min="1" max="1" width="1" style="83" customWidth="1"/>
    <col min="2" max="2" width="25.5" style="114" customWidth="1"/>
    <col min="3" max="3" width="14.5" style="83" customWidth="1"/>
    <col min="4" max="4" width="20.1640625" style="83" customWidth="1"/>
    <col min="5" max="5" width="16.5" style="83" customWidth="1"/>
    <col min="6" max="6" width="25" style="83" customWidth="1"/>
    <col min="7" max="7" width="22" style="115" customWidth="1"/>
    <col min="8" max="8" width="20.5" style="83" customWidth="1"/>
    <col min="9" max="11" width="22.5" style="83" customWidth="1"/>
    <col min="12" max="24" width="11.5" style="81"/>
    <col min="25" max="16384" width="11.5" style="83"/>
  </cols>
  <sheetData>
    <row r="1" spans="2:14" ht="37.5" customHeight="1" x14ac:dyDescent="0.15">
      <c r="B1" s="582"/>
      <c r="C1" s="585" t="s">
        <v>1</v>
      </c>
      <c r="D1" s="585"/>
      <c r="E1" s="585"/>
      <c r="F1" s="585"/>
      <c r="G1" s="585"/>
      <c r="H1" s="585"/>
      <c r="I1" s="586"/>
      <c r="J1" s="80"/>
      <c r="K1" s="80"/>
      <c r="M1" s="82" t="s">
        <v>67</v>
      </c>
    </row>
    <row r="2" spans="2:14" ht="37.5" customHeight="1" x14ac:dyDescent="0.15">
      <c r="B2" s="583"/>
      <c r="C2" s="663" t="s">
        <v>218</v>
      </c>
      <c r="D2" s="663"/>
      <c r="E2" s="663"/>
      <c r="F2" s="663"/>
      <c r="G2" s="663"/>
      <c r="H2" s="663"/>
      <c r="I2" s="587"/>
      <c r="J2" s="80"/>
      <c r="K2" s="80"/>
      <c r="M2" s="82" t="s">
        <v>68</v>
      </c>
    </row>
    <row r="3" spans="2:14" ht="37.5" customHeight="1" x14ac:dyDescent="0.15">
      <c r="B3" s="583"/>
      <c r="C3" s="663" t="s">
        <v>219</v>
      </c>
      <c r="D3" s="663"/>
      <c r="E3" s="663"/>
      <c r="F3" s="663" t="s">
        <v>220</v>
      </c>
      <c r="G3" s="663"/>
      <c r="H3" s="663"/>
      <c r="I3" s="587"/>
      <c r="J3" s="80"/>
      <c r="K3" s="80"/>
      <c r="M3" s="82" t="s">
        <v>70</v>
      </c>
    </row>
    <row r="4" spans="2:14" ht="23.25" customHeight="1" x14ac:dyDescent="0.15">
      <c r="B4" s="578" t="s">
        <v>221</v>
      </c>
      <c r="C4" s="579"/>
      <c r="D4" s="579"/>
      <c r="E4" s="579"/>
      <c r="F4" s="579"/>
      <c r="G4" s="579"/>
      <c r="H4" s="579"/>
      <c r="I4" s="580"/>
      <c r="J4" s="84"/>
      <c r="K4" s="84"/>
    </row>
    <row r="5" spans="2:14" ht="24" customHeight="1" x14ac:dyDescent="0.15">
      <c r="B5" s="512" t="s">
        <v>222</v>
      </c>
      <c r="C5" s="513"/>
      <c r="D5" s="513"/>
      <c r="E5" s="513"/>
      <c r="F5" s="513"/>
      <c r="G5" s="513"/>
      <c r="H5" s="513"/>
      <c r="I5" s="514"/>
      <c r="J5" s="85"/>
      <c r="K5" s="85"/>
      <c r="N5" s="86" t="s">
        <v>77</v>
      </c>
    </row>
    <row r="6" spans="2:14" ht="30.75" customHeight="1" x14ac:dyDescent="0.15">
      <c r="B6" s="118" t="s">
        <v>223</v>
      </c>
      <c r="C6" s="173">
        <v>3</v>
      </c>
      <c r="D6" s="581" t="s">
        <v>224</v>
      </c>
      <c r="E6" s="581"/>
      <c r="F6" s="559" t="s">
        <v>318</v>
      </c>
      <c r="G6" s="559"/>
      <c r="H6" s="559"/>
      <c r="I6" s="560"/>
      <c r="J6" s="87"/>
      <c r="K6" s="87"/>
      <c r="M6" s="82" t="s">
        <v>81</v>
      </c>
      <c r="N6" s="86" t="s">
        <v>82</v>
      </c>
    </row>
    <row r="7" spans="2:14" ht="30.75" customHeight="1" x14ac:dyDescent="0.15">
      <c r="B7" s="118" t="s">
        <v>226</v>
      </c>
      <c r="C7" s="173" t="s">
        <v>84</v>
      </c>
      <c r="D7" s="581" t="s">
        <v>227</v>
      </c>
      <c r="E7" s="581"/>
      <c r="F7" s="559" t="s">
        <v>319</v>
      </c>
      <c r="G7" s="559"/>
      <c r="H7" s="135" t="s">
        <v>229</v>
      </c>
      <c r="I7" s="174" t="s">
        <v>84</v>
      </c>
      <c r="J7" s="88"/>
      <c r="K7" s="88"/>
      <c r="M7" s="82" t="s">
        <v>88</v>
      </c>
      <c r="N7" s="86" t="s">
        <v>89</v>
      </c>
    </row>
    <row r="8" spans="2:14" ht="30.75" customHeight="1" x14ac:dyDescent="0.15">
      <c r="B8" s="118" t="s">
        <v>230</v>
      </c>
      <c r="C8" s="559" t="s">
        <v>231</v>
      </c>
      <c r="D8" s="559"/>
      <c r="E8" s="559"/>
      <c r="F8" s="559"/>
      <c r="G8" s="135" t="s">
        <v>232</v>
      </c>
      <c r="H8" s="571">
        <v>7550</v>
      </c>
      <c r="I8" s="572"/>
      <c r="J8" s="89"/>
      <c r="K8" s="89"/>
      <c r="M8" s="82" t="s">
        <v>93</v>
      </c>
      <c r="N8" s="86" t="s">
        <v>44</v>
      </c>
    </row>
    <row r="9" spans="2:14" ht="30.75" customHeight="1" x14ac:dyDescent="0.15">
      <c r="B9" s="118" t="s">
        <v>68</v>
      </c>
      <c r="C9" s="659" t="s">
        <v>93</v>
      </c>
      <c r="D9" s="659"/>
      <c r="E9" s="659"/>
      <c r="F9" s="659"/>
      <c r="G9" s="135" t="s">
        <v>233</v>
      </c>
      <c r="H9" s="574" t="s">
        <v>320</v>
      </c>
      <c r="I9" s="575"/>
      <c r="J9" s="90"/>
      <c r="K9" s="90"/>
      <c r="M9" s="91" t="s">
        <v>97</v>
      </c>
    </row>
    <row r="10" spans="2:14" ht="60.75" customHeight="1" x14ac:dyDescent="0.15">
      <c r="B10" s="118" t="s">
        <v>235</v>
      </c>
      <c r="C10" s="559" t="s">
        <v>321</v>
      </c>
      <c r="D10" s="559"/>
      <c r="E10" s="559"/>
      <c r="F10" s="559"/>
      <c r="G10" s="559"/>
      <c r="H10" s="559"/>
      <c r="I10" s="560"/>
      <c r="J10" s="92"/>
      <c r="K10" s="92"/>
      <c r="M10" s="91"/>
    </row>
    <row r="11" spans="2:14" ht="30.75" customHeight="1" x14ac:dyDescent="0.15">
      <c r="B11" s="118" t="s">
        <v>237</v>
      </c>
      <c r="C11" s="559" t="s">
        <v>238</v>
      </c>
      <c r="D11" s="559"/>
      <c r="E11" s="559"/>
      <c r="F11" s="559"/>
      <c r="G11" s="559"/>
      <c r="H11" s="559"/>
      <c r="I11" s="560"/>
      <c r="J11" s="88"/>
      <c r="K11" s="88"/>
      <c r="M11" s="91"/>
      <c r="N11" s="86" t="s">
        <v>102</v>
      </c>
    </row>
    <row r="12" spans="2:14" ht="30.75" customHeight="1" x14ac:dyDescent="0.15">
      <c r="B12" s="118" t="s">
        <v>239</v>
      </c>
      <c r="C12" s="550" t="s">
        <v>322</v>
      </c>
      <c r="D12" s="550"/>
      <c r="E12" s="550"/>
      <c r="F12" s="550"/>
      <c r="G12" s="135" t="s">
        <v>241</v>
      </c>
      <c r="H12" s="550" t="s">
        <v>106</v>
      </c>
      <c r="I12" s="551"/>
      <c r="J12" s="88"/>
      <c r="K12" s="88"/>
      <c r="M12" s="91" t="s">
        <v>107</v>
      </c>
      <c r="N12" s="86" t="s">
        <v>84</v>
      </c>
    </row>
    <row r="13" spans="2:14" ht="30.75" customHeight="1" x14ac:dyDescent="0.15">
      <c r="B13" s="118" t="s">
        <v>242</v>
      </c>
      <c r="C13" s="660" t="s">
        <v>323</v>
      </c>
      <c r="D13" s="660"/>
      <c r="E13" s="660"/>
      <c r="F13" s="660"/>
      <c r="G13" s="135" t="s">
        <v>244</v>
      </c>
      <c r="H13" s="559" t="s">
        <v>44</v>
      </c>
      <c r="I13" s="560"/>
      <c r="J13" s="88"/>
      <c r="K13" s="88"/>
      <c r="M13" s="91" t="s">
        <v>111</v>
      </c>
    </row>
    <row r="14" spans="2:14" ht="64.5" customHeight="1" x14ac:dyDescent="0.15">
      <c r="B14" s="118" t="s">
        <v>245</v>
      </c>
      <c r="C14" s="661" t="s">
        <v>324</v>
      </c>
      <c r="D14" s="661"/>
      <c r="E14" s="661"/>
      <c r="F14" s="661"/>
      <c r="G14" s="661"/>
      <c r="H14" s="661"/>
      <c r="I14" s="662"/>
      <c r="J14" s="92"/>
      <c r="K14" s="92"/>
      <c r="M14" s="91" t="s">
        <v>114</v>
      </c>
      <c r="N14" s="86"/>
    </row>
    <row r="15" spans="2:14" ht="30.75" customHeight="1" x14ac:dyDescent="0.15">
      <c r="B15" s="118" t="s">
        <v>247</v>
      </c>
      <c r="C15" s="550" t="s">
        <v>325</v>
      </c>
      <c r="D15" s="550"/>
      <c r="E15" s="550"/>
      <c r="F15" s="550"/>
      <c r="G15" s="550"/>
      <c r="H15" s="550"/>
      <c r="I15" s="551"/>
      <c r="J15" s="93"/>
      <c r="K15" s="93"/>
      <c r="M15" s="91" t="s">
        <v>118</v>
      </c>
      <c r="N15" s="86"/>
    </row>
    <row r="16" spans="2:14" ht="20.25" customHeight="1" x14ac:dyDescent="0.15">
      <c r="B16" s="118" t="s">
        <v>249</v>
      </c>
      <c r="C16" s="559" t="s">
        <v>326</v>
      </c>
      <c r="D16" s="559"/>
      <c r="E16" s="559"/>
      <c r="F16" s="559"/>
      <c r="G16" s="559"/>
      <c r="H16" s="559"/>
      <c r="I16" s="560"/>
      <c r="J16" s="94"/>
      <c r="K16" s="94"/>
      <c r="M16" s="91"/>
      <c r="N16" s="86"/>
    </row>
    <row r="17" spans="2:14" ht="30.75" customHeight="1" x14ac:dyDescent="0.15">
      <c r="B17" s="118" t="s">
        <v>251</v>
      </c>
      <c r="C17" s="559" t="s">
        <v>43</v>
      </c>
      <c r="D17" s="657"/>
      <c r="E17" s="657"/>
      <c r="F17" s="657"/>
      <c r="G17" s="657"/>
      <c r="H17" s="657"/>
      <c r="I17" s="658"/>
      <c r="J17" s="95"/>
      <c r="K17" s="95"/>
      <c r="M17" s="91" t="s">
        <v>106</v>
      </c>
      <c r="N17" s="86"/>
    </row>
    <row r="18" spans="2:14" ht="18" customHeight="1" x14ac:dyDescent="0.15">
      <c r="B18" s="555" t="s">
        <v>253</v>
      </c>
      <c r="C18" s="556" t="s">
        <v>254</v>
      </c>
      <c r="D18" s="556"/>
      <c r="E18" s="556"/>
      <c r="F18" s="557" t="s">
        <v>255</v>
      </c>
      <c r="G18" s="557"/>
      <c r="H18" s="557"/>
      <c r="I18" s="558"/>
      <c r="J18" s="96"/>
      <c r="K18" s="96"/>
      <c r="M18" s="91" t="s">
        <v>128</v>
      </c>
      <c r="N18" s="86"/>
    </row>
    <row r="19" spans="2:14" ht="39.75" customHeight="1" x14ac:dyDescent="0.15">
      <c r="B19" s="555"/>
      <c r="C19" s="559" t="s">
        <v>327</v>
      </c>
      <c r="D19" s="559"/>
      <c r="E19" s="559"/>
      <c r="F19" s="559" t="s">
        <v>328</v>
      </c>
      <c r="G19" s="559"/>
      <c r="H19" s="559"/>
      <c r="I19" s="560"/>
      <c r="J19" s="94"/>
      <c r="K19" s="94"/>
      <c r="M19" s="91" t="s">
        <v>132</v>
      </c>
      <c r="N19" s="86"/>
    </row>
    <row r="20" spans="2:14" ht="39.75" customHeight="1" x14ac:dyDescent="0.15">
      <c r="B20" s="118" t="s">
        <v>258</v>
      </c>
      <c r="C20" s="524" t="s">
        <v>43</v>
      </c>
      <c r="D20" s="525"/>
      <c r="E20" s="546"/>
      <c r="F20" s="550" t="s">
        <v>43</v>
      </c>
      <c r="G20" s="550"/>
      <c r="H20" s="550"/>
      <c r="I20" s="551"/>
      <c r="J20" s="88"/>
      <c r="K20" s="88"/>
      <c r="M20" s="91"/>
      <c r="N20" s="86"/>
    </row>
    <row r="21" spans="2:14" ht="42" customHeight="1" x14ac:dyDescent="0.15">
      <c r="B21" s="118" t="s">
        <v>259</v>
      </c>
      <c r="C21" s="566" t="s">
        <v>329</v>
      </c>
      <c r="D21" s="567"/>
      <c r="E21" s="568"/>
      <c r="F21" s="524" t="s">
        <v>330</v>
      </c>
      <c r="G21" s="525"/>
      <c r="H21" s="525"/>
      <c r="I21" s="526"/>
      <c r="J21" s="93"/>
      <c r="K21" s="93"/>
      <c r="M21" s="97"/>
      <c r="N21" s="86"/>
    </row>
    <row r="22" spans="2:14" ht="23.25" customHeight="1" x14ac:dyDescent="0.15">
      <c r="B22" s="118" t="s">
        <v>262</v>
      </c>
      <c r="C22" s="545">
        <v>44197</v>
      </c>
      <c r="D22" s="569"/>
      <c r="E22" s="570"/>
      <c r="F22" s="135" t="s">
        <v>263</v>
      </c>
      <c r="G22" s="234">
        <v>0.4</v>
      </c>
      <c r="H22" s="135" t="s">
        <v>264</v>
      </c>
      <c r="I22" s="235">
        <v>0.5</v>
      </c>
      <c r="J22" s="98"/>
      <c r="K22" s="98"/>
      <c r="M22" s="97"/>
    </row>
    <row r="23" spans="2:14" ht="27" customHeight="1" x14ac:dyDescent="0.15">
      <c r="B23" s="118" t="s">
        <v>265</v>
      </c>
      <c r="C23" s="545">
        <v>44561</v>
      </c>
      <c r="D23" s="525"/>
      <c r="E23" s="546"/>
      <c r="F23" s="135" t="s">
        <v>266</v>
      </c>
      <c r="G23" s="654">
        <v>0.3</v>
      </c>
      <c r="H23" s="655"/>
      <c r="I23" s="656"/>
      <c r="J23" s="99"/>
      <c r="K23" s="99"/>
      <c r="M23" s="97"/>
    </row>
    <row r="24" spans="2:14" ht="30.75" customHeight="1" x14ac:dyDescent="0.15">
      <c r="B24" s="226" t="s">
        <v>267</v>
      </c>
      <c r="C24" s="648" t="s">
        <v>118</v>
      </c>
      <c r="D24" s="649"/>
      <c r="E24" s="650"/>
      <c r="F24" s="227" t="s">
        <v>269</v>
      </c>
      <c r="G24" s="524"/>
      <c r="H24" s="525"/>
      <c r="I24" s="526"/>
      <c r="J24" s="96"/>
      <c r="K24" s="96"/>
      <c r="M24" s="97"/>
    </row>
    <row r="25" spans="2:14" ht="22.5" customHeight="1" x14ac:dyDescent="0.15">
      <c r="B25" s="651" t="s">
        <v>270</v>
      </c>
      <c r="C25" s="652"/>
      <c r="D25" s="652"/>
      <c r="E25" s="652"/>
      <c r="F25" s="652"/>
      <c r="G25" s="652"/>
      <c r="H25" s="652"/>
      <c r="I25" s="653"/>
      <c r="J25" s="85"/>
      <c r="K25" s="85"/>
      <c r="M25" s="97"/>
    </row>
    <row r="26" spans="2:14" ht="43.5" customHeight="1" x14ac:dyDescent="0.15">
      <c r="B26" s="100" t="s">
        <v>148</v>
      </c>
      <c r="C26" s="138" t="s">
        <v>271</v>
      </c>
      <c r="D26" s="138" t="s">
        <v>272</v>
      </c>
      <c r="E26" s="139" t="s">
        <v>273</v>
      </c>
      <c r="F26" s="138" t="s">
        <v>274</v>
      </c>
      <c r="G26" s="138" t="s">
        <v>275</v>
      </c>
      <c r="H26" s="139" t="s">
        <v>331</v>
      </c>
      <c r="I26" s="140" t="s">
        <v>332</v>
      </c>
      <c r="J26" s="94"/>
      <c r="K26" s="94"/>
      <c r="M26" s="97"/>
    </row>
    <row r="27" spans="2:14" ht="19.5" customHeight="1" x14ac:dyDescent="0.15">
      <c r="B27" s="101" t="s">
        <v>157</v>
      </c>
      <c r="C27" s="172">
        <f>9.01%*$G$23</f>
        <v>2.7029999999999998E-2</v>
      </c>
      <c r="D27" s="172">
        <f>9.01%*$G$23</f>
        <v>2.7029999999999998E-2</v>
      </c>
      <c r="E27" s="131">
        <f>+D27/C27</f>
        <v>1</v>
      </c>
      <c r="F27" s="596">
        <f>SUM(C27:C38)</f>
        <v>0.30254999999999993</v>
      </c>
      <c r="G27" s="596">
        <f>SUM(D27:D38)</f>
        <v>0.26090999999999998</v>
      </c>
      <c r="H27" s="233">
        <f>+(D27*100%)/$G$23</f>
        <v>9.01E-2</v>
      </c>
      <c r="I27" s="599">
        <f>G27+I22</f>
        <v>0.76090999999999998</v>
      </c>
      <c r="J27" s="102"/>
      <c r="K27" s="102"/>
      <c r="M27" s="97"/>
    </row>
    <row r="28" spans="2:14" ht="19.5" customHeight="1" x14ac:dyDescent="0.15">
      <c r="B28" s="101" t="s">
        <v>158</v>
      </c>
      <c r="C28" s="172">
        <f>6.4%*$G$23</f>
        <v>1.9199999999999998E-2</v>
      </c>
      <c r="D28" s="172">
        <f>6.4%*$G$23</f>
        <v>1.9199999999999998E-2</v>
      </c>
      <c r="E28" s="131">
        <f t="shared" ref="E28:E38" si="0">+D28/C28</f>
        <v>1</v>
      </c>
      <c r="F28" s="597"/>
      <c r="G28" s="597"/>
      <c r="H28" s="233">
        <f>+IF(D28="","",((D28*100%)/$G$23)+H27)</f>
        <v>0.15410000000000001</v>
      </c>
      <c r="I28" s="600"/>
      <c r="J28" s="102"/>
      <c r="K28" s="102"/>
      <c r="M28" s="97"/>
    </row>
    <row r="29" spans="2:14" ht="19.5" customHeight="1" x14ac:dyDescent="0.15">
      <c r="B29" s="101" t="s">
        <v>159</v>
      </c>
      <c r="C29" s="172">
        <f>5.66%*$G$23</f>
        <v>1.6980000000000002E-2</v>
      </c>
      <c r="D29" s="172">
        <f>5.66%*$G$23</f>
        <v>1.6980000000000002E-2</v>
      </c>
      <c r="E29" s="131">
        <f t="shared" si="0"/>
        <v>1</v>
      </c>
      <c r="F29" s="597"/>
      <c r="G29" s="597"/>
      <c r="H29" s="233">
        <f t="shared" ref="H29:H38" si="1">+IF(D29="","",((D29*100%)/$G$23)+H28)</f>
        <v>0.21070000000000003</v>
      </c>
      <c r="I29" s="600"/>
      <c r="J29" s="102"/>
      <c r="K29" s="102"/>
      <c r="M29" s="97"/>
    </row>
    <row r="30" spans="2:14" ht="19.5" customHeight="1" x14ac:dyDescent="0.15">
      <c r="B30" s="101" t="s">
        <v>160</v>
      </c>
      <c r="C30" s="172">
        <f>10.61%*G23</f>
        <v>3.1829999999999997E-2</v>
      </c>
      <c r="D30" s="172">
        <f>10.61%*$G$23</f>
        <v>3.1829999999999997E-2</v>
      </c>
      <c r="E30" s="131">
        <f t="shared" si="0"/>
        <v>1</v>
      </c>
      <c r="F30" s="597"/>
      <c r="G30" s="597"/>
      <c r="H30" s="233">
        <f t="shared" si="1"/>
        <v>0.31680000000000003</v>
      </c>
      <c r="I30" s="600"/>
      <c r="J30" s="102"/>
      <c r="K30" s="102"/>
    </row>
    <row r="31" spans="2:14" ht="19.5" customHeight="1" x14ac:dyDescent="0.15">
      <c r="B31" s="101" t="s">
        <v>161</v>
      </c>
      <c r="C31" s="172">
        <f>5.66%*$G$23</f>
        <v>1.6980000000000002E-2</v>
      </c>
      <c r="D31" s="172">
        <f>5.66%*$G$23</f>
        <v>1.6980000000000002E-2</v>
      </c>
      <c r="E31" s="131">
        <f t="shared" si="0"/>
        <v>1</v>
      </c>
      <c r="F31" s="597"/>
      <c r="G31" s="597"/>
      <c r="H31" s="233">
        <f t="shared" si="1"/>
        <v>0.37340000000000007</v>
      </c>
      <c r="I31" s="600"/>
      <c r="J31" s="102"/>
      <c r="K31" s="102"/>
    </row>
    <row r="32" spans="2:14" ht="19.5" customHeight="1" x14ac:dyDescent="0.15">
      <c r="B32" s="101" t="s">
        <v>162</v>
      </c>
      <c r="C32" s="172">
        <f>5.76%*$G$23</f>
        <v>1.728E-2</v>
      </c>
      <c r="D32" s="172">
        <f>5.76%*$G$23</f>
        <v>1.728E-2</v>
      </c>
      <c r="E32" s="131">
        <f t="shared" si="0"/>
        <v>1</v>
      </c>
      <c r="F32" s="597"/>
      <c r="G32" s="597"/>
      <c r="H32" s="233">
        <f t="shared" si="1"/>
        <v>0.43100000000000005</v>
      </c>
      <c r="I32" s="600"/>
      <c r="J32" s="102"/>
      <c r="K32" s="102"/>
    </row>
    <row r="33" spans="2:16" ht="19.5" customHeight="1" x14ac:dyDescent="0.15">
      <c r="B33" s="101" t="s">
        <v>163</v>
      </c>
      <c r="C33" s="172">
        <f>11.09%*G23</f>
        <v>3.3270000000000001E-2</v>
      </c>
      <c r="D33" s="172">
        <f>10.89%*$G$23</f>
        <v>3.2670000000000005E-2</v>
      </c>
      <c r="E33" s="131">
        <f t="shared" si="0"/>
        <v>0.98196573489630312</v>
      </c>
      <c r="F33" s="597"/>
      <c r="G33" s="597"/>
      <c r="H33" s="233">
        <f t="shared" si="1"/>
        <v>0.53990000000000005</v>
      </c>
      <c r="I33" s="600"/>
      <c r="J33" s="102"/>
      <c r="K33" s="102"/>
    </row>
    <row r="34" spans="2:16" ht="19.5" customHeight="1" x14ac:dyDescent="0.15">
      <c r="B34" s="101" t="s">
        <v>164</v>
      </c>
      <c r="C34" s="172">
        <f>8.76%*G23</f>
        <v>2.6279999999999998E-2</v>
      </c>
      <c r="D34" s="172">
        <f>8.96%*$G$23</f>
        <v>2.6880000000000005E-2</v>
      </c>
      <c r="E34" s="131">
        <f t="shared" si="0"/>
        <v>1.0228310502283107</v>
      </c>
      <c r="F34" s="597"/>
      <c r="G34" s="597"/>
      <c r="H34" s="233">
        <f t="shared" si="1"/>
        <v>0.62950000000000006</v>
      </c>
      <c r="I34" s="600"/>
      <c r="J34" s="102"/>
      <c r="K34" s="102"/>
    </row>
    <row r="35" spans="2:16" ht="19.5" customHeight="1" x14ac:dyDescent="0.15">
      <c r="B35" s="101" t="s">
        <v>165</v>
      </c>
      <c r="C35" s="172">
        <f>7.36%*G23</f>
        <v>2.2079999999999999E-2</v>
      </c>
      <c r="D35" s="172">
        <f>7.36%*$G$23</f>
        <v>2.2079999999999999E-2</v>
      </c>
      <c r="E35" s="131">
        <f t="shared" si="0"/>
        <v>1</v>
      </c>
      <c r="F35" s="597"/>
      <c r="G35" s="597"/>
      <c r="H35" s="233">
        <f t="shared" si="1"/>
        <v>0.70310000000000006</v>
      </c>
      <c r="I35" s="600"/>
      <c r="J35" s="102"/>
      <c r="K35" s="102"/>
    </row>
    <row r="36" spans="2:16" ht="19.5" customHeight="1" x14ac:dyDescent="0.15">
      <c r="B36" s="101" t="s">
        <v>166</v>
      </c>
      <c r="C36" s="172">
        <f>17.29%*G23</f>
        <v>5.1869999999999999E-2</v>
      </c>
      <c r="D36" s="172">
        <f>16.66%*$G$23</f>
        <v>4.9979999999999997E-2</v>
      </c>
      <c r="E36" s="131">
        <f t="shared" si="0"/>
        <v>0.96356275303643724</v>
      </c>
      <c r="F36" s="597"/>
      <c r="G36" s="597"/>
      <c r="H36" s="233">
        <f t="shared" si="1"/>
        <v>0.86970000000000003</v>
      </c>
      <c r="I36" s="600"/>
      <c r="J36" s="102"/>
      <c r="K36" s="102"/>
    </row>
    <row r="37" spans="2:16" ht="19.5" customHeight="1" x14ac:dyDescent="0.15">
      <c r="B37" s="101" t="s">
        <v>167</v>
      </c>
      <c r="C37" s="172">
        <f>7.9%*G23</f>
        <v>2.3699999999999999E-2</v>
      </c>
      <c r="D37" s="172"/>
      <c r="E37" s="131">
        <f t="shared" si="0"/>
        <v>0</v>
      </c>
      <c r="F37" s="597"/>
      <c r="G37" s="597"/>
      <c r="H37" s="233" t="str">
        <f t="shared" si="1"/>
        <v/>
      </c>
      <c r="I37" s="600"/>
      <c r="J37" s="102"/>
      <c r="K37" s="102"/>
    </row>
    <row r="38" spans="2:16" ht="19.5" customHeight="1" x14ac:dyDescent="0.15">
      <c r="B38" s="101" t="s">
        <v>168</v>
      </c>
      <c r="C38" s="172">
        <f>5.35%*G23</f>
        <v>1.6049999999999998E-2</v>
      </c>
      <c r="D38" s="172"/>
      <c r="E38" s="131">
        <f t="shared" si="0"/>
        <v>0</v>
      </c>
      <c r="F38" s="598"/>
      <c r="G38" s="598"/>
      <c r="H38" s="233" t="str">
        <f t="shared" si="1"/>
        <v/>
      </c>
      <c r="I38" s="601"/>
      <c r="J38" s="102"/>
      <c r="K38" s="102"/>
    </row>
    <row r="39" spans="2:16" ht="231" customHeight="1" x14ac:dyDescent="0.15">
      <c r="B39" s="119" t="s">
        <v>280</v>
      </c>
      <c r="C39" s="631" t="s">
        <v>460</v>
      </c>
      <c r="D39" s="632"/>
      <c r="E39" s="632"/>
      <c r="F39" s="632"/>
      <c r="G39" s="632"/>
      <c r="H39" s="632"/>
      <c r="I39" s="633"/>
      <c r="J39" s="103"/>
      <c r="K39" s="103"/>
    </row>
    <row r="40" spans="2:16" ht="34.5" customHeight="1" x14ac:dyDescent="0.15">
      <c r="B40" s="530"/>
      <c r="C40" s="531"/>
      <c r="D40" s="531"/>
      <c r="E40" s="531"/>
      <c r="F40" s="531"/>
      <c r="G40" s="531"/>
      <c r="H40" s="531"/>
      <c r="I40" s="532"/>
      <c r="J40" s="85"/>
      <c r="K40" s="85"/>
    </row>
    <row r="41" spans="2:16" ht="34.5" customHeight="1" x14ac:dyDescent="0.15">
      <c r="B41" s="533"/>
      <c r="C41" s="534"/>
      <c r="D41" s="534"/>
      <c r="E41" s="534"/>
      <c r="F41" s="534"/>
      <c r="G41" s="534"/>
      <c r="H41" s="534"/>
      <c r="I41" s="535"/>
      <c r="J41" s="103"/>
      <c r="K41" s="103"/>
    </row>
    <row r="42" spans="2:16" ht="34.5" customHeight="1" x14ac:dyDescent="0.15">
      <c r="B42" s="533"/>
      <c r="C42" s="534"/>
      <c r="D42" s="534"/>
      <c r="E42" s="534"/>
      <c r="F42" s="534"/>
      <c r="G42" s="534"/>
      <c r="H42" s="534"/>
      <c r="I42" s="535"/>
      <c r="J42" s="103"/>
      <c r="K42" s="103"/>
    </row>
    <row r="43" spans="2:16" ht="34.5" customHeight="1" x14ac:dyDescent="0.15">
      <c r="B43" s="533"/>
      <c r="C43" s="534"/>
      <c r="D43" s="534"/>
      <c r="E43" s="534"/>
      <c r="F43" s="534"/>
      <c r="G43" s="534"/>
      <c r="H43" s="534"/>
      <c r="I43" s="535"/>
      <c r="J43" s="103"/>
      <c r="K43" s="103"/>
    </row>
    <row r="44" spans="2:16" ht="34.5" customHeight="1" x14ac:dyDescent="0.15">
      <c r="B44" s="536"/>
      <c r="C44" s="537"/>
      <c r="D44" s="537"/>
      <c r="E44" s="537"/>
      <c r="F44" s="537"/>
      <c r="G44" s="537"/>
      <c r="H44" s="537"/>
      <c r="I44" s="538"/>
      <c r="J44" s="84"/>
      <c r="K44" s="84"/>
    </row>
    <row r="45" spans="2:16" ht="255" customHeight="1" x14ac:dyDescent="0.15">
      <c r="B45" s="118" t="s">
        <v>281</v>
      </c>
      <c r="C45" s="634" t="s">
        <v>460</v>
      </c>
      <c r="D45" s="635"/>
      <c r="E45" s="635"/>
      <c r="F45" s="635"/>
      <c r="G45" s="635"/>
      <c r="H45" s="635"/>
      <c r="I45" s="636"/>
      <c r="J45" s="282"/>
      <c r="K45" s="284"/>
      <c r="L45" s="284"/>
      <c r="M45" s="284"/>
      <c r="N45" s="284"/>
      <c r="O45" s="284"/>
      <c r="P45" s="284"/>
    </row>
    <row r="46" spans="2:16" ht="32.25" customHeight="1" x14ac:dyDescent="0.15">
      <c r="B46" s="118" t="s">
        <v>282</v>
      </c>
      <c r="C46" s="637" t="s">
        <v>333</v>
      </c>
      <c r="D46" s="638"/>
      <c r="E46" s="638"/>
      <c r="F46" s="638"/>
      <c r="G46" s="638"/>
      <c r="H46" s="638"/>
      <c r="I46" s="639"/>
      <c r="J46" s="283"/>
      <c r="K46" s="285"/>
      <c r="L46" s="285"/>
      <c r="M46" s="285"/>
      <c r="N46" s="285"/>
      <c r="O46" s="285"/>
      <c r="P46" s="285"/>
    </row>
    <row r="47" spans="2:16" ht="96.5" customHeight="1" x14ac:dyDescent="0.15">
      <c r="B47" s="120" t="s">
        <v>283</v>
      </c>
      <c r="C47" s="640" t="s">
        <v>334</v>
      </c>
      <c r="D47" s="641"/>
      <c r="E47" s="641"/>
      <c r="F47" s="641"/>
      <c r="G47" s="641"/>
      <c r="H47" s="641"/>
      <c r="I47" s="642"/>
      <c r="J47" s="286"/>
      <c r="K47" s="287"/>
      <c r="L47" s="287"/>
      <c r="M47" s="287"/>
      <c r="N47" s="287"/>
      <c r="O47" s="287"/>
      <c r="P47" s="287"/>
    </row>
    <row r="48" spans="2:16" ht="22.5" customHeight="1" x14ac:dyDescent="0.15">
      <c r="B48" s="651" t="s">
        <v>284</v>
      </c>
      <c r="C48" s="652"/>
      <c r="D48" s="652"/>
      <c r="E48" s="652"/>
      <c r="F48" s="652"/>
      <c r="G48" s="652"/>
      <c r="H48" s="652"/>
      <c r="I48" s="653"/>
      <c r="J48" s="286"/>
      <c r="K48" s="287"/>
      <c r="L48" s="287"/>
      <c r="M48" s="287"/>
      <c r="N48" s="287"/>
      <c r="O48" s="287"/>
      <c r="P48" s="287"/>
    </row>
    <row r="49" spans="2:16" ht="55.25" customHeight="1" x14ac:dyDescent="0.15">
      <c r="B49" s="508" t="s">
        <v>285</v>
      </c>
      <c r="C49" s="141" t="s">
        <v>335</v>
      </c>
      <c r="D49" s="510" t="s">
        <v>287</v>
      </c>
      <c r="E49" s="510"/>
      <c r="F49" s="510"/>
      <c r="G49" s="510" t="s">
        <v>288</v>
      </c>
      <c r="H49" s="510"/>
      <c r="I49" s="511"/>
      <c r="J49" s="288"/>
      <c r="K49" s="289"/>
      <c r="L49" s="289"/>
      <c r="M49" s="289"/>
      <c r="N49" s="289"/>
      <c r="O49" s="289"/>
      <c r="P49" s="289"/>
    </row>
    <row r="50" spans="2:16" ht="30.75" customHeight="1" x14ac:dyDescent="0.15">
      <c r="B50" s="509"/>
      <c r="C50" s="236"/>
      <c r="D50" s="591"/>
      <c r="E50" s="591"/>
      <c r="F50" s="591"/>
      <c r="G50" s="591"/>
      <c r="H50" s="591"/>
      <c r="I50" s="592"/>
      <c r="J50" s="105"/>
      <c r="K50" s="105"/>
    </row>
    <row r="51" spans="2:16" ht="32.25" customHeight="1" x14ac:dyDescent="0.15">
      <c r="B51" s="121" t="s">
        <v>289</v>
      </c>
      <c r="C51" s="643" t="s">
        <v>336</v>
      </c>
      <c r="D51" s="643"/>
      <c r="E51" s="643"/>
      <c r="F51" s="643"/>
      <c r="G51" s="643"/>
      <c r="H51" s="643"/>
      <c r="I51" s="644"/>
      <c r="J51" s="106"/>
      <c r="K51" s="106"/>
    </row>
    <row r="52" spans="2:16" ht="28.5" customHeight="1" x14ac:dyDescent="0.15">
      <c r="B52" s="122" t="s">
        <v>291</v>
      </c>
      <c r="C52" s="643" t="s">
        <v>336</v>
      </c>
      <c r="D52" s="643"/>
      <c r="E52" s="643"/>
      <c r="F52" s="643"/>
      <c r="G52" s="643"/>
      <c r="H52" s="643"/>
      <c r="I52" s="644"/>
      <c r="J52" s="106"/>
      <c r="K52" s="106"/>
    </row>
    <row r="53" spans="2:16" ht="30" customHeight="1" x14ac:dyDescent="0.15">
      <c r="B53" s="120" t="s">
        <v>292</v>
      </c>
      <c r="C53" s="645" t="s">
        <v>454</v>
      </c>
      <c r="D53" s="646"/>
      <c r="E53" s="646"/>
      <c r="F53" s="646"/>
      <c r="G53" s="646"/>
      <c r="H53" s="646"/>
      <c r="I53" s="647"/>
      <c r="J53" s="107" t="s">
        <v>446</v>
      </c>
      <c r="K53" s="107"/>
    </row>
    <row r="54" spans="2:16" ht="31.5" customHeight="1" thickBot="1" x14ac:dyDescent="0.2">
      <c r="B54" s="116" t="s">
        <v>294</v>
      </c>
      <c r="C54" s="645" t="s">
        <v>454</v>
      </c>
      <c r="D54" s="646"/>
      <c r="E54" s="646"/>
      <c r="F54" s="646"/>
      <c r="G54" s="646"/>
      <c r="H54" s="646"/>
      <c r="I54" s="647"/>
      <c r="J54" s="108"/>
      <c r="K54" s="108"/>
    </row>
    <row r="55" spans="2:16" ht="12.75" customHeight="1" x14ac:dyDescent="0.15">
      <c r="B55" s="109"/>
      <c r="C55" s="110"/>
      <c r="D55" s="110"/>
      <c r="E55" s="111"/>
      <c r="F55" s="111"/>
      <c r="G55" s="112"/>
      <c r="H55" s="113"/>
      <c r="I55" s="110"/>
      <c r="J55" s="108" t="s">
        <v>447</v>
      </c>
      <c r="K55" s="108"/>
    </row>
    <row r="56" spans="2:16" x14ac:dyDescent="0.15">
      <c r="B56" s="109"/>
      <c r="C56" s="110"/>
      <c r="D56" s="110"/>
      <c r="E56" s="111"/>
      <c r="F56" s="111"/>
      <c r="G56" s="112"/>
      <c r="H56" s="113"/>
      <c r="I56" s="110"/>
      <c r="J56" s="108"/>
      <c r="K56" s="108"/>
    </row>
    <row r="57" spans="2:16" x14ac:dyDescent="0.15">
      <c r="B57" s="109"/>
      <c r="C57" s="110"/>
      <c r="D57" s="110"/>
      <c r="E57" s="111"/>
      <c r="F57" s="111"/>
      <c r="G57" s="112"/>
      <c r="H57" s="113"/>
      <c r="I57" s="110"/>
      <c r="J57" s="108"/>
      <c r="K57" s="108"/>
    </row>
    <row r="58" spans="2:16" x14ac:dyDescent="0.15">
      <c r="B58" s="109"/>
      <c r="C58" s="110"/>
      <c r="D58" s="110"/>
      <c r="E58" s="111"/>
      <c r="F58" s="111"/>
      <c r="G58" s="112"/>
      <c r="H58" s="113"/>
      <c r="I58" s="110"/>
      <c r="J58" s="108"/>
      <c r="K58" s="108"/>
    </row>
    <row r="59" spans="2:16" x14ac:dyDescent="0.15">
      <c r="B59" s="109"/>
      <c r="C59" s="110"/>
      <c r="D59" s="110"/>
      <c r="E59" s="111"/>
      <c r="F59" s="111"/>
      <c r="G59" s="112"/>
      <c r="H59" s="113"/>
      <c r="I59" s="110"/>
      <c r="J59" s="108"/>
      <c r="K59" s="108"/>
    </row>
    <row r="60" spans="2:16" ht="25.5" customHeight="1" x14ac:dyDescent="0.15">
      <c r="B60" s="109"/>
      <c r="C60" s="110"/>
      <c r="D60" s="110"/>
      <c r="E60" s="111"/>
      <c r="F60" s="111"/>
      <c r="G60" s="112"/>
      <c r="H60" s="113"/>
      <c r="I60" s="110"/>
      <c r="J60" s="108"/>
      <c r="K60" s="108"/>
    </row>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52:I52"/>
    <mergeCell ref="C53:I53"/>
    <mergeCell ref="C54:I54"/>
    <mergeCell ref="C51:I51"/>
    <mergeCell ref="C24:E24"/>
    <mergeCell ref="G24:I24"/>
    <mergeCell ref="B25:I25"/>
    <mergeCell ref="F27:F38"/>
    <mergeCell ref="G27:G38"/>
    <mergeCell ref="I27:I38"/>
    <mergeCell ref="B49:B50"/>
    <mergeCell ref="D49:F49"/>
    <mergeCell ref="G49:I49"/>
    <mergeCell ref="D50:F50"/>
    <mergeCell ref="G50:I50"/>
    <mergeCell ref="B48:I48"/>
    <mergeCell ref="B40:I44"/>
    <mergeCell ref="C39:I39"/>
    <mergeCell ref="C45:I45"/>
    <mergeCell ref="C46:I46"/>
    <mergeCell ref="C47:I47"/>
  </mergeCells>
  <dataValidations count="7">
    <dataValidation type="list" allowBlank="1" showInputMessage="1" showErrorMessage="1" sqref="C7 I7" xr:uid="{2D20E086-09C5-4AF8-9C36-1B4164C3B531}">
      <formula1>$N$11:$N$12</formula1>
    </dataValidation>
    <dataValidation type="list" allowBlank="1" showInputMessage="1" showErrorMessage="1" sqref="H13:I13" xr:uid="{B88CB5F4-FE55-4F45-9AE2-659BC532BA86}">
      <formula1>$N$5:$N$8</formula1>
    </dataValidation>
    <dataValidation type="list" allowBlank="1" showInputMessage="1" showErrorMessage="1" sqref="J10:K10" xr:uid="{04D0E827-3163-4FB2-BF38-0AF2DCA78DE2}">
      <formula1>$M$21:$M$28</formula1>
    </dataValidation>
    <dataValidation type="list" allowBlank="1" showInputMessage="1" showErrorMessage="1" sqref="C9:F9" xr:uid="{1CB5DD7B-DA6A-4AC9-AEDB-B88DA364AEAB}">
      <formula1>$M$6:$M$9</formula1>
    </dataValidation>
    <dataValidation type="list" allowBlank="1" showInputMessage="1" showErrorMessage="1" sqref="C24:E24" xr:uid="{7B4948BA-25F7-4D17-98FC-D178A5569F49}">
      <formula1>$M$12:$M$15</formula1>
    </dataValidation>
    <dataValidation type="list" allowBlank="1" showInputMessage="1" showErrorMessage="1" sqref="H12:I12" xr:uid="{E7983320-35DA-4741-AD7C-3740F4F10B2F}">
      <formula1>M17:M19</formula1>
    </dataValidation>
    <dataValidation type="list" showDropDown="1" showInputMessage="1" showErrorMessage="1" sqref="K12" xr:uid="{05449AD0-C850-48B5-A95A-9A8F6BE01716}">
      <formula1>O17:O19</formula1>
    </dataValidation>
  </dataValidations>
  <pageMargins left="0.7" right="0.7" top="0.75" bottom="0.75" header="0.3" footer="0.3"/>
  <pageSetup scale="53" orientation="portrait" r:id="rId1"/>
  <rowBreaks count="1" manualBreakCount="1">
    <brk id="39" max="8" man="1"/>
  </rowBreaks>
  <colBreaks count="1" manualBreakCount="1">
    <brk id="9" max="59" man="1"/>
  </colBreaks>
  <drawing r:id="rId2"/>
  <legacyDrawing r:id="rId3"/>
  <oleObjects>
    <mc:AlternateContent xmlns:mc="http://schemas.openxmlformats.org/markup-compatibility/2006">
      <mc:Choice Requires="x14">
        <oleObject progId="PBrush" shapeId="35864577"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6457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7D5D7-0B49-4EA2-9E76-687B69F7C47E}">
  <dimension ref="B1:X79"/>
  <sheetViews>
    <sheetView view="pageBreakPreview" topLeftCell="B26" zoomScaleNormal="100" zoomScaleSheetLayoutView="100" workbookViewId="0">
      <selection activeCell="C27" sqref="C27:D36"/>
    </sheetView>
  </sheetViews>
  <sheetFormatPr baseColWidth="10" defaultColWidth="11.5" defaultRowHeight="13" x14ac:dyDescent="0.15"/>
  <cols>
    <col min="1" max="1" width="1" style="7" customWidth="1"/>
    <col min="2" max="2" width="25.5" style="8" customWidth="1"/>
    <col min="3" max="3" width="14.5" style="7" customWidth="1"/>
    <col min="4" max="4" width="20.1640625" style="7" customWidth="1"/>
    <col min="5" max="5" width="16.5" style="7" customWidth="1"/>
    <col min="6" max="6" width="25" style="7" customWidth="1"/>
    <col min="7" max="7" width="26.33203125" style="9" customWidth="1"/>
    <col min="8" max="8" width="20.5" style="7" customWidth="1"/>
    <col min="9" max="11" width="22.5" style="7" customWidth="1"/>
    <col min="12" max="24" width="11.5" style="3"/>
    <col min="25" max="16384" width="11.5" style="7"/>
  </cols>
  <sheetData>
    <row r="1" spans="2:14" ht="37.5" customHeight="1" x14ac:dyDescent="0.15">
      <c r="B1" s="582"/>
      <c r="C1" s="585" t="s">
        <v>1</v>
      </c>
      <c r="D1" s="585"/>
      <c r="E1" s="585"/>
      <c r="F1" s="585"/>
      <c r="G1" s="585"/>
      <c r="H1" s="585"/>
      <c r="I1" s="586"/>
      <c r="J1" s="10"/>
      <c r="K1" s="10"/>
      <c r="M1" s="11" t="s">
        <v>67</v>
      </c>
    </row>
    <row r="2" spans="2:14" ht="37.5" customHeight="1" x14ac:dyDescent="0.15">
      <c r="B2" s="583"/>
      <c r="C2" s="663" t="s">
        <v>218</v>
      </c>
      <c r="D2" s="663"/>
      <c r="E2" s="663"/>
      <c r="F2" s="663"/>
      <c r="G2" s="663"/>
      <c r="H2" s="663"/>
      <c r="I2" s="587"/>
      <c r="J2" s="10"/>
      <c r="K2" s="10"/>
      <c r="M2" s="11" t="s">
        <v>68</v>
      </c>
    </row>
    <row r="3" spans="2:14" ht="37.5" customHeight="1" x14ac:dyDescent="0.15">
      <c r="B3" s="583"/>
      <c r="C3" s="663" t="s">
        <v>219</v>
      </c>
      <c r="D3" s="663"/>
      <c r="E3" s="663"/>
      <c r="F3" s="663" t="s">
        <v>220</v>
      </c>
      <c r="G3" s="663"/>
      <c r="H3" s="663"/>
      <c r="I3" s="587"/>
      <c r="J3" s="10"/>
      <c r="K3" s="10"/>
      <c r="M3" s="11" t="s">
        <v>70</v>
      </c>
    </row>
    <row r="4" spans="2:14" ht="23.25" customHeight="1" x14ac:dyDescent="0.15">
      <c r="B4" s="578" t="s">
        <v>221</v>
      </c>
      <c r="C4" s="579"/>
      <c r="D4" s="579"/>
      <c r="E4" s="579"/>
      <c r="F4" s="579"/>
      <c r="G4" s="579"/>
      <c r="H4" s="579"/>
      <c r="I4" s="580"/>
      <c r="J4" s="12"/>
      <c r="K4" s="12"/>
    </row>
    <row r="5" spans="2:14" ht="24" customHeight="1" x14ac:dyDescent="0.15">
      <c r="B5" s="512" t="s">
        <v>222</v>
      </c>
      <c r="C5" s="513"/>
      <c r="D5" s="513"/>
      <c r="E5" s="513"/>
      <c r="F5" s="513"/>
      <c r="G5" s="513"/>
      <c r="H5" s="513"/>
      <c r="I5" s="514"/>
      <c r="J5" s="40"/>
      <c r="K5" s="40"/>
      <c r="N5" s="6" t="s">
        <v>77</v>
      </c>
    </row>
    <row r="6" spans="2:14" ht="30.75" customHeight="1" x14ac:dyDescent="0.15">
      <c r="B6" s="118" t="s">
        <v>223</v>
      </c>
      <c r="C6" s="237">
        <v>4</v>
      </c>
      <c r="D6" s="581" t="s">
        <v>224</v>
      </c>
      <c r="E6" s="581"/>
      <c r="F6" s="702" t="s">
        <v>337</v>
      </c>
      <c r="G6" s="702"/>
      <c r="H6" s="702"/>
      <c r="I6" s="703"/>
      <c r="J6" s="14"/>
      <c r="K6" s="14"/>
      <c r="M6" s="11" t="s">
        <v>81</v>
      </c>
      <c r="N6" s="6" t="s">
        <v>82</v>
      </c>
    </row>
    <row r="7" spans="2:14" ht="30.75" customHeight="1" x14ac:dyDescent="0.15">
      <c r="B7" s="118" t="s">
        <v>226</v>
      </c>
      <c r="C7" s="237" t="s">
        <v>84</v>
      </c>
      <c r="D7" s="581" t="s">
        <v>227</v>
      </c>
      <c r="E7" s="581"/>
      <c r="F7" s="704" t="s">
        <v>319</v>
      </c>
      <c r="G7" s="704"/>
      <c r="H7" s="135" t="s">
        <v>229</v>
      </c>
      <c r="I7" s="238" t="s">
        <v>84</v>
      </c>
      <c r="J7" s="15"/>
      <c r="K7" s="15"/>
      <c r="M7" s="11" t="s">
        <v>88</v>
      </c>
      <c r="N7" s="6" t="s">
        <v>89</v>
      </c>
    </row>
    <row r="8" spans="2:14" ht="30.75" customHeight="1" x14ac:dyDescent="0.15">
      <c r="B8" s="118" t="s">
        <v>230</v>
      </c>
      <c r="C8" s="702" t="s">
        <v>231</v>
      </c>
      <c r="D8" s="702"/>
      <c r="E8" s="702"/>
      <c r="F8" s="702"/>
      <c r="G8" s="135" t="s">
        <v>232</v>
      </c>
      <c r="H8" s="719">
        <v>7550</v>
      </c>
      <c r="I8" s="720"/>
      <c r="J8" s="16"/>
      <c r="K8" s="16"/>
      <c r="M8" s="11" t="s">
        <v>93</v>
      </c>
      <c r="N8" s="6" t="s">
        <v>44</v>
      </c>
    </row>
    <row r="9" spans="2:14" ht="30.75" customHeight="1" x14ac:dyDescent="0.15">
      <c r="B9" s="118" t="s">
        <v>68</v>
      </c>
      <c r="C9" s="721" t="s">
        <v>93</v>
      </c>
      <c r="D9" s="721"/>
      <c r="E9" s="721"/>
      <c r="F9" s="721"/>
      <c r="G9" s="135" t="s">
        <v>233</v>
      </c>
      <c r="H9" s="722" t="s">
        <v>320</v>
      </c>
      <c r="I9" s="723"/>
      <c r="J9" s="17"/>
      <c r="K9" s="17"/>
      <c r="M9" s="18" t="s">
        <v>97</v>
      </c>
    </row>
    <row r="10" spans="2:14" ht="30.75" customHeight="1" x14ac:dyDescent="0.15">
      <c r="B10" s="118" t="s">
        <v>235</v>
      </c>
      <c r="C10" s="702" t="s">
        <v>338</v>
      </c>
      <c r="D10" s="702"/>
      <c r="E10" s="702"/>
      <c r="F10" s="702"/>
      <c r="G10" s="702"/>
      <c r="H10" s="702"/>
      <c r="I10" s="703"/>
      <c r="J10" s="19"/>
      <c r="K10" s="19"/>
      <c r="M10" s="18"/>
    </row>
    <row r="11" spans="2:14" ht="30.75" customHeight="1" x14ac:dyDescent="0.15">
      <c r="B11" s="118" t="s">
        <v>237</v>
      </c>
      <c r="C11" s="704" t="s">
        <v>238</v>
      </c>
      <c r="D11" s="704"/>
      <c r="E11" s="704"/>
      <c r="F11" s="704"/>
      <c r="G11" s="704"/>
      <c r="H11" s="704"/>
      <c r="I11" s="724"/>
      <c r="J11" s="15"/>
      <c r="K11" s="15"/>
      <c r="M11" s="18"/>
      <c r="N11" s="6" t="s">
        <v>102</v>
      </c>
    </row>
    <row r="12" spans="2:14" ht="30.75" customHeight="1" x14ac:dyDescent="0.15">
      <c r="B12" s="118" t="s">
        <v>239</v>
      </c>
      <c r="C12" s="725" t="s">
        <v>339</v>
      </c>
      <c r="D12" s="725"/>
      <c r="E12" s="725"/>
      <c r="F12" s="725"/>
      <c r="G12" s="135" t="s">
        <v>241</v>
      </c>
      <c r="H12" s="710" t="s">
        <v>106</v>
      </c>
      <c r="I12" s="711"/>
      <c r="J12" s="15"/>
      <c r="K12" s="15"/>
      <c r="M12" s="18" t="s">
        <v>107</v>
      </c>
      <c r="N12" s="6" t="s">
        <v>84</v>
      </c>
    </row>
    <row r="13" spans="2:14" ht="30.75" customHeight="1" x14ac:dyDescent="0.15">
      <c r="B13" s="118" t="s">
        <v>242</v>
      </c>
      <c r="C13" s="726" t="s">
        <v>323</v>
      </c>
      <c r="D13" s="726"/>
      <c r="E13" s="726"/>
      <c r="F13" s="726"/>
      <c r="G13" s="135" t="s">
        <v>244</v>
      </c>
      <c r="H13" s="704" t="s">
        <v>44</v>
      </c>
      <c r="I13" s="724"/>
      <c r="J13" s="15"/>
      <c r="K13" s="15"/>
      <c r="M13" s="18" t="s">
        <v>111</v>
      </c>
    </row>
    <row r="14" spans="2:14" ht="64.5" customHeight="1" x14ac:dyDescent="0.15">
      <c r="B14" s="118" t="s">
        <v>245</v>
      </c>
      <c r="C14" s="727" t="s">
        <v>340</v>
      </c>
      <c r="D14" s="727"/>
      <c r="E14" s="727"/>
      <c r="F14" s="727"/>
      <c r="G14" s="727"/>
      <c r="H14" s="727"/>
      <c r="I14" s="728"/>
      <c r="J14" s="19"/>
      <c r="K14" s="19"/>
      <c r="M14" s="18" t="s">
        <v>114</v>
      </c>
      <c r="N14" s="6"/>
    </row>
    <row r="15" spans="2:14" ht="30.75" customHeight="1" x14ac:dyDescent="0.15">
      <c r="B15" s="118" t="s">
        <v>247</v>
      </c>
      <c r="C15" s="717" t="s">
        <v>248</v>
      </c>
      <c r="D15" s="717"/>
      <c r="E15" s="717"/>
      <c r="F15" s="717"/>
      <c r="G15" s="717"/>
      <c r="H15" s="717"/>
      <c r="I15" s="718"/>
      <c r="J15" s="20"/>
      <c r="K15" s="20"/>
      <c r="M15" s="18" t="s">
        <v>118</v>
      </c>
      <c r="N15" s="6"/>
    </row>
    <row r="16" spans="2:14" ht="20.25" customHeight="1" x14ac:dyDescent="0.15">
      <c r="B16" s="118" t="s">
        <v>249</v>
      </c>
      <c r="C16" s="702" t="s">
        <v>341</v>
      </c>
      <c r="D16" s="702"/>
      <c r="E16" s="702"/>
      <c r="F16" s="702"/>
      <c r="G16" s="702"/>
      <c r="H16" s="702"/>
      <c r="I16" s="703"/>
      <c r="J16" s="21"/>
      <c r="K16" s="21"/>
      <c r="M16" s="18"/>
      <c r="N16" s="6"/>
    </row>
    <row r="17" spans="2:14" ht="30.75" customHeight="1" x14ac:dyDescent="0.15">
      <c r="B17" s="118" t="s">
        <v>251</v>
      </c>
      <c r="C17" s="704" t="s">
        <v>43</v>
      </c>
      <c r="D17" s="705"/>
      <c r="E17" s="705"/>
      <c r="F17" s="705"/>
      <c r="G17" s="705"/>
      <c r="H17" s="705"/>
      <c r="I17" s="706"/>
      <c r="J17" s="22"/>
      <c r="K17" s="22"/>
      <c r="M17" s="18" t="s">
        <v>106</v>
      </c>
      <c r="N17" s="6"/>
    </row>
    <row r="18" spans="2:14" ht="18" customHeight="1" x14ac:dyDescent="0.15">
      <c r="B18" s="555" t="s">
        <v>253</v>
      </c>
      <c r="C18" s="556" t="s">
        <v>254</v>
      </c>
      <c r="D18" s="556"/>
      <c r="E18" s="556"/>
      <c r="F18" s="557" t="s">
        <v>255</v>
      </c>
      <c r="G18" s="557"/>
      <c r="H18" s="557"/>
      <c r="I18" s="558"/>
      <c r="J18" s="23"/>
      <c r="K18" s="23"/>
      <c r="M18" s="18" t="s">
        <v>128</v>
      </c>
      <c r="N18" s="6"/>
    </row>
    <row r="19" spans="2:14" ht="39.75" customHeight="1" x14ac:dyDescent="0.15">
      <c r="B19" s="555"/>
      <c r="C19" s="702" t="s">
        <v>342</v>
      </c>
      <c r="D19" s="702"/>
      <c r="E19" s="702"/>
      <c r="F19" s="702" t="s">
        <v>343</v>
      </c>
      <c r="G19" s="702"/>
      <c r="H19" s="702"/>
      <c r="I19" s="703"/>
      <c r="J19" s="21"/>
      <c r="K19" s="21"/>
      <c r="M19" s="18" t="s">
        <v>132</v>
      </c>
      <c r="N19" s="6"/>
    </row>
    <row r="20" spans="2:14" ht="39.75" customHeight="1" x14ac:dyDescent="0.15">
      <c r="B20" s="118" t="s">
        <v>258</v>
      </c>
      <c r="C20" s="707" t="s">
        <v>43</v>
      </c>
      <c r="D20" s="708"/>
      <c r="E20" s="709"/>
      <c r="F20" s="710" t="s">
        <v>43</v>
      </c>
      <c r="G20" s="710"/>
      <c r="H20" s="710"/>
      <c r="I20" s="711"/>
      <c r="J20" s="15"/>
      <c r="K20" s="15"/>
      <c r="M20" s="18"/>
      <c r="N20" s="6"/>
    </row>
    <row r="21" spans="2:14" ht="42" customHeight="1" x14ac:dyDescent="0.15">
      <c r="B21" s="118" t="s">
        <v>259</v>
      </c>
      <c r="C21" s="712" t="s">
        <v>344</v>
      </c>
      <c r="D21" s="713"/>
      <c r="E21" s="714"/>
      <c r="F21" s="688" t="s">
        <v>345</v>
      </c>
      <c r="G21" s="689"/>
      <c r="H21" s="689"/>
      <c r="I21" s="690"/>
      <c r="J21" s="20"/>
      <c r="K21" s="20"/>
      <c r="M21" s="24"/>
      <c r="N21" s="6"/>
    </row>
    <row r="22" spans="2:14" ht="23.25" customHeight="1" x14ac:dyDescent="0.15">
      <c r="B22" s="118" t="s">
        <v>262</v>
      </c>
      <c r="C22" s="697">
        <v>44197</v>
      </c>
      <c r="D22" s="715"/>
      <c r="E22" s="716"/>
      <c r="F22" s="135" t="s">
        <v>263</v>
      </c>
      <c r="G22" s="239">
        <v>10</v>
      </c>
      <c r="H22" s="135" t="s">
        <v>264</v>
      </c>
      <c r="I22" s="240">
        <v>10</v>
      </c>
      <c r="J22" s="25"/>
      <c r="K22" s="25"/>
      <c r="M22" s="24"/>
    </row>
    <row r="23" spans="2:14" ht="27" customHeight="1" x14ac:dyDescent="0.15">
      <c r="B23" s="118" t="s">
        <v>265</v>
      </c>
      <c r="C23" s="697">
        <v>44561</v>
      </c>
      <c r="D23" s="689"/>
      <c r="E23" s="698"/>
      <c r="F23" s="135" t="s">
        <v>266</v>
      </c>
      <c r="G23" s="699">
        <v>0.3</v>
      </c>
      <c r="H23" s="700"/>
      <c r="I23" s="701"/>
      <c r="J23" s="26"/>
      <c r="K23" s="26"/>
      <c r="M23" s="24"/>
    </row>
    <row r="24" spans="2:14" ht="30.75" customHeight="1" x14ac:dyDescent="0.15">
      <c r="B24" s="226" t="s">
        <v>267</v>
      </c>
      <c r="C24" s="685" t="s">
        <v>118</v>
      </c>
      <c r="D24" s="686"/>
      <c r="E24" s="687"/>
      <c r="F24" s="227" t="s">
        <v>269</v>
      </c>
      <c r="G24" s="688"/>
      <c r="H24" s="689"/>
      <c r="I24" s="690"/>
      <c r="J24" s="23"/>
      <c r="K24" s="23"/>
      <c r="M24" s="24"/>
    </row>
    <row r="25" spans="2:14" ht="22.5" customHeight="1" x14ac:dyDescent="0.15">
      <c r="B25" s="651" t="s">
        <v>270</v>
      </c>
      <c r="C25" s="652"/>
      <c r="D25" s="652"/>
      <c r="E25" s="652"/>
      <c r="F25" s="652"/>
      <c r="G25" s="652"/>
      <c r="H25" s="652"/>
      <c r="I25" s="653"/>
      <c r="J25" s="40"/>
      <c r="K25" s="40"/>
      <c r="M25" s="24"/>
    </row>
    <row r="26" spans="2:14" ht="43.5" customHeight="1" x14ac:dyDescent="0.15">
      <c r="B26" s="100" t="s">
        <v>148</v>
      </c>
      <c r="C26" s="138" t="s">
        <v>271</v>
      </c>
      <c r="D26" s="138" t="s">
        <v>272</v>
      </c>
      <c r="E26" s="139" t="s">
        <v>273</v>
      </c>
      <c r="F26" s="138" t="s">
        <v>274</v>
      </c>
      <c r="G26" s="138" t="s">
        <v>275</v>
      </c>
      <c r="H26" s="139" t="s">
        <v>331</v>
      </c>
      <c r="I26" s="140" t="s">
        <v>277</v>
      </c>
      <c r="M26" s="24"/>
    </row>
    <row r="27" spans="2:14" ht="19.5" customHeight="1" x14ac:dyDescent="0.15">
      <c r="B27" s="101" t="s">
        <v>157</v>
      </c>
      <c r="C27" s="171">
        <v>0.09</v>
      </c>
      <c r="D27" s="171">
        <v>0.09</v>
      </c>
      <c r="E27" s="131">
        <f>D27/C27</f>
        <v>1</v>
      </c>
      <c r="F27" s="691">
        <f>SUM(C27:C38)</f>
        <v>0.30001000000000005</v>
      </c>
      <c r="G27" s="691">
        <f>SUM(D27:D38)</f>
        <v>0.25717999999999996</v>
      </c>
      <c r="H27" s="242">
        <f>+(D27*100%)/$G$23</f>
        <v>0.3</v>
      </c>
      <c r="I27" s="694">
        <f>G27+I22</f>
        <v>10.25718</v>
      </c>
      <c r="M27" s="24"/>
    </row>
    <row r="28" spans="2:14" ht="19.5" customHeight="1" x14ac:dyDescent="0.15">
      <c r="B28" s="101" t="s">
        <v>158</v>
      </c>
      <c r="C28" s="171">
        <v>0.01</v>
      </c>
      <c r="D28" s="171">
        <v>0.01</v>
      </c>
      <c r="E28" s="131">
        <f t="shared" ref="E28:E31" si="0">D28/C28</f>
        <v>1</v>
      </c>
      <c r="F28" s="692"/>
      <c r="G28" s="692"/>
      <c r="H28" s="242">
        <f>+IF(D28="","",((D28*100%)/$G$23)+H27)</f>
        <v>0.33333333333333331</v>
      </c>
      <c r="I28" s="695"/>
      <c r="M28" s="24"/>
    </row>
    <row r="29" spans="2:14" ht="19.5" customHeight="1" x14ac:dyDescent="0.15">
      <c r="B29" s="101" t="s">
        <v>159</v>
      </c>
      <c r="C29" s="171">
        <v>0.01</v>
      </c>
      <c r="D29" s="171">
        <v>0.01</v>
      </c>
      <c r="E29" s="131">
        <f t="shared" si="0"/>
        <v>1</v>
      </c>
      <c r="F29" s="692"/>
      <c r="G29" s="692"/>
      <c r="H29" s="242">
        <f t="shared" ref="H29:H38" si="1">+IF(D29="","",((D29*100%)/$G$23)+H28)</f>
        <v>0.36666666666666664</v>
      </c>
      <c r="I29" s="695"/>
      <c r="M29" s="24"/>
    </row>
    <row r="30" spans="2:14" ht="19.5" customHeight="1" x14ac:dyDescent="0.15">
      <c r="B30" s="101" t="s">
        <v>160</v>
      </c>
      <c r="C30" s="171">
        <v>0.01</v>
      </c>
      <c r="D30" s="171">
        <v>0.01</v>
      </c>
      <c r="E30" s="131">
        <f t="shared" si="0"/>
        <v>1</v>
      </c>
      <c r="F30" s="692"/>
      <c r="G30" s="692"/>
      <c r="H30" s="242">
        <f t="shared" si="1"/>
        <v>0.39999999999999997</v>
      </c>
      <c r="I30" s="695"/>
    </row>
    <row r="31" spans="2:14" ht="19.5" customHeight="1" x14ac:dyDescent="0.15">
      <c r="B31" s="101" t="s">
        <v>161</v>
      </c>
      <c r="C31" s="171">
        <v>0.06</v>
      </c>
      <c r="D31" s="171">
        <v>0.06</v>
      </c>
      <c r="E31" s="131">
        <f t="shared" si="0"/>
        <v>1</v>
      </c>
      <c r="F31" s="692"/>
      <c r="G31" s="692"/>
      <c r="H31" s="242">
        <f t="shared" si="1"/>
        <v>0.6</v>
      </c>
      <c r="I31" s="695"/>
    </row>
    <row r="32" spans="2:14" ht="19.5" customHeight="1" x14ac:dyDescent="0.15">
      <c r="B32" s="101" t="s">
        <v>162</v>
      </c>
      <c r="C32" s="171">
        <v>1.43E-2</v>
      </c>
      <c r="D32" s="171">
        <v>1.43E-2</v>
      </c>
      <c r="E32" s="131">
        <f>D32/C32</f>
        <v>1</v>
      </c>
      <c r="F32" s="692"/>
      <c r="G32" s="692"/>
      <c r="H32" s="242">
        <f t="shared" si="1"/>
        <v>0.64766666666666661</v>
      </c>
      <c r="I32" s="695"/>
    </row>
    <row r="33" spans="2:11" ht="19.5" customHeight="1" x14ac:dyDescent="0.15">
      <c r="B33" s="101" t="s">
        <v>163</v>
      </c>
      <c r="C33" s="171">
        <v>1.43E-2</v>
      </c>
      <c r="D33" s="171">
        <v>1.43E-2</v>
      </c>
      <c r="E33" s="131">
        <f t="shared" ref="E33:E38" si="2">D33/C33</f>
        <v>1</v>
      </c>
      <c r="F33" s="692"/>
      <c r="G33" s="692"/>
      <c r="H33" s="242">
        <f t="shared" si="1"/>
        <v>0.69533333333333325</v>
      </c>
      <c r="I33" s="695"/>
    </row>
    <row r="34" spans="2:11" ht="19.5" customHeight="1" x14ac:dyDescent="0.15">
      <c r="B34" s="101" t="s">
        <v>164</v>
      </c>
      <c r="C34" s="241">
        <f>4.76%*G23</f>
        <v>1.4279999999999998E-2</v>
      </c>
      <c r="D34" s="241">
        <f>+C34</f>
        <v>1.4279999999999998E-2</v>
      </c>
      <c r="E34" s="131">
        <f t="shared" si="2"/>
        <v>1</v>
      </c>
      <c r="F34" s="692"/>
      <c r="G34" s="692"/>
      <c r="H34" s="242">
        <f t="shared" si="1"/>
        <v>0.74293333333333322</v>
      </c>
      <c r="I34" s="695"/>
    </row>
    <row r="35" spans="2:11" ht="19.5" customHeight="1" x14ac:dyDescent="0.15">
      <c r="B35" s="101" t="s">
        <v>165</v>
      </c>
      <c r="C35" s="241">
        <f>11.43%*G23</f>
        <v>3.4290000000000001E-2</v>
      </c>
      <c r="D35" s="241">
        <v>3.4299999999999997E-2</v>
      </c>
      <c r="E35" s="131">
        <f t="shared" si="2"/>
        <v>1.0002916302128899</v>
      </c>
      <c r="F35" s="692"/>
      <c r="G35" s="692"/>
      <c r="H35" s="242">
        <f t="shared" si="1"/>
        <v>0.85726666666666651</v>
      </c>
      <c r="I35" s="695"/>
    </row>
    <row r="36" spans="2:11" ht="19.5" customHeight="1" x14ac:dyDescent="0.15">
      <c r="B36" s="101" t="s">
        <v>166</v>
      </c>
      <c r="C36" s="241">
        <f>4.76%*G23</f>
        <v>1.4279999999999998E-2</v>
      </c>
      <c r="D36" s="241">
        <v>0</v>
      </c>
      <c r="E36" s="131">
        <f t="shared" si="2"/>
        <v>0</v>
      </c>
      <c r="F36" s="692"/>
      <c r="G36" s="692"/>
      <c r="H36" s="242">
        <f t="shared" si="1"/>
        <v>0.85726666666666651</v>
      </c>
      <c r="I36" s="695"/>
    </row>
    <row r="37" spans="2:11" ht="19.5" customHeight="1" x14ac:dyDescent="0.15">
      <c r="B37" s="101" t="s">
        <v>167</v>
      </c>
      <c r="C37" s="241">
        <f>4.76%*G23</f>
        <v>1.4279999999999998E-2</v>
      </c>
      <c r="D37" s="241"/>
      <c r="E37" s="131">
        <f t="shared" si="2"/>
        <v>0</v>
      </c>
      <c r="F37" s="692"/>
      <c r="G37" s="692"/>
      <c r="H37" s="242" t="str">
        <f t="shared" si="1"/>
        <v/>
      </c>
      <c r="I37" s="695"/>
    </row>
    <row r="38" spans="2:11" ht="19.5" customHeight="1" x14ac:dyDescent="0.15">
      <c r="B38" s="101" t="s">
        <v>168</v>
      </c>
      <c r="C38" s="241">
        <f>4.76%*G23</f>
        <v>1.4279999999999998E-2</v>
      </c>
      <c r="D38" s="241"/>
      <c r="E38" s="131">
        <f t="shared" si="2"/>
        <v>0</v>
      </c>
      <c r="F38" s="693"/>
      <c r="G38" s="693"/>
      <c r="H38" s="242" t="str">
        <f t="shared" si="1"/>
        <v/>
      </c>
      <c r="I38" s="696"/>
    </row>
    <row r="39" spans="2:11" ht="291" customHeight="1" x14ac:dyDescent="0.15">
      <c r="B39" s="119" t="s">
        <v>280</v>
      </c>
      <c r="C39" s="682" t="s">
        <v>461</v>
      </c>
      <c r="D39" s="683"/>
      <c r="E39" s="683"/>
      <c r="F39" s="683"/>
      <c r="G39" s="683"/>
      <c r="H39" s="683"/>
      <c r="I39" s="684"/>
    </row>
    <row r="40" spans="2:11" ht="34.5" customHeight="1" x14ac:dyDescent="0.15">
      <c r="B40" s="530"/>
      <c r="C40" s="531"/>
      <c r="D40" s="531"/>
      <c r="E40" s="531"/>
      <c r="F40" s="531"/>
      <c r="G40" s="531"/>
      <c r="H40" s="531"/>
      <c r="I40" s="532"/>
      <c r="J40" s="40"/>
      <c r="K40" s="40"/>
    </row>
    <row r="41" spans="2:11" ht="34.5" customHeight="1" x14ac:dyDescent="0.15">
      <c r="B41" s="533"/>
      <c r="C41" s="534"/>
      <c r="D41" s="534"/>
      <c r="E41" s="534"/>
      <c r="F41" s="534"/>
      <c r="G41" s="534"/>
      <c r="H41" s="534"/>
      <c r="I41" s="535"/>
      <c r="J41" s="28"/>
      <c r="K41" s="28"/>
    </row>
    <row r="42" spans="2:11" ht="34.5" customHeight="1" x14ac:dyDescent="0.15">
      <c r="B42" s="533"/>
      <c r="C42" s="534"/>
      <c r="D42" s="534"/>
      <c r="E42" s="534"/>
      <c r="F42" s="534"/>
      <c r="G42" s="534"/>
      <c r="H42" s="534"/>
      <c r="I42" s="535"/>
      <c r="J42" s="28"/>
      <c r="K42" s="28"/>
    </row>
    <row r="43" spans="2:11" ht="34.5" customHeight="1" x14ac:dyDescent="0.15">
      <c r="B43" s="533"/>
      <c r="C43" s="534"/>
      <c r="D43" s="534"/>
      <c r="E43" s="534"/>
      <c r="F43" s="534"/>
      <c r="G43" s="534"/>
      <c r="H43" s="534"/>
      <c r="I43" s="535"/>
      <c r="J43" s="28"/>
      <c r="K43" s="28"/>
    </row>
    <row r="44" spans="2:11" ht="34.5" customHeight="1" x14ac:dyDescent="0.15">
      <c r="B44" s="536"/>
      <c r="C44" s="537"/>
      <c r="D44" s="537"/>
      <c r="E44" s="537"/>
      <c r="F44" s="537"/>
      <c r="G44" s="537"/>
      <c r="H44" s="537"/>
      <c r="I44" s="538"/>
      <c r="J44" s="12"/>
      <c r="K44" s="12"/>
    </row>
    <row r="45" spans="2:11" ht="24.5" customHeight="1" x14ac:dyDescent="0.15">
      <c r="B45" s="670" t="s">
        <v>281</v>
      </c>
      <c r="C45" s="673" t="s">
        <v>462</v>
      </c>
      <c r="D45" s="673"/>
      <c r="E45" s="673"/>
      <c r="F45" s="674"/>
      <c r="G45" s="143"/>
      <c r="H45" s="144" t="s">
        <v>148</v>
      </c>
      <c r="I45" s="145" t="s">
        <v>308</v>
      </c>
      <c r="J45" s="12"/>
      <c r="K45" s="12"/>
    </row>
    <row r="46" spans="2:11" ht="55.75" customHeight="1" x14ac:dyDescent="0.15">
      <c r="B46" s="671"/>
      <c r="C46" s="675"/>
      <c r="D46" s="675"/>
      <c r="E46" s="675"/>
      <c r="F46" s="676"/>
      <c r="G46" s="152" t="s">
        <v>346</v>
      </c>
      <c r="H46" s="290">
        <v>0</v>
      </c>
      <c r="I46" s="290">
        <v>29</v>
      </c>
      <c r="J46" s="29"/>
      <c r="K46" s="29"/>
    </row>
    <row r="47" spans="2:11" ht="55.75" customHeight="1" x14ac:dyDescent="0.15">
      <c r="B47" s="672"/>
      <c r="C47" s="677"/>
      <c r="D47" s="677"/>
      <c r="E47" s="677"/>
      <c r="F47" s="678"/>
      <c r="G47" s="152" t="s">
        <v>347</v>
      </c>
      <c r="H47" s="290">
        <v>0</v>
      </c>
      <c r="I47" s="290">
        <v>125</v>
      </c>
      <c r="J47" s="29"/>
      <c r="K47" s="29"/>
    </row>
    <row r="48" spans="2:11" ht="32.25" customHeight="1" x14ac:dyDescent="0.15">
      <c r="B48" s="118" t="s">
        <v>282</v>
      </c>
      <c r="C48" s="664" t="s">
        <v>348</v>
      </c>
      <c r="D48" s="665"/>
      <c r="E48" s="665"/>
      <c r="F48" s="665"/>
      <c r="G48" s="665"/>
      <c r="H48" s="665"/>
      <c r="I48" s="666"/>
      <c r="J48" s="29"/>
      <c r="K48" s="29"/>
    </row>
    <row r="49" spans="2:11" ht="69" customHeight="1" x14ac:dyDescent="0.15">
      <c r="B49" s="120" t="s">
        <v>283</v>
      </c>
      <c r="C49" s="667" t="s">
        <v>349</v>
      </c>
      <c r="D49" s="668"/>
      <c r="E49" s="668"/>
      <c r="F49" s="668"/>
      <c r="G49" s="668"/>
      <c r="H49" s="668"/>
      <c r="I49" s="669"/>
      <c r="J49" s="29"/>
      <c r="K49" s="29"/>
    </row>
    <row r="50" spans="2:11" ht="22.5" customHeight="1" x14ac:dyDescent="0.15">
      <c r="B50" s="651" t="s">
        <v>284</v>
      </c>
      <c r="C50" s="652"/>
      <c r="D50" s="652"/>
      <c r="E50" s="652"/>
      <c r="F50" s="652"/>
      <c r="G50" s="652"/>
      <c r="H50" s="652"/>
      <c r="I50" s="653"/>
      <c r="J50" s="29"/>
      <c r="K50" s="29"/>
    </row>
    <row r="51" spans="2:11" ht="22.5" customHeight="1" x14ac:dyDescent="0.15">
      <c r="B51" s="508" t="s">
        <v>285</v>
      </c>
      <c r="C51" s="141" t="s">
        <v>286</v>
      </c>
      <c r="D51" s="510" t="s">
        <v>287</v>
      </c>
      <c r="E51" s="510"/>
      <c r="F51" s="510"/>
      <c r="G51" s="510" t="s">
        <v>288</v>
      </c>
      <c r="H51" s="510"/>
      <c r="I51" s="511"/>
      <c r="J51" s="30"/>
      <c r="K51" s="30"/>
    </row>
    <row r="52" spans="2:11" ht="30.75" customHeight="1" x14ac:dyDescent="0.15">
      <c r="B52" s="509"/>
      <c r="C52" s="236"/>
      <c r="D52" s="591"/>
      <c r="E52" s="591"/>
      <c r="F52" s="591"/>
      <c r="G52" s="591"/>
      <c r="H52" s="591"/>
      <c r="I52" s="592"/>
      <c r="J52" s="30"/>
      <c r="K52" s="30"/>
    </row>
    <row r="53" spans="2:11" ht="32.25" customHeight="1" x14ac:dyDescent="0.15">
      <c r="B53" s="121" t="s">
        <v>289</v>
      </c>
      <c r="C53" s="591" t="s">
        <v>350</v>
      </c>
      <c r="D53" s="591"/>
      <c r="E53" s="591"/>
      <c r="F53" s="591"/>
      <c r="G53" s="591"/>
      <c r="H53" s="591"/>
      <c r="I53" s="592"/>
      <c r="J53" s="32"/>
      <c r="K53" s="32"/>
    </row>
    <row r="54" spans="2:11" ht="28.5" customHeight="1" x14ac:dyDescent="0.15">
      <c r="B54" s="122" t="s">
        <v>291</v>
      </c>
      <c r="C54" s="591" t="s">
        <v>350</v>
      </c>
      <c r="D54" s="591"/>
      <c r="E54" s="591"/>
      <c r="F54" s="591"/>
      <c r="G54" s="591"/>
      <c r="H54" s="591"/>
      <c r="I54" s="592"/>
      <c r="J54" s="32"/>
      <c r="K54" s="32"/>
    </row>
    <row r="55" spans="2:11" ht="30" customHeight="1" x14ac:dyDescent="0.15">
      <c r="B55" s="120" t="s">
        <v>292</v>
      </c>
      <c r="C55" s="679" t="s">
        <v>448</v>
      </c>
      <c r="D55" s="680"/>
      <c r="E55" s="680"/>
      <c r="F55" s="680"/>
      <c r="G55" s="680"/>
      <c r="H55" s="680"/>
      <c r="I55" s="681"/>
      <c r="J55" s="33"/>
      <c r="K55" s="33"/>
    </row>
    <row r="56" spans="2:11" ht="31.5" customHeight="1" thickBot="1" x14ac:dyDescent="0.2">
      <c r="B56" s="116" t="s">
        <v>294</v>
      </c>
      <c r="C56" s="679" t="s">
        <v>448</v>
      </c>
      <c r="D56" s="680"/>
      <c r="E56" s="680"/>
      <c r="F56" s="680"/>
      <c r="G56" s="680"/>
      <c r="H56" s="680"/>
      <c r="I56" s="681"/>
      <c r="J56" s="34"/>
      <c r="K56" s="34"/>
    </row>
    <row r="57" spans="2:11" ht="12.75" customHeight="1" x14ac:dyDescent="0.15">
      <c r="B57" s="123"/>
      <c r="C57" s="124"/>
      <c r="D57" s="124"/>
      <c r="E57" s="125"/>
      <c r="F57" s="125"/>
      <c r="G57" s="126"/>
      <c r="H57" s="127"/>
      <c r="I57" s="124"/>
      <c r="J57" s="34"/>
      <c r="K57" s="34"/>
    </row>
    <row r="58" spans="2:11" ht="13.25" customHeight="1" x14ac:dyDescent="0.15">
      <c r="B58" s="123"/>
      <c r="C58" s="124"/>
      <c r="D58" s="124"/>
      <c r="E58" s="125"/>
      <c r="F58" s="125"/>
      <c r="G58" s="126"/>
      <c r="H58" s="127"/>
      <c r="I58" s="124"/>
      <c r="J58" s="34"/>
      <c r="K58" s="34"/>
    </row>
    <row r="59" spans="2:11" ht="13.25" customHeight="1" x14ac:dyDescent="0.15">
      <c r="B59" s="123"/>
      <c r="C59" s="124"/>
      <c r="D59" s="124"/>
      <c r="E59" s="125"/>
      <c r="F59" s="125"/>
      <c r="G59" s="126"/>
      <c r="H59" s="127"/>
      <c r="I59" s="124"/>
      <c r="J59" s="34"/>
      <c r="K59" s="34"/>
    </row>
    <row r="60" spans="2:11" ht="13.25" customHeight="1" x14ac:dyDescent="0.15">
      <c r="B60" s="123"/>
      <c r="C60" s="124"/>
      <c r="D60" s="124"/>
      <c r="E60" s="125"/>
      <c r="F60" s="125"/>
      <c r="G60" s="126"/>
      <c r="H60" s="127"/>
      <c r="I60" s="124"/>
      <c r="J60" s="34"/>
      <c r="K60" s="34"/>
    </row>
    <row r="61" spans="2:11" ht="13.25" customHeight="1" x14ac:dyDescent="0.15">
      <c r="B61" s="123"/>
      <c r="C61" s="124"/>
      <c r="D61" s="124"/>
      <c r="E61" s="125"/>
      <c r="F61" s="125"/>
      <c r="G61" s="126"/>
      <c r="H61" s="127"/>
      <c r="I61" s="124"/>
      <c r="J61" s="34"/>
      <c r="K61" s="34"/>
    </row>
    <row r="62" spans="2:11" ht="25.5" customHeight="1" x14ac:dyDescent="0.15">
      <c r="B62" s="123"/>
      <c r="C62" s="124"/>
      <c r="D62" s="124"/>
      <c r="E62" s="125"/>
      <c r="F62" s="125"/>
      <c r="G62" s="126"/>
      <c r="H62" s="127"/>
      <c r="I62" s="124"/>
      <c r="J62" s="34"/>
      <c r="K62" s="34"/>
    </row>
    <row r="63" spans="2:11" ht="13.25" customHeight="1" x14ac:dyDescent="0.15"/>
    <row r="64" spans="2:11" ht="13.25" customHeight="1" x14ac:dyDescent="0.15"/>
    <row r="65" ht="13.25" customHeight="1" x14ac:dyDescent="0.15"/>
    <row r="66" ht="13.25" customHeight="1" x14ac:dyDescent="0.15"/>
    <row r="67" ht="13.25" customHeight="1" x14ac:dyDescent="0.15"/>
    <row r="68" ht="13.25" customHeight="1" x14ac:dyDescent="0.15"/>
    <row r="69" ht="13.25" customHeight="1" x14ac:dyDescent="0.15"/>
    <row r="70" ht="13.25" customHeight="1" x14ac:dyDescent="0.15"/>
    <row r="71" ht="13.25" customHeight="1" x14ac:dyDescent="0.15"/>
    <row r="72" ht="13.25" customHeight="1" x14ac:dyDescent="0.15"/>
    <row r="73" ht="13.25" customHeight="1" x14ac:dyDescent="0.15"/>
    <row r="74" ht="13.25" customHeight="1" x14ac:dyDescent="0.15"/>
    <row r="75" ht="13.25" customHeight="1" x14ac:dyDescent="0.15"/>
    <row r="76" ht="13.25" customHeight="1" x14ac:dyDescent="0.15"/>
    <row r="77" ht="13.25" customHeight="1" x14ac:dyDescent="0.15"/>
    <row r="78" ht="13.25" customHeight="1" x14ac:dyDescent="0.15"/>
    <row r="79" ht="13.25" customHeight="1" x14ac:dyDescent="0.15"/>
  </sheetData>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40:I44"/>
    <mergeCell ref="C39:I39"/>
    <mergeCell ref="C24:E24"/>
    <mergeCell ref="G24:I24"/>
    <mergeCell ref="B25:I25"/>
    <mergeCell ref="F27:F38"/>
    <mergeCell ref="G27:G38"/>
    <mergeCell ref="I27:I38"/>
    <mergeCell ref="C55:I55"/>
    <mergeCell ref="C56:I56"/>
    <mergeCell ref="C53:I53"/>
    <mergeCell ref="B50:I50"/>
    <mergeCell ref="B51:B52"/>
    <mergeCell ref="D51:F51"/>
    <mergeCell ref="G51:I51"/>
    <mergeCell ref="D52:F52"/>
    <mergeCell ref="G52:I52"/>
    <mergeCell ref="C48:I48"/>
    <mergeCell ref="C49:I49"/>
    <mergeCell ref="B45:B47"/>
    <mergeCell ref="C45:F47"/>
    <mergeCell ref="C54:I54"/>
  </mergeCells>
  <dataValidations disablePrompts="1" count="7">
    <dataValidation type="list" allowBlank="1" showInputMessage="1" showErrorMessage="1" sqref="C7 I7" xr:uid="{0D43799A-6EBB-47E1-8203-F08E19AD0C47}">
      <formula1>$N$11:$N$12</formula1>
    </dataValidation>
    <dataValidation type="list" allowBlank="1" showInputMessage="1" showErrorMessage="1" sqref="H13:I13" xr:uid="{2AFEF7B8-C31A-439E-A7EC-38882C13E439}">
      <formula1>$N$5:$N$8</formula1>
    </dataValidation>
    <dataValidation type="list" allowBlank="1" showInputMessage="1" showErrorMessage="1" sqref="J10:K10" xr:uid="{D89B78B0-C82E-4837-930A-84AE2EA5722E}">
      <formula1>$M$21:$M$28</formula1>
    </dataValidation>
    <dataValidation type="list" allowBlank="1" showInputMessage="1" showErrorMessage="1" sqref="C9:F9" xr:uid="{112055D0-EA98-4200-AAD6-270390168D80}">
      <formula1>$M$6:$M$9</formula1>
    </dataValidation>
    <dataValidation type="list" allowBlank="1" showInputMessage="1" showErrorMessage="1" sqref="C24:E24" xr:uid="{D1AE4087-7A08-4345-AF8B-AC437AEF47F3}">
      <formula1>$M$12:$M$15</formula1>
    </dataValidation>
    <dataValidation type="list" allowBlank="1" showInputMessage="1" showErrorMessage="1" sqref="H12:I12" xr:uid="{92F03C75-4884-49F6-B561-110143ACE746}">
      <formula1>M17:M19</formula1>
    </dataValidation>
    <dataValidation type="list" showDropDown="1" showInputMessage="1" showErrorMessage="1" sqref="K12" xr:uid="{22D17BAE-234D-42D5-9EF6-204EE9178118}">
      <formula1>O17:O19</formula1>
    </dataValidation>
  </dataValidations>
  <pageMargins left="0.7" right="0.7" top="0.75" bottom="0.75" header="0.3" footer="0.3"/>
  <pageSetup scale="36" orientation="portrait" r:id="rId1"/>
  <colBreaks count="1" manualBreakCount="1">
    <brk id="9" max="59" man="1"/>
  </colBreaks>
  <drawing r:id="rId2"/>
  <legacyDrawing r:id="rId3"/>
  <oleObjects>
    <mc:AlternateContent xmlns:mc="http://schemas.openxmlformats.org/markup-compatibility/2006">
      <mc:Choice Requires="x14">
        <oleObject progId="PBrush" shapeId="35871745"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7174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12A61-4F36-4ADE-8FC7-C7CB2BF0651D}">
  <dimension ref="B1:X72"/>
  <sheetViews>
    <sheetView view="pageBreakPreview" topLeftCell="A26" zoomScale="85" zoomScaleNormal="85" zoomScaleSheetLayoutView="85" zoomScalePageLayoutView="85" workbookViewId="0">
      <selection activeCell="C27" sqref="C27:D36"/>
    </sheetView>
  </sheetViews>
  <sheetFormatPr baseColWidth="10" defaultColWidth="10.6640625" defaultRowHeight="13" x14ac:dyDescent="0.15"/>
  <cols>
    <col min="1" max="1" width="1" style="83" customWidth="1"/>
    <col min="2" max="2" width="25.5" style="114" customWidth="1"/>
    <col min="3" max="3" width="14.5" style="83" customWidth="1"/>
    <col min="4" max="4" width="20.1640625" style="83" customWidth="1"/>
    <col min="5" max="5" width="16.5" style="83" customWidth="1"/>
    <col min="6" max="6" width="25" style="83" customWidth="1"/>
    <col min="7" max="7" width="22" style="114" customWidth="1"/>
    <col min="8" max="9" width="12.5" style="83" customWidth="1"/>
    <col min="10" max="11" width="22.5" style="83" customWidth="1"/>
    <col min="12" max="24" width="10.6640625" style="81"/>
    <col min="25" max="16384" width="10.6640625" style="83"/>
  </cols>
  <sheetData>
    <row r="1" spans="2:14" ht="37.5" customHeight="1" x14ac:dyDescent="0.15">
      <c r="B1" s="582"/>
      <c r="C1" s="585" t="s">
        <v>1</v>
      </c>
      <c r="D1" s="585"/>
      <c r="E1" s="585"/>
      <c r="F1" s="585"/>
      <c r="G1" s="585"/>
      <c r="H1" s="585"/>
      <c r="I1" s="586"/>
      <c r="J1" s="80"/>
      <c r="K1" s="80"/>
      <c r="M1" s="82" t="s">
        <v>67</v>
      </c>
    </row>
    <row r="2" spans="2:14" ht="37.5" customHeight="1" x14ac:dyDescent="0.15">
      <c r="B2" s="583"/>
      <c r="C2" s="589" t="s">
        <v>218</v>
      </c>
      <c r="D2" s="589"/>
      <c r="E2" s="589"/>
      <c r="F2" s="589"/>
      <c r="G2" s="589"/>
      <c r="H2" s="589"/>
      <c r="I2" s="587"/>
      <c r="J2" s="80"/>
      <c r="K2" s="80"/>
      <c r="M2" s="82" t="s">
        <v>68</v>
      </c>
    </row>
    <row r="3" spans="2:14" ht="37.5" customHeight="1" thickBot="1" x14ac:dyDescent="0.2">
      <c r="B3" s="584"/>
      <c r="C3" s="590" t="s">
        <v>219</v>
      </c>
      <c r="D3" s="590"/>
      <c r="E3" s="590"/>
      <c r="F3" s="590" t="s">
        <v>220</v>
      </c>
      <c r="G3" s="590"/>
      <c r="H3" s="590"/>
      <c r="I3" s="588"/>
      <c r="J3" s="80"/>
      <c r="K3" s="80"/>
      <c r="M3" s="82" t="s">
        <v>70</v>
      </c>
    </row>
    <row r="4" spans="2:14" ht="23.25" customHeight="1" x14ac:dyDescent="0.15">
      <c r="B4" s="578" t="s">
        <v>221</v>
      </c>
      <c r="C4" s="579"/>
      <c r="D4" s="579"/>
      <c r="E4" s="579"/>
      <c r="F4" s="579"/>
      <c r="G4" s="579"/>
      <c r="H4" s="579"/>
      <c r="I4" s="580"/>
      <c r="J4" s="84"/>
      <c r="K4" s="84"/>
    </row>
    <row r="5" spans="2:14" ht="24" customHeight="1" x14ac:dyDescent="0.15">
      <c r="B5" s="512" t="s">
        <v>222</v>
      </c>
      <c r="C5" s="513"/>
      <c r="D5" s="513"/>
      <c r="E5" s="513"/>
      <c r="F5" s="513"/>
      <c r="G5" s="513"/>
      <c r="H5" s="513"/>
      <c r="I5" s="514"/>
      <c r="J5" s="85"/>
      <c r="K5" s="85"/>
      <c r="N5" s="86" t="s">
        <v>77</v>
      </c>
    </row>
    <row r="6" spans="2:14" ht="30.75" customHeight="1" x14ac:dyDescent="0.15">
      <c r="B6" s="118" t="s">
        <v>223</v>
      </c>
      <c r="C6" s="134">
        <v>5</v>
      </c>
      <c r="D6" s="581" t="s">
        <v>224</v>
      </c>
      <c r="E6" s="581"/>
      <c r="F6" s="559" t="s">
        <v>351</v>
      </c>
      <c r="G6" s="559"/>
      <c r="H6" s="559"/>
      <c r="I6" s="560"/>
      <c r="J6" s="87"/>
      <c r="K6" s="87"/>
      <c r="M6" s="82" t="s">
        <v>81</v>
      </c>
      <c r="N6" s="86" t="s">
        <v>82</v>
      </c>
    </row>
    <row r="7" spans="2:14" ht="30.75" customHeight="1" x14ac:dyDescent="0.15">
      <c r="B7" s="118" t="s">
        <v>226</v>
      </c>
      <c r="C7" s="134" t="s">
        <v>84</v>
      </c>
      <c r="D7" s="581" t="s">
        <v>227</v>
      </c>
      <c r="E7" s="581"/>
      <c r="F7" s="559" t="s">
        <v>352</v>
      </c>
      <c r="G7" s="559"/>
      <c r="H7" s="135" t="s">
        <v>229</v>
      </c>
      <c r="I7" s="136" t="s">
        <v>84</v>
      </c>
      <c r="J7" s="88"/>
      <c r="K7" s="88"/>
      <c r="M7" s="82" t="s">
        <v>88</v>
      </c>
      <c r="N7" s="86" t="s">
        <v>89</v>
      </c>
    </row>
    <row r="8" spans="2:14" ht="30.75" customHeight="1" x14ac:dyDescent="0.15">
      <c r="B8" s="118" t="s">
        <v>230</v>
      </c>
      <c r="C8" s="559" t="s">
        <v>231</v>
      </c>
      <c r="D8" s="559"/>
      <c r="E8" s="559"/>
      <c r="F8" s="559"/>
      <c r="G8" s="135" t="s">
        <v>232</v>
      </c>
      <c r="H8" s="571">
        <v>7550</v>
      </c>
      <c r="I8" s="572"/>
      <c r="J8" s="89"/>
      <c r="K8" s="89"/>
      <c r="M8" s="82" t="s">
        <v>93</v>
      </c>
      <c r="N8" s="86" t="s">
        <v>44</v>
      </c>
    </row>
    <row r="9" spans="2:14" ht="30.75" customHeight="1" x14ac:dyDescent="0.15">
      <c r="B9" s="118" t="s">
        <v>68</v>
      </c>
      <c r="C9" s="573" t="s">
        <v>81</v>
      </c>
      <c r="D9" s="573"/>
      <c r="E9" s="573"/>
      <c r="F9" s="573"/>
      <c r="G9" s="135" t="s">
        <v>233</v>
      </c>
      <c r="H9" s="574" t="s">
        <v>353</v>
      </c>
      <c r="I9" s="575"/>
      <c r="J9" s="90"/>
      <c r="K9" s="90"/>
      <c r="M9" s="91" t="s">
        <v>97</v>
      </c>
    </row>
    <row r="10" spans="2:14" ht="39" customHeight="1" x14ac:dyDescent="0.15">
      <c r="B10" s="118" t="s">
        <v>235</v>
      </c>
      <c r="C10" s="559" t="s">
        <v>354</v>
      </c>
      <c r="D10" s="559"/>
      <c r="E10" s="559"/>
      <c r="F10" s="559"/>
      <c r="G10" s="559"/>
      <c r="H10" s="559"/>
      <c r="I10" s="560"/>
      <c r="J10" s="92"/>
      <c r="K10" s="92"/>
      <c r="M10" s="91"/>
    </row>
    <row r="11" spans="2:14" ht="30.75" customHeight="1" x14ac:dyDescent="0.15">
      <c r="B11" s="118" t="s">
        <v>237</v>
      </c>
      <c r="C11" s="552" t="s">
        <v>355</v>
      </c>
      <c r="D11" s="552"/>
      <c r="E11" s="552"/>
      <c r="F11" s="552"/>
      <c r="G11" s="552"/>
      <c r="H11" s="552"/>
      <c r="I11" s="576"/>
      <c r="J11" s="88"/>
      <c r="K11" s="88"/>
      <c r="M11" s="91"/>
      <c r="N11" s="86" t="s">
        <v>102</v>
      </c>
    </row>
    <row r="12" spans="2:14" ht="30.75" customHeight="1" x14ac:dyDescent="0.15">
      <c r="B12" s="118" t="s">
        <v>239</v>
      </c>
      <c r="C12" s="550" t="s">
        <v>356</v>
      </c>
      <c r="D12" s="550"/>
      <c r="E12" s="550"/>
      <c r="F12" s="550"/>
      <c r="G12" s="135" t="s">
        <v>241</v>
      </c>
      <c r="H12" s="564" t="s">
        <v>106</v>
      </c>
      <c r="I12" s="565"/>
      <c r="J12" s="88"/>
      <c r="K12" s="88"/>
      <c r="M12" s="91" t="s">
        <v>107</v>
      </c>
      <c r="N12" s="86" t="s">
        <v>84</v>
      </c>
    </row>
    <row r="13" spans="2:14" ht="30.75" customHeight="1" x14ac:dyDescent="0.15">
      <c r="B13" s="118" t="s">
        <v>242</v>
      </c>
      <c r="C13" s="577" t="s">
        <v>243</v>
      </c>
      <c r="D13" s="577"/>
      <c r="E13" s="577"/>
      <c r="F13" s="577"/>
      <c r="G13" s="135" t="s">
        <v>244</v>
      </c>
      <c r="H13" s="552" t="s">
        <v>77</v>
      </c>
      <c r="I13" s="576"/>
      <c r="J13" s="88"/>
      <c r="K13" s="88"/>
      <c r="M13" s="91" t="s">
        <v>111</v>
      </c>
    </row>
    <row r="14" spans="2:14" ht="30" customHeight="1" x14ac:dyDescent="0.15">
      <c r="B14" s="118" t="s">
        <v>245</v>
      </c>
      <c r="C14" s="758" t="s">
        <v>357</v>
      </c>
      <c r="D14" s="759"/>
      <c r="E14" s="759"/>
      <c r="F14" s="759"/>
      <c r="G14" s="759"/>
      <c r="H14" s="759"/>
      <c r="I14" s="760"/>
      <c r="J14" s="92"/>
      <c r="K14" s="92"/>
      <c r="M14" s="91" t="s">
        <v>114</v>
      </c>
      <c r="N14" s="86"/>
    </row>
    <row r="15" spans="2:14" ht="30.75" customHeight="1" x14ac:dyDescent="0.15">
      <c r="B15" s="118" t="s">
        <v>247</v>
      </c>
      <c r="C15" s="550" t="s">
        <v>301</v>
      </c>
      <c r="D15" s="550"/>
      <c r="E15" s="550"/>
      <c r="F15" s="550"/>
      <c r="G15" s="550"/>
      <c r="H15" s="550"/>
      <c r="I15" s="551"/>
      <c r="J15" s="93"/>
      <c r="K15" s="93"/>
      <c r="M15" s="91" t="s">
        <v>118</v>
      </c>
      <c r="N15" s="86"/>
    </row>
    <row r="16" spans="2:14" ht="20.25" customHeight="1" x14ac:dyDescent="0.15">
      <c r="B16" s="118" t="s">
        <v>249</v>
      </c>
      <c r="C16" s="559" t="s">
        <v>358</v>
      </c>
      <c r="D16" s="559"/>
      <c r="E16" s="559"/>
      <c r="F16" s="559"/>
      <c r="G16" s="559"/>
      <c r="H16" s="559"/>
      <c r="I16" s="560"/>
      <c r="J16" s="94"/>
      <c r="K16" s="94"/>
      <c r="M16" s="91"/>
      <c r="N16" s="86"/>
    </row>
    <row r="17" spans="2:14" ht="30.75" customHeight="1" x14ac:dyDescent="0.15">
      <c r="B17" s="118" t="s">
        <v>251</v>
      </c>
      <c r="C17" s="552" t="s">
        <v>43</v>
      </c>
      <c r="D17" s="553"/>
      <c r="E17" s="553"/>
      <c r="F17" s="553"/>
      <c r="G17" s="553"/>
      <c r="H17" s="553"/>
      <c r="I17" s="554"/>
      <c r="J17" s="95"/>
      <c r="K17" s="95"/>
      <c r="M17" s="91" t="s">
        <v>106</v>
      </c>
      <c r="N17" s="86"/>
    </row>
    <row r="18" spans="2:14" ht="18" customHeight="1" x14ac:dyDescent="0.15">
      <c r="B18" s="555" t="s">
        <v>253</v>
      </c>
      <c r="C18" s="556" t="s">
        <v>254</v>
      </c>
      <c r="D18" s="556"/>
      <c r="E18" s="556"/>
      <c r="F18" s="557" t="s">
        <v>255</v>
      </c>
      <c r="G18" s="557"/>
      <c r="H18" s="557"/>
      <c r="I18" s="558"/>
      <c r="J18" s="96"/>
      <c r="K18" s="96"/>
      <c r="M18" s="91" t="s">
        <v>128</v>
      </c>
      <c r="N18" s="86"/>
    </row>
    <row r="19" spans="2:14" ht="39.75" customHeight="1" x14ac:dyDescent="0.15">
      <c r="B19" s="555"/>
      <c r="C19" s="559" t="s">
        <v>359</v>
      </c>
      <c r="D19" s="559"/>
      <c r="E19" s="559"/>
      <c r="F19" s="559" t="s">
        <v>360</v>
      </c>
      <c r="G19" s="559"/>
      <c r="H19" s="559"/>
      <c r="I19" s="560"/>
      <c r="J19" s="94"/>
      <c r="K19" s="94"/>
      <c r="M19" s="91" t="s">
        <v>132</v>
      </c>
      <c r="N19" s="86"/>
    </row>
    <row r="20" spans="2:14" ht="39.75" customHeight="1" x14ac:dyDescent="0.15">
      <c r="B20" s="118" t="s">
        <v>258</v>
      </c>
      <c r="C20" s="561" t="s">
        <v>252</v>
      </c>
      <c r="D20" s="562"/>
      <c r="E20" s="563"/>
      <c r="F20" s="564" t="s">
        <v>252</v>
      </c>
      <c r="G20" s="564"/>
      <c r="H20" s="564"/>
      <c r="I20" s="565"/>
      <c r="J20" s="88"/>
      <c r="K20" s="88"/>
      <c r="M20" s="91"/>
      <c r="N20" s="86"/>
    </row>
    <row r="21" spans="2:14" ht="361.25" customHeight="1" x14ac:dyDescent="0.15">
      <c r="B21" s="118" t="s">
        <v>259</v>
      </c>
      <c r="C21" s="566" t="s">
        <v>361</v>
      </c>
      <c r="D21" s="567"/>
      <c r="E21" s="568"/>
      <c r="F21" s="755" t="s">
        <v>362</v>
      </c>
      <c r="G21" s="756"/>
      <c r="H21" s="756"/>
      <c r="I21" s="757"/>
      <c r="J21" s="93"/>
      <c r="K21" s="93"/>
      <c r="M21" s="97"/>
      <c r="N21" s="86"/>
    </row>
    <row r="22" spans="2:14" ht="23.25" customHeight="1" x14ac:dyDescent="0.15">
      <c r="B22" s="118" t="s">
        <v>262</v>
      </c>
      <c r="C22" s="545">
        <v>44562</v>
      </c>
      <c r="D22" s="569"/>
      <c r="E22" s="570"/>
      <c r="F22" s="135" t="s">
        <v>263</v>
      </c>
      <c r="G22" s="243">
        <v>0.1</v>
      </c>
      <c r="H22" s="135" t="s">
        <v>264</v>
      </c>
      <c r="I22" s="244">
        <v>0.1</v>
      </c>
      <c r="J22" s="98"/>
      <c r="K22" s="98"/>
      <c r="M22" s="97"/>
    </row>
    <row r="23" spans="2:14" ht="27" customHeight="1" x14ac:dyDescent="0.15">
      <c r="B23" s="118" t="s">
        <v>265</v>
      </c>
      <c r="C23" s="545">
        <v>44926</v>
      </c>
      <c r="D23" s="525"/>
      <c r="E23" s="546"/>
      <c r="F23" s="135" t="s">
        <v>266</v>
      </c>
      <c r="G23" s="547">
        <v>0.3</v>
      </c>
      <c r="H23" s="548"/>
      <c r="I23" s="549"/>
      <c r="J23" s="99"/>
      <c r="K23" s="99"/>
      <c r="M23" s="97"/>
    </row>
    <row r="24" spans="2:14" ht="30.75" customHeight="1" x14ac:dyDescent="0.15">
      <c r="B24" s="226" t="s">
        <v>267</v>
      </c>
      <c r="C24" s="521" t="s">
        <v>268</v>
      </c>
      <c r="D24" s="522"/>
      <c r="E24" s="523"/>
      <c r="F24" s="227" t="s">
        <v>269</v>
      </c>
      <c r="G24" s="524" t="s">
        <v>46</v>
      </c>
      <c r="H24" s="525"/>
      <c r="I24" s="526"/>
      <c r="J24" s="96"/>
      <c r="K24" s="96"/>
      <c r="M24" s="97"/>
    </row>
    <row r="25" spans="2:14" ht="22.5" customHeight="1" x14ac:dyDescent="0.15">
      <c r="B25" s="512" t="s">
        <v>270</v>
      </c>
      <c r="C25" s="513"/>
      <c r="D25" s="513"/>
      <c r="E25" s="513"/>
      <c r="F25" s="513"/>
      <c r="G25" s="513"/>
      <c r="H25" s="513"/>
      <c r="I25" s="514"/>
      <c r="J25" s="85"/>
      <c r="K25" s="85"/>
      <c r="M25" s="97"/>
    </row>
    <row r="26" spans="2:14" ht="43.5" customHeight="1" x14ac:dyDescent="0.15">
      <c r="B26" s="100" t="s">
        <v>148</v>
      </c>
      <c r="C26" s="138" t="s">
        <v>271</v>
      </c>
      <c r="D26" s="138" t="s">
        <v>272</v>
      </c>
      <c r="E26" s="139" t="s">
        <v>273</v>
      </c>
      <c r="F26" s="138" t="s">
        <v>274</v>
      </c>
      <c r="G26" s="138" t="s">
        <v>275</v>
      </c>
      <c r="H26" s="139" t="s">
        <v>276</v>
      </c>
      <c r="I26" s="140" t="s">
        <v>277</v>
      </c>
      <c r="J26" s="94"/>
      <c r="K26" s="94"/>
      <c r="M26" s="97"/>
    </row>
    <row r="27" spans="2:14" ht="15.5" customHeight="1" x14ac:dyDescent="0.15">
      <c r="B27" s="100" t="s">
        <v>278</v>
      </c>
      <c r="C27" s="232">
        <f>8.33%*$G$23</f>
        <v>2.4989999999999998E-2</v>
      </c>
      <c r="D27" s="232">
        <f>8.33%*$G$23</f>
        <v>2.4989999999999998E-2</v>
      </c>
      <c r="E27" s="131">
        <f>D27/C27</f>
        <v>1</v>
      </c>
      <c r="F27" s="542">
        <f>SUM(C27:C38)</f>
        <v>0.29988000000000004</v>
      </c>
      <c r="G27" s="542">
        <f>SUM(D27:D38)</f>
        <v>0.24990000000000001</v>
      </c>
      <c r="H27" s="245">
        <f>+(D27*100%)/$G$23</f>
        <v>8.3299999999999999E-2</v>
      </c>
      <c r="I27" s="539">
        <f>G27+I22</f>
        <v>0.34989999999999999</v>
      </c>
      <c r="J27" s="94"/>
      <c r="K27" s="94"/>
      <c r="M27" s="97"/>
    </row>
    <row r="28" spans="2:14" ht="15.5" customHeight="1" x14ac:dyDescent="0.15">
      <c r="B28" s="100" t="s">
        <v>158</v>
      </c>
      <c r="C28" s="232">
        <f>8.33%*$G$23</f>
        <v>2.4989999999999998E-2</v>
      </c>
      <c r="D28" s="232">
        <f>8.33%*$G$23</f>
        <v>2.4989999999999998E-2</v>
      </c>
      <c r="E28" s="131">
        <f>D28/C28</f>
        <v>1</v>
      </c>
      <c r="F28" s="543"/>
      <c r="G28" s="543"/>
      <c r="H28" s="245">
        <f>+IF(D28="","",((D28*100%)/$G$23)+H27)</f>
        <v>0.1666</v>
      </c>
      <c r="I28" s="540"/>
      <c r="J28" s="94"/>
      <c r="K28" s="94"/>
      <c r="M28" s="97"/>
    </row>
    <row r="29" spans="2:14" ht="15.5" customHeight="1" x14ac:dyDescent="0.15">
      <c r="B29" s="100" t="s">
        <v>159</v>
      </c>
      <c r="C29" s="232">
        <f t="shared" ref="C29:D36" si="0">8.33%*$G$23</f>
        <v>2.4989999999999998E-2</v>
      </c>
      <c r="D29" s="232">
        <f t="shared" si="0"/>
        <v>2.4989999999999998E-2</v>
      </c>
      <c r="E29" s="131">
        <f>D29/C29</f>
        <v>1</v>
      </c>
      <c r="F29" s="543"/>
      <c r="G29" s="543"/>
      <c r="H29" s="245">
        <f>+IF(D29="","",((D29*100%)/$G$23)+H28)</f>
        <v>0.24990000000000001</v>
      </c>
      <c r="I29" s="540"/>
      <c r="J29" s="94"/>
      <c r="K29" s="94"/>
      <c r="M29" s="97"/>
    </row>
    <row r="30" spans="2:14" ht="15.5" customHeight="1" x14ac:dyDescent="0.15">
      <c r="B30" s="100" t="s">
        <v>160</v>
      </c>
      <c r="C30" s="232">
        <f t="shared" si="0"/>
        <v>2.4989999999999998E-2</v>
      </c>
      <c r="D30" s="232">
        <f t="shared" si="0"/>
        <v>2.4989999999999998E-2</v>
      </c>
      <c r="E30" s="131">
        <f t="shared" ref="E30:E31" si="1">D30/C30</f>
        <v>1</v>
      </c>
      <c r="F30" s="543"/>
      <c r="G30" s="543"/>
      <c r="H30" s="245">
        <f t="shared" ref="H30:H38" si="2">+IF(D30="","",((D30*100%)/$G$23)+H29)</f>
        <v>0.3332</v>
      </c>
      <c r="I30" s="540"/>
      <c r="J30" s="94"/>
      <c r="K30" s="94"/>
      <c r="M30" s="97"/>
    </row>
    <row r="31" spans="2:14" ht="15.5" customHeight="1" x14ac:dyDescent="0.15">
      <c r="B31" s="100" t="s">
        <v>161</v>
      </c>
      <c r="C31" s="232">
        <f t="shared" si="0"/>
        <v>2.4989999999999998E-2</v>
      </c>
      <c r="D31" s="232">
        <f t="shared" si="0"/>
        <v>2.4989999999999998E-2</v>
      </c>
      <c r="E31" s="131">
        <f t="shared" si="1"/>
        <v>1</v>
      </c>
      <c r="F31" s="543"/>
      <c r="G31" s="543"/>
      <c r="H31" s="245">
        <f t="shared" si="2"/>
        <v>0.41649999999999998</v>
      </c>
      <c r="I31" s="540"/>
      <c r="J31" s="94"/>
      <c r="K31" s="94"/>
      <c r="M31" s="97"/>
    </row>
    <row r="32" spans="2:14" ht="15.5" customHeight="1" x14ac:dyDescent="0.15">
      <c r="B32" s="100" t="s">
        <v>162</v>
      </c>
      <c r="C32" s="232">
        <f t="shared" si="0"/>
        <v>2.4989999999999998E-2</v>
      </c>
      <c r="D32" s="232">
        <f t="shared" si="0"/>
        <v>2.4989999999999998E-2</v>
      </c>
      <c r="E32" s="131">
        <f>D32/C32</f>
        <v>1</v>
      </c>
      <c r="F32" s="543"/>
      <c r="G32" s="543"/>
      <c r="H32" s="245">
        <f t="shared" si="2"/>
        <v>0.49979999999999997</v>
      </c>
      <c r="I32" s="540"/>
      <c r="J32" s="94"/>
      <c r="K32" s="94"/>
      <c r="M32" s="97"/>
    </row>
    <row r="33" spans="2:11" ht="19.5" customHeight="1" x14ac:dyDescent="0.15">
      <c r="B33" s="100" t="s">
        <v>163</v>
      </c>
      <c r="C33" s="232">
        <f t="shared" si="0"/>
        <v>2.4989999999999998E-2</v>
      </c>
      <c r="D33" s="232">
        <f t="shared" si="0"/>
        <v>2.4989999999999998E-2</v>
      </c>
      <c r="E33" s="131">
        <f t="shared" ref="E33:E38" si="3">D33/C33</f>
        <v>1</v>
      </c>
      <c r="F33" s="543"/>
      <c r="G33" s="543"/>
      <c r="H33" s="245">
        <f t="shared" si="2"/>
        <v>0.58309999999999995</v>
      </c>
      <c r="I33" s="540"/>
      <c r="J33" s="102"/>
      <c r="K33" s="102"/>
    </row>
    <row r="34" spans="2:11" ht="19.5" customHeight="1" x14ac:dyDescent="0.15">
      <c r="B34" s="100" t="s">
        <v>164</v>
      </c>
      <c r="C34" s="232">
        <f t="shared" si="0"/>
        <v>2.4989999999999998E-2</v>
      </c>
      <c r="D34" s="232">
        <f>+C34</f>
        <v>2.4989999999999998E-2</v>
      </c>
      <c r="E34" s="131">
        <f t="shared" si="3"/>
        <v>1</v>
      </c>
      <c r="F34" s="543"/>
      <c r="G34" s="543"/>
      <c r="H34" s="245">
        <f t="shared" si="2"/>
        <v>0.66639999999999999</v>
      </c>
      <c r="I34" s="540"/>
      <c r="J34" s="102"/>
      <c r="K34" s="102"/>
    </row>
    <row r="35" spans="2:11" ht="19.5" customHeight="1" x14ac:dyDescent="0.15">
      <c r="B35" s="100" t="s">
        <v>165</v>
      </c>
      <c r="C35" s="232">
        <f t="shared" si="0"/>
        <v>2.4989999999999998E-2</v>
      </c>
      <c r="D35" s="232">
        <f t="shared" si="0"/>
        <v>2.4989999999999998E-2</v>
      </c>
      <c r="E35" s="131">
        <f t="shared" si="3"/>
        <v>1</v>
      </c>
      <c r="F35" s="543"/>
      <c r="G35" s="543"/>
      <c r="H35" s="245">
        <f t="shared" si="2"/>
        <v>0.74970000000000003</v>
      </c>
      <c r="I35" s="540"/>
      <c r="J35" s="102"/>
      <c r="K35" s="102"/>
    </row>
    <row r="36" spans="2:11" ht="19.5" customHeight="1" x14ac:dyDescent="0.15">
      <c r="B36" s="100" t="s">
        <v>166</v>
      </c>
      <c r="C36" s="232">
        <f t="shared" si="0"/>
        <v>2.4989999999999998E-2</v>
      </c>
      <c r="D36" s="232">
        <f>+C36</f>
        <v>2.4989999999999998E-2</v>
      </c>
      <c r="E36" s="131">
        <f t="shared" si="3"/>
        <v>1</v>
      </c>
      <c r="F36" s="543"/>
      <c r="G36" s="543"/>
      <c r="H36" s="245">
        <f t="shared" si="2"/>
        <v>0.83300000000000007</v>
      </c>
      <c r="I36" s="540"/>
      <c r="J36" s="102"/>
      <c r="K36" s="102"/>
    </row>
    <row r="37" spans="2:11" ht="19.5" customHeight="1" x14ac:dyDescent="0.15">
      <c r="B37" s="100" t="s">
        <v>167</v>
      </c>
      <c r="C37" s="232">
        <f t="shared" ref="C37:C38" si="4">8.33%*$G$23</f>
        <v>2.4989999999999998E-2</v>
      </c>
      <c r="D37" s="232"/>
      <c r="E37" s="131">
        <f t="shared" si="3"/>
        <v>0</v>
      </c>
      <c r="F37" s="543"/>
      <c r="G37" s="543"/>
      <c r="H37" s="245" t="str">
        <f t="shared" si="2"/>
        <v/>
      </c>
      <c r="I37" s="540"/>
      <c r="J37" s="102"/>
      <c r="K37" s="102"/>
    </row>
    <row r="38" spans="2:11" ht="19.5" customHeight="1" x14ac:dyDescent="0.15">
      <c r="B38" s="100" t="s">
        <v>168</v>
      </c>
      <c r="C38" s="232">
        <f t="shared" si="4"/>
        <v>2.4989999999999998E-2</v>
      </c>
      <c r="D38" s="232"/>
      <c r="E38" s="131">
        <f t="shared" si="3"/>
        <v>0</v>
      </c>
      <c r="F38" s="544"/>
      <c r="G38" s="544"/>
      <c r="H38" s="245" t="str">
        <f t="shared" si="2"/>
        <v/>
      </c>
      <c r="I38" s="541"/>
      <c r="J38" s="102"/>
      <c r="K38" s="102"/>
    </row>
    <row r="39" spans="2:11" ht="78.75" customHeight="1" x14ac:dyDescent="0.15">
      <c r="B39" s="119" t="s">
        <v>280</v>
      </c>
      <c r="C39" s="749" t="s">
        <v>363</v>
      </c>
      <c r="D39" s="750"/>
      <c r="E39" s="750"/>
      <c r="F39" s="750"/>
      <c r="G39" s="750"/>
      <c r="H39" s="750"/>
      <c r="I39" s="751"/>
      <c r="J39" s="103"/>
      <c r="K39" s="103"/>
    </row>
    <row r="40" spans="2:11" ht="47.75" customHeight="1" x14ac:dyDescent="0.15">
      <c r="B40" s="530"/>
      <c r="C40" s="531"/>
      <c r="D40" s="531"/>
      <c r="E40" s="531"/>
      <c r="F40" s="531"/>
      <c r="G40" s="531"/>
      <c r="H40" s="531"/>
      <c r="I40" s="532"/>
      <c r="J40" s="85"/>
      <c r="K40" s="85"/>
    </row>
    <row r="41" spans="2:11" ht="47.75" customHeight="1" x14ac:dyDescent="0.15">
      <c r="B41" s="533"/>
      <c r="C41" s="534"/>
      <c r="D41" s="534"/>
      <c r="E41" s="534"/>
      <c r="F41" s="534"/>
      <c r="G41" s="534"/>
      <c r="H41" s="534"/>
      <c r="I41" s="535"/>
      <c r="J41" s="103"/>
      <c r="K41" s="103"/>
    </row>
    <row r="42" spans="2:11" ht="47.75" customHeight="1" x14ac:dyDescent="0.15">
      <c r="B42" s="533"/>
      <c r="C42" s="534"/>
      <c r="D42" s="534"/>
      <c r="E42" s="534"/>
      <c r="F42" s="534"/>
      <c r="G42" s="534"/>
      <c r="H42" s="534"/>
      <c r="I42" s="535"/>
      <c r="J42" s="103"/>
      <c r="K42" s="103"/>
    </row>
    <row r="43" spans="2:11" ht="47.75" customHeight="1" x14ac:dyDescent="0.15">
      <c r="B43" s="533"/>
      <c r="C43" s="534"/>
      <c r="D43" s="534"/>
      <c r="E43" s="534"/>
      <c r="F43" s="534"/>
      <c r="G43" s="534"/>
      <c r="H43" s="534"/>
      <c r="I43" s="535"/>
      <c r="J43" s="103"/>
      <c r="K43" s="103"/>
    </row>
    <row r="44" spans="2:11" ht="47.75" customHeight="1" x14ac:dyDescent="0.15">
      <c r="B44" s="536"/>
      <c r="C44" s="537"/>
      <c r="D44" s="537"/>
      <c r="E44" s="537"/>
      <c r="F44" s="537"/>
      <c r="G44" s="537"/>
      <c r="H44" s="537"/>
      <c r="I44" s="538"/>
      <c r="J44" s="84"/>
      <c r="K44" s="84"/>
    </row>
    <row r="45" spans="2:11" ht="47.75" customHeight="1" x14ac:dyDescent="0.15">
      <c r="B45" s="150"/>
      <c r="C45" s="167" t="s">
        <v>364</v>
      </c>
      <c r="D45" s="151"/>
      <c r="E45" s="151"/>
      <c r="F45" s="151"/>
      <c r="G45" s="151"/>
      <c r="H45" s="151"/>
      <c r="I45" s="151"/>
      <c r="J45" s="84"/>
      <c r="K45" s="84"/>
    </row>
    <row r="46" spans="2:11" ht="43.25" customHeight="1" x14ac:dyDescent="0.15">
      <c r="B46" s="753" t="s">
        <v>281</v>
      </c>
      <c r="C46" s="729" t="s">
        <v>463</v>
      </c>
      <c r="D46" s="730"/>
      <c r="E46" s="730"/>
      <c r="F46" s="731"/>
      <c r="G46" s="153"/>
      <c r="H46" s="144" t="s">
        <v>148</v>
      </c>
      <c r="I46" s="145" t="s">
        <v>308</v>
      </c>
      <c r="J46" s="104"/>
      <c r="K46" s="104"/>
    </row>
    <row r="47" spans="2:11" ht="43.25" customHeight="1" x14ac:dyDescent="0.15">
      <c r="B47" s="754"/>
      <c r="C47" s="732"/>
      <c r="D47" s="733"/>
      <c r="E47" s="733"/>
      <c r="F47" s="734"/>
      <c r="G47" s="146" t="s">
        <v>365</v>
      </c>
      <c r="H47" s="154">
        <v>227</v>
      </c>
      <c r="I47" s="154">
        <v>2283</v>
      </c>
      <c r="J47" s="104"/>
      <c r="K47" s="104"/>
    </row>
    <row r="48" spans="2:11" ht="42.75" customHeight="1" x14ac:dyDescent="0.15">
      <c r="B48" s="754"/>
      <c r="C48" s="732"/>
      <c r="D48" s="733"/>
      <c r="E48" s="733"/>
      <c r="F48" s="734"/>
      <c r="G48" s="147" t="s">
        <v>366</v>
      </c>
      <c r="H48" s="160" t="s">
        <v>464</v>
      </c>
      <c r="I48" s="160" t="s">
        <v>465</v>
      </c>
      <c r="J48" s="104"/>
      <c r="K48" s="104"/>
    </row>
    <row r="49" spans="2:11" ht="45" x14ac:dyDescent="0.15">
      <c r="B49" s="754"/>
      <c r="C49" s="732"/>
      <c r="D49" s="733"/>
      <c r="E49" s="733"/>
      <c r="F49" s="734"/>
      <c r="G49" s="147" t="s">
        <v>367</v>
      </c>
      <c r="H49" s="160" t="s">
        <v>466</v>
      </c>
      <c r="I49" s="160" t="s">
        <v>467</v>
      </c>
      <c r="J49" s="104"/>
      <c r="K49" s="104"/>
    </row>
    <row r="50" spans="2:11" ht="60.75" customHeight="1" x14ac:dyDescent="0.15">
      <c r="B50" s="754"/>
      <c r="C50" s="735"/>
      <c r="D50" s="736"/>
      <c r="E50" s="736"/>
      <c r="F50" s="737"/>
      <c r="G50" s="147" t="s">
        <v>368</v>
      </c>
      <c r="H50" s="161" t="s">
        <v>469</v>
      </c>
      <c r="I50" s="161" t="s">
        <v>468</v>
      </c>
      <c r="J50" s="104"/>
      <c r="K50" s="104"/>
    </row>
    <row r="51" spans="2:11" ht="63" customHeight="1" x14ac:dyDescent="0.15">
      <c r="B51" s="754"/>
      <c r="C51" s="740" t="s">
        <v>470</v>
      </c>
      <c r="D51" s="741"/>
      <c r="E51" s="741"/>
      <c r="F51" s="742"/>
      <c r="G51" s="146" t="s">
        <v>369</v>
      </c>
      <c r="H51" s="154">
        <v>10</v>
      </c>
      <c r="I51" s="154">
        <f>393+19+10</f>
        <v>422</v>
      </c>
      <c r="J51" s="104"/>
      <c r="K51" s="104"/>
    </row>
    <row r="52" spans="2:11" ht="63" customHeight="1" x14ac:dyDescent="0.15">
      <c r="B52" s="754"/>
      <c r="C52" s="743"/>
      <c r="D52" s="744"/>
      <c r="E52" s="744"/>
      <c r="F52" s="745"/>
      <c r="G52" s="147" t="s">
        <v>370</v>
      </c>
      <c r="H52" s="154">
        <v>23</v>
      </c>
      <c r="I52" s="154">
        <f>131+36+23</f>
        <v>190</v>
      </c>
      <c r="J52" s="104"/>
      <c r="K52" s="104"/>
    </row>
    <row r="53" spans="2:11" ht="63" customHeight="1" x14ac:dyDescent="0.15">
      <c r="B53" s="754"/>
      <c r="C53" s="743"/>
      <c r="D53" s="744"/>
      <c r="E53" s="744"/>
      <c r="F53" s="745"/>
      <c r="G53" s="147" t="s">
        <v>371</v>
      </c>
      <c r="H53" s="154">
        <v>5</v>
      </c>
      <c r="I53" s="154">
        <f>60+5</f>
        <v>65</v>
      </c>
      <c r="J53" s="104"/>
      <c r="K53" s="104"/>
    </row>
    <row r="54" spans="2:11" ht="63" customHeight="1" x14ac:dyDescent="0.15">
      <c r="B54" s="754"/>
      <c r="C54" s="746"/>
      <c r="D54" s="747"/>
      <c r="E54" s="747"/>
      <c r="F54" s="748"/>
      <c r="G54" s="147" t="s">
        <v>372</v>
      </c>
      <c r="H54" s="154">
        <f>32+10</f>
        <v>42</v>
      </c>
      <c r="I54" s="154">
        <f>359+56+42</f>
        <v>457</v>
      </c>
      <c r="J54" s="104"/>
      <c r="K54" s="104"/>
    </row>
    <row r="55" spans="2:11" ht="81" customHeight="1" x14ac:dyDescent="0.15">
      <c r="B55" s="754"/>
      <c r="C55" s="729" t="s">
        <v>471</v>
      </c>
      <c r="D55" s="730"/>
      <c r="E55" s="730"/>
      <c r="F55" s="731"/>
      <c r="G55" s="146" t="s">
        <v>373</v>
      </c>
      <c r="H55" s="154">
        <v>15</v>
      </c>
      <c r="I55" s="154">
        <v>51</v>
      </c>
      <c r="J55" s="104"/>
      <c r="K55" s="104"/>
    </row>
    <row r="56" spans="2:11" ht="81" customHeight="1" x14ac:dyDescent="0.15">
      <c r="B56" s="754"/>
      <c r="C56" s="732"/>
      <c r="D56" s="733"/>
      <c r="E56" s="733"/>
      <c r="F56" s="734"/>
      <c r="G56" s="147" t="s">
        <v>374</v>
      </c>
      <c r="H56" s="154">
        <v>5</v>
      </c>
      <c r="I56" s="158">
        <v>59</v>
      </c>
      <c r="J56" s="104"/>
      <c r="K56" s="104"/>
    </row>
    <row r="57" spans="2:11" ht="81" customHeight="1" x14ac:dyDescent="0.15">
      <c r="B57" s="754"/>
      <c r="C57" s="735"/>
      <c r="D57" s="736"/>
      <c r="E57" s="736"/>
      <c r="F57" s="737"/>
      <c r="G57" s="147" t="s">
        <v>375</v>
      </c>
      <c r="H57" s="154">
        <v>3</v>
      </c>
      <c r="I57" s="158">
        <v>27</v>
      </c>
      <c r="J57" s="104"/>
      <c r="K57" s="104"/>
    </row>
    <row r="58" spans="2:11" ht="228.5" customHeight="1" x14ac:dyDescent="0.15">
      <c r="B58" s="148" t="s">
        <v>282</v>
      </c>
      <c r="C58" s="752" t="s">
        <v>472</v>
      </c>
      <c r="D58" s="752"/>
      <c r="E58" s="752"/>
      <c r="F58" s="752"/>
      <c r="G58" s="752"/>
      <c r="H58" s="752"/>
      <c r="I58" s="752"/>
      <c r="J58" s="104"/>
      <c r="K58" s="104"/>
    </row>
    <row r="59" spans="2:11" ht="54" customHeight="1" x14ac:dyDescent="0.15">
      <c r="B59" s="120" t="s">
        <v>283</v>
      </c>
      <c r="C59" s="518" t="s">
        <v>458</v>
      </c>
      <c r="D59" s="519"/>
      <c r="E59" s="519"/>
      <c r="F59" s="519"/>
      <c r="G59" s="519"/>
      <c r="H59" s="519"/>
      <c r="I59" s="520"/>
      <c r="J59" s="104"/>
      <c r="K59" s="104"/>
    </row>
    <row r="60" spans="2:11" ht="22.5" customHeight="1" x14ac:dyDescent="0.15">
      <c r="B60" s="512" t="s">
        <v>284</v>
      </c>
      <c r="C60" s="513"/>
      <c r="D60" s="513"/>
      <c r="E60" s="513"/>
      <c r="F60" s="513"/>
      <c r="G60" s="513"/>
      <c r="H60" s="513"/>
      <c r="I60" s="514"/>
      <c r="J60" s="104"/>
      <c r="K60" s="104"/>
    </row>
    <row r="61" spans="2:11" ht="22.5" customHeight="1" x14ac:dyDescent="0.15">
      <c r="B61" s="508" t="s">
        <v>285</v>
      </c>
      <c r="C61" s="141" t="s">
        <v>286</v>
      </c>
      <c r="D61" s="510" t="s">
        <v>287</v>
      </c>
      <c r="E61" s="510"/>
      <c r="F61" s="510"/>
      <c r="G61" s="510" t="s">
        <v>288</v>
      </c>
      <c r="H61" s="510"/>
      <c r="I61" s="511"/>
      <c r="J61" s="105"/>
      <c r="K61" s="105"/>
    </row>
    <row r="62" spans="2:11" ht="30.75" customHeight="1" x14ac:dyDescent="0.15">
      <c r="B62" s="509"/>
      <c r="C62" s="142"/>
      <c r="D62" s="591"/>
      <c r="E62" s="591"/>
      <c r="F62" s="591"/>
      <c r="G62" s="591"/>
      <c r="H62" s="591"/>
      <c r="I62" s="592"/>
      <c r="J62" s="105"/>
      <c r="K62" s="105"/>
    </row>
    <row r="63" spans="2:11" ht="32.25" customHeight="1" x14ac:dyDescent="0.15">
      <c r="B63" s="121" t="s">
        <v>289</v>
      </c>
      <c r="C63" s="738" t="s">
        <v>457</v>
      </c>
      <c r="D63" s="738"/>
      <c r="E63" s="738"/>
      <c r="F63" s="738"/>
      <c r="G63" s="738"/>
      <c r="H63" s="738"/>
      <c r="I63" s="739"/>
      <c r="J63" s="106"/>
      <c r="K63" s="106"/>
    </row>
    <row r="64" spans="2:11" ht="28.5" customHeight="1" x14ac:dyDescent="0.15">
      <c r="B64" s="122" t="s">
        <v>291</v>
      </c>
      <c r="C64" s="738" t="s">
        <v>457</v>
      </c>
      <c r="D64" s="738"/>
      <c r="E64" s="738"/>
      <c r="F64" s="738"/>
      <c r="G64" s="738"/>
      <c r="H64" s="738"/>
      <c r="I64" s="739"/>
      <c r="J64" s="106"/>
      <c r="K64" s="106"/>
    </row>
    <row r="65" spans="2:11" ht="30" customHeight="1" x14ac:dyDescent="0.15">
      <c r="B65" s="120" t="s">
        <v>292</v>
      </c>
      <c r="C65" s="738" t="s">
        <v>455</v>
      </c>
      <c r="D65" s="738"/>
      <c r="E65" s="738"/>
      <c r="F65" s="738"/>
      <c r="G65" s="738"/>
      <c r="H65" s="738"/>
      <c r="I65" s="739"/>
      <c r="J65" s="107"/>
      <c r="K65" s="107"/>
    </row>
    <row r="66" spans="2:11" ht="31.5" customHeight="1" thickBot="1" x14ac:dyDescent="0.2">
      <c r="B66" s="116" t="s">
        <v>294</v>
      </c>
      <c r="C66" s="738" t="s">
        <v>456</v>
      </c>
      <c r="D66" s="738"/>
      <c r="E66" s="738"/>
      <c r="F66" s="738"/>
      <c r="G66" s="738"/>
      <c r="H66" s="738"/>
      <c r="I66" s="739"/>
      <c r="J66" s="108"/>
      <c r="K66" s="108"/>
    </row>
    <row r="67" spans="2:11" x14ac:dyDescent="0.15">
      <c r="B67" s="109"/>
      <c r="C67" s="110"/>
      <c r="D67" s="110"/>
      <c r="E67" s="111"/>
      <c r="F67" s="111"/>
      <c r="G67" s="117"/>
      <c r="H67" s="113"/>
      <c r="I67" s="110"/>
      <c r="J67" s="108"/>
      <c r="K67" s="108"/>
    </row>
    <row r="68" spans="2:11" x14ac:dyDescent="0.15">
      <c r="B68" s="109"/>
      <c r="C68" s="110"/>
      <c r="D68" s="110"/>
      <c r="E68" s="111"/>
      <c r="F68" s="111"/>
      <c r="G68" s="117"/>
      <c r="H68" s="113"/>
      <c r="I68" s="110"/>
      <c r="J68" s="108"/>
      <c r="K68" s="108"/>
    </row>
    <row r="69" spans="2:11" x14ac:dyDescent="0.15">
      <c r="B69" s="109"/>
      <c r="C69" s="110"/>
      <c r="D69" s="110"/>
      <c r="E69" s="111"/>
      <c r="F69" s="111"/>
      <c r="G69" s="117"/>
      <c r="H69" s="113"/>
      <c r="I69" s="110"/>
      <c r="J69" s="108"/>
      <c r="K69" s="108"/>
    </row>
    <row r="70" spans="2:11" x14ac:dyDescent="0.15">
      <c r="B70" s="109"/>
      <c r="C70" s="110"/>
      <c r="D70" s="110"/>
      <c r="E70" s="111"/>
      <c r="F70" s="111"/>
      <c r="G70" s="117"/>
      <c r="H70" s="113"/>
      <c r="I70" s="110"/>
      <c r="J70" s="108"/>
      <c r="K70" s="108"/>
    </row>
    <row r="71" spans="2:11" x14ac:dyDescent="0.15">
      <c r="B71" s="109"/>
      <c r="C71" s="110"/>
      <c r="D71" s="110"/>
      <c r="E71" s="111"/>
      <c r="F71" s="111"/>
      <c r="G71" s="117"/>
      <c r="H71" s="113"/>
      <c r="I71" s="110"/>
      <c r="J71" s="108"/>
      <c r="K71" s="108"/>
    </row>
    <row r="72" spans="2:11" ht="25.5" customHeight="1" x14ac:dyDescent="0.15">
      <c r="B72" s="109"/>
      <c r="C72" s="110"/>
      <c r="D72" s="110"/>
      <c r="E72" s="111"/>
      <c r="F72" s="111"/>
      <c r="G72" s="117"/>
      <c r="H72" s="113"/>
      <c r="I72" s="110"/>
      <c r="J72" s="108"/>
      <c r="K72" s="108"/>
    </row>
  </sheetData>
  <mergeCells count="62">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39:I39"/>
    <mergeCell ref="B40:I44"/>
    <mergeCell ref="C58:I58"/>
    <mergeCell ref="C59:I59"/>
    <mergeCell ref="B46:B57"/>
    <mergeCell ref="C24:E24"/>
    <mergeCell ref="G24:I24"/>
    <mergeCell ref="B25:I25"/>
    <mergeCell ref="F27:F38"/>
    <mergeCell ref="G27:G38"/>
    <mergeCell ref="I27:I38"/>
    <mergeCell ref="B60:I60"/>
    <mergeCell ref="C55:F57"/>
    <mergeCell ref="C46:F50"/>
    <mergeCell ref="C66:I66"/>
    <mergeCell ref="B61:B62"/>
    <mergeCell ref="D61:F61"/>
    <mergeCell ref="G61:I61"/>
    <mergeCell ref="D62:F62"/>
    <mergeCell ref="G62:I62"/>
    <mergeCell ref="C63:I63"/>
    <mergeCell ref="C64:I64"/>
    <mergeCell ref="C65:I65"/>
    <mergeCell ref="C51:F54"/>
  </mergeCells>
  <dataValidations disablePrompts="1" count="7">
    <dataValidation type="list" allowBlank="1" showInputMessage="1" showErrorMessage="1" sqref="C7 I7" xr:uid="{05B76627-C89E-41E3-AB1B-261202073575}">
      <formula1>$N$11:$N$12</formula1>
    </dataValidation>
    <dataValidation type="list" allowBlank="1" showInputMessage="1" showErrorMessage="1" sqref="H13:I13" xr:uid="{564A4AFF-6A59-4F6C-AAF3-AEDDDF8D12BE}">
      <formula1>$N$5:$N$8</formula1>
    </dataValidation>
    <dataValidation type="list" allowBlank="1" showInputMessage="1" showErrorMessage="1" sqref="C9:F9" xr:uid="{2AA69A7B-E486-40B6-ACFF-D0DE5FD7574C}">
      <formula1>$M$6:$M$9</formula1>
    </dataValidation>
    <dataValidation type="list" allowBlank="1" showInputMessage="1" showErrorMessage="1" sqref="C24:E24" xr:uid="{E27D2EFE-1DA6-498B-8EF7-CA2C44421BDF}">
      <formula1>$M$12:$M$15</formula1>
    </dataValidation>
    <dataValidation type="list" allowBlank="1" showInputMessage="1" showErrorMessage="1" sqref="H12:I12" xr:uid="{00B38709-EA3E-4931-AC2F-582646218D8D}">
      <formula1>M17:M19</formula1>
    </dataValidation>
    <dataValidation type="list" showDropDown="1" showInputMessage="1" showErrorMessage="1" sqref="K12" xr:uid="{B131A374-4676-4EE4-906E-44CAFAAC5B7A}">
      <formula1>O17:O19</formula1>
    </dataValidation>
    <dataValidation type="list" allowBlank="1" showInputMessage="1" showErrorMessage="1" sqref="J10:K10" xr:uid="{25D86E89-C300-4909-B5DB-E6DEE92EEFCD}">
      <formula1>$M$21:$M$26</formula1>
    </dataValidation>
  </dataValidations>
  <pageMargins left="0.7" right="0.7" top="0.75" bottom="0.75" header="0.3" footer="0.3"/>
  <pageSetup scale="22"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7409"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5740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2A86-2E4A-416D-A697-A605E5896D75}">
  <dimension ref="B1:O113"/>
  <sheetViews>
    <sheetView view="pageBreakPreview" topLeftCell="A20" zoomScale="85" zoomScaleNormal="85" zoomScaleSheetLayoutView="85" zoomScalePageLayoutView="85" workbookViewId="0">
      <selection activeCell="C27" sqref="C27:D36"/>
    </sheetView>
  </sheetViews>
  <sheetFormatPr baseColWidth="10" defaultColWidth="10.6640625" defaultRowHeight="13" x14ac:dyDescent="0.15"/>
  <cols>
    <col min="1" max="1" width="1" style="83" customWidth="1"/>
    <col min="2" max="2" width="25.5" style="114" customWidth="1"/>
    <col min="3" max="3" width="14.5" style="83" customWidth="1"/>
    <col min="4" max="4" width="20.1640625" style="83" customWidth="1"/>
    <col min="5" max="5" width="16.5" style="83" customWidth="1"/>
    <col min="6" max="6" width="25" style="83" customWidth="1"/>
    <col min="7" max="7" width="24.33203125" style="114" customWidth="1"/>
    <col min="8" max="8" width="24.5" style="83" customWidth="1"/>
    <col min="9" max="9" width="26" style="83" customWidth="1"/>
    <col min="10" max="15" width="10.6640625" style="81"/>
    <col min="16" max="16384" width="10.6640625" style="83"/>
  </cols>
  <sheetData>
    <row r="1" spans="2:9" ht="37.5" customHeight="1" x14ac:dyDescent="0.15">
      <c r="B1" s="582"/>
      <c r="C1" s="585" t="s">
        <v>1</v>
      </c>
      <c r="D1" s="585"/>
      <c r="E1" s="585"/>
      <c r="F1" s="585"/>
      <c r="G1" s="585"/>
      <c r="H1" s="585"/>
      <c r="I1" s="586"/>
    </row>
    <row r="2" spans="2:9" ht="37.5" customHeight="1" x14ac:dyDescent="0.15">
      <c r="B2" s="583"/>
      <c r="C2" s="589" t="s">
        <v>218</v>
      </c>
      <c r="D2" s="589"/>
      <c r="E2" s="589"/>
      <c r="F2" s="589"/>
      <c r="G2" s="589"/>
      <c r="H2" s="589"/>
      <c r="I2" s="587"/>
    </row>
    <row r="3" spans="2:9" ht="37.5" customHeight="1" thickBot="1" x14ac:dyDescent="0.2">
      <c r="B3" s="584"/>
      <c r="C3" s="590" t="s">
        <v>219</v>
      </c>
      <c r="D3" s="590"/>
      <c r="E3" s="590"/>
      <c r="F3" s="590" t="s">
        <v>220</v>
      </c>
      <c r="G3" s="590"/>
      <c r="H3" s="590"/>
      <c r="I3" s="588"/>
    </row>
    <row r="4" spans="2:9" ht="23.25" customHeight="1" x14ac:dyDescent="0.15">
      <c r="B4" s="578" t="s">
        <v>221</v>
      </c>
      <c r="C4" s="579"/>
      <c r="D4" s="579"/>
      <c r="E4" s="579"/>
      <c r="F4" s="579"/>
      <c r="G4" s="579"/>
      <c r="H4" s="579"/>
      <c r="I4" s="580"/>
    </row>
    <row r="5" spans="2:9" ht="24" customHeight="1" x14ac:dyDescent="0.15">
      <c r="B5" s="512" t="s">
        <v>222</v>
      </c>
      <c r="C5" s="513"/>
      <c r="D5" s="513"/>
      <c r="E5" s="513"/>
      <c r="F5" s="513"/>
      <c r="G5" s="513"/>
      <c r="H5" s="513"/>
      <c r="I5" s="514"/>
    </row>
    <row r="6" spans="2:9" ht="30.75" customHeight="1" x14ac:dyDescent="0.15">
      <c r="B6" s="118" t="s">
        <v>223</v>
      </c>
      <c r="C6" s="134">
        <v>6</v>
      </c>
      <c r="D6" s="581" t="s">
        <v>224</v>
      </c>
      <c r="E6" s="581"/>
      <c r="F6" s="559" t="s">
        <v>376</v>
      </c>
      <c r="G6" s="559"/>
      <c r="H6" s="559"/>
      <c r="I6" s="560"/>
    </row>
    <row r="7" spans="2:9" ht="30.75" customHeight="1" x14ac:dyDescent="0.15">
      <c r="B7" s="118" t="s">
        <v>226</v>
      </c>
      <c r="C7" s="134" t="s">
        <v>84</v>
      </c>
      <c r="D7" s="581" t="s">
        <v>227</v>
      </c>
      <c r="E7" s="581"/>
      <c r="F7" s="559" t="s">
        <v>228</v>
      </c>
      <c r="G7" s="559"/>
      <c r="H7" s="135" t="s">
        <v>229</v>
      </c>
      <c r="I7" s="136" t="s">
        <v>84</v>
      </c>
    </row>
    <row r="8" spans="2:9" ht="30.75" customHeight="1" x14ac:dyDescent="0.15">
      <c r="B8" s="118" t="s">
        <v>230</v>
      </c>
      <c r="C8" s="559" t="s">
        <v>231</v>
      </c>
      <c r="D8" s="559"/>
      <c r="E8" s="559"/>
      <c r="F8" s="559"/>
      <c r="G8" s="135" t="s">
        <v>232</v>
      </c>
      <c r="H8" s="571">
        <v>7550</v>
      </c>
      <c r="I8" s="572"/>
    </row>
    <row r="9" spans="2:9" ht="30.75" customHeight="1" x14ac:dyDescent="0.15">
      <c r="B9" s="118" t="s">
        <v>68</v>
      </c>
      <c r="C9" s="573" t="s">
        <v>81</v>
      </c>
      <c r="D9" s="573"/>
      <c r="E9" s="573"/>
      <c r="F9" s="573"/>
      <c r="G9" s="135" t="s">
        <v>233</v>
      </c>
      <c r="H9" s="574" t="s">
        <v>377</v>
      </c>
      <c r="I9" s="575"/>
    </row>
    <row r="10" spans="2:9" ht="75.75" customHeight="1" x14ac:dyDescent="0.15">
      <c r="B10" s="118" t="s">
        <v>235</v>
      </c>
      <c r="C10" s="559" t="s">
        <v>378</v>
      </c>
      <c r="D10" s="559"/>
      <c r="E10" s="559"/>
      <c r="F10" s="559"/>
      <c r="G10" s="559"/>
      <c r="H10" s="559"/>
      <c r="I10" s="560"/>
    </row>
    <row r="11" spans="2:9" ht="30.75" customHeight="1" x14ac:dyDescent="0.15">
      <c r="B11" s="118" t="s">
        <v>237</v>
      </c>
      <c r="C11" s="552" t="s">
        <v>355</v>
      </c>
      <c r="D11" s="552"/>
      <c r="E11" s="552"/>
      <c r="F11" s="552"/>
      <c r="G11" s="552"/>
      <c r="H11" s="552"/>
      <c r="I11" s="576"/>
    </row>
    <row r="12" spans="2:9" ht="30.75" customHeight="1" x14ac:dyDescent="0.15">
      <c r="B12" s="118" t="s">
        <v>239</v>
      </c>
      <c r="C12" s="559" t="s">
        <v>379</v>
      </c>
      <c r="D12" s="559"/>
      <c r="E12" s="559"/>
      <c r="F12" s="559"/>
      <c r="G12" s="135" t="s">
        <v>241</v>
      </c>
      <c r="H12" s="564" t="s">
        <v>106</v>
      </c>
      <c r="I12" s="565"/>
    </row>
    <row r="13" spans="2:9" ht="30.75" customHeight="1" x14ac:dyDescent="0.15">
      <c r="B13" s="118" t="s">
        <v>242</v>
      </c>
      <c r="C13" s="577" t="s">
        <v>243</v>
      </c>
      <c r="D13" s="577"/>
      <c r="E13" s="577"/>
      <c r="F13" s="577"/>
      <c r="G13" s="135" t="s">
        <v>244</v>
      </c>
      <c r="H13" s="552" t="s">
        <v>77</v>
      </c>
      <c r="I13" s="576"/>
    </row>
    <row r="14" spans="2:9" ht="30" customHeight="1" x14ac:dyDescent="0.15">
      <c r="B14" s="118" t="s">
        <v>245</v>
      </c>
      <c r="C14" s="661" t="s">
        <v>380</v>
      </c>
      <c r="D14" s="661"/>
      <c r="E14" s="661"/>
      <c r="F14" s="661"/>
      <c r="G14" s="661"/>
      <c r="H14" s="661"/>
      <c r="I14" s="662"/>
    </row>
    <row r="15" spans="2:9" ht="30.75" customHeight="1" x14ac:dyDescent="0.15">
      <c r="B15" s="118" t="s">
        <v>247</v>
      </c>
      <c r="C15" s="550" t="s">
        <v>248</v>
      </c>
      <c r="D15" s="550"/>
      <c r="E15" s="550"/>
      <c r="F15" s="550"/>
      <c r="G15" s="550"/>
      <c r="H15" s="550"/>
      <c r="I15" s="551"/>
    </row>
    <row r="16" spans="2:9" ht="20.25" customHeight="1" x14ac:dyDescent="0.15">
      <c r="B16" s="118" t="s">
        <v>249</v>
      </c>
      <c r="C16" s="559" t="s">
        <v>381</v>
      </c>
      <c r="D16" s="559"/>
      <c r="E16" s="559"/>
      <c r="F16" s="559"/>
      <c r="G16" s="559"/>
      <c r="H16" s="559"/>
      <c r="I16" s="560"/>
    </row>
    <row r="17" spans="2:9" ht="30.75" customHeight="1" x14ac:dyDescent="0.15">
      <c r="B17" s="118" t="s">
        <v>251</v>
      </c>
      <c r="C17" s="552" t="s">
        <v>56</v>
      </c>
      <c r="D17" s="553"/>
      <c r="E17" s="553"/>
      <c r="F17" s="553"/>
      <c r="G17" s="553"/>
      <c r="H17" s="553"/>
      <c r="I17" s="554"/>
    </row>
    <row r="18" spans="2:9" ht="18" customHeight="1" x14ac:dyDescent="0.15">
      <c r="B18" s="555" t="s">
        <v>253</v>
      </c>
      <c r="C18" s="556" t="s">
        <v>254</v>
      </c>
      <c r="D18" s="556"/>
      <c r="E18" s="556"/>
      <c r="F18" s="557" t="s">
        <v>255</v>
      </c>
      <c r="G18" s="557"/>
      <c r="H18" s="557"/>
      <c r="I18" s="558"/>
    </row>
    <row r="19" spans="2:9" ht="39.75" customHeight="1" x14ac:dyDescent="0.15">
      <c r="B19" s="555"/>
      <c r="C19" s="524" t="s">
        <v>382</v>
      </c>
      <c r="D19" s="525"/>
      <c r="E19" s="546"/>
      <c r="F19" s="559" t="str">
        <f>C19</f>
        <v>Actividades que se ejecutaron para la implementación de los procesos transversales</v>
      </c>
      <c r="G19" s="559"/>
      <c r="H19" s="559"/>
      <c r="I19" s="560"/>
    </row>
    <row r="20" spans="2:9" ht="39.75" customHeight="1" x14ac:dyDescent="0.15">
      <c r="B20" s="118" t="s">
        <v>258</v>
      </c>
      <c r="C20" s="524" t="s">
        <v>383</v>
      </c>
      <c r="D20" s="525"/>
      <c r="E20" s="546"/>
      <c r="F20" s="559" t="str">
        <f>C20</f>
        <v>Cantidad de actividades que se ejecutaron para la implementacion de los procesos transversales</v>
      </c>
      <c r="G20" s="559"/>
      <c r="H20" s="559"/>
      <c r="I20" s="560"/>
    </row>
    <row r="21" spans="2:9" ht="30" customHeight="1" x14ac:dyDescent="0.15">
      <c r="B21" s="118" t="s">
        <v>259</v>
      </c>
      <c r="C21" s="566"/>
      <c r="D21" s="567"/>
      <c r="E21" s="568"/>
      <c r="F21" s="524"/>
      <c r="G21" s="525"/>
      <c r="H21" s="525"/>
      <c r="I21" s="526"/>
    </row>
    <row r="22" spans="2:9" ht="23.25" customHeight="1" x14ac:dyDescent="0.15">
      <c r="B22" s="118" t="s">
        <v>262</v>
      </c>
      <c r="C22" s="545">
        <v>44562</v>
      </c>
      <c r="D22" s="569"/>
      <c r="E22" s="570"/>
      <c r="F22" s="135" t="s">
        <v>263</v>
      </c>
      <c r="G22" s="231">
        <v>8.7999999999999995E-2</v>
      </c>
      <c r="H22" s="135" t="s">
        <v>264</v>
      </c>
      <c r="I22" s="137">
        <v>8.7999999999999995E-2</v>
      </c>
    </row>
    <row r="23" spans="2:9" ht="27" customHeight="1" x14ac:dyDescent="0.15">
      <c r="B23" s="118" t="s">
        <v>265</v>
      </c>
      <c r="C23" s="545">
        <v>44926</v>
      </c>
      <c r="D23" s="525"/>
      <c r="E23" s="546"/>
      <c r="F23" s="135" t="s">
        <v>266</v>
      </c>
      <c r="G23" s="769">
        <v>0.3</v>
      </c>
      <c r="H23" s="770"/>
      <c r="I23" s="771"/>
    </row>
    <row r="24" spans="2:9" ht="30.75" customHeight="1" x14ac:dyDescent="0.15">
      <c r="B24" s="226" t="s">
        <v>267</v>
      </c>
      <c r="C24" s="521" t="s">
        <v>268</v>
      </c>
      <c r="D24" s="522"/>
      <c r="E24" s="523"/>
      <c r="F24" s="227" t="s">
        <v>269</v>
      </c>
      <c r="G24" s="524" t="s">
        <v>46</v>
      </c>
      <c r="H24" s="525"/>
      <c r="I24" s="526"/>
    </row>
    <row r="25" spans="2:9" ht="22.5" customHeight="1" x14ac:dyDescent="0.15">
      <c r="B25" s="512" t="s">
        <v>270</v>
      </c>
      <c r="C25" s="513"/>
      <c r="D25" s="513"/>
      <c r="E25" s="513"/>
      <c r="F25" s="513"/>
      <c r="G25" s="513"/>
      <c r="H25" s="513"/>
      <c r="I25" s="514"/>
    </row>
    <row r="26" spans="2:9" ht="43.5" customHeight="1" x14ac:dyDescent="0.15">
      <c r="B26" s="100" t="s">
        <v>148</v>
      </c>
      <c r="C26" s="138" t="s">
        <v>271</v>
      </c>
      <c r="D26" s="138" t="s">
        <v>272</v>
      </c>
      <c r="E26" s="139" t="s">
        <v>273</v>
      </c>
      <c r="F26" s="138" t="s">
        <v>274</v>
      </c>
      <c r="G26" s="138" t="s">
        <v>275</v>
      </c>
      <c r="H26" s="139" t="s">
        <v>276</v>
      </c>
      <c r="I26" s="140" t="s">
        <v>277</v>
      </c>
    </row>
    <row r="27" spans="2:9" ht="15.5" customHeight="1" x14ac:dyDescent="0.15">
      <c r="B27" s="100" t="s">
        <v>278</v>
      </c>
      <c r="C27" s="170">
        <f>0.91*$G$23</f>
        <v>0.27300000000000002</v>
      </c>
      <c r="D27" s="170">
        <f>0.732*$G$23</f>
        <v>0.21959999999999999</v>
      </c>
      <c r="E27" s="131">
        <f>D27/C27</f>
        <v>0.80439560439560431</v>
      </c>
      <c r="F27" s="763">
        <f>SUM(C27:C38)</f>
        <v>3.0038999999999998</v>
      </c>
      <c r="G27" s="763">
        <f>SUM(D27:D38)</f>
        <v>2.3449985554953772</v>
      </c>
      <c r="H27" s="246">
        <f>+(D27*100%)/$G$23</f>
        <v>0.73199999999999998</v>
      </c>
      <c r="I27" s="766">
        <f>G27+I22</f>
        <v>2.4329985554953772</v>
      </c>
    </row>
    <row r="28" spans="2:9" ht="15.5" customHeight="1" x14ac:dyDescent="0.15">
      <c r="B28" s="100" t="s">
        <v>158</v>
      </c>
      <c r="C28" s="170">
        <f>0.84*$G$23</f>
        <v>0.252</v>
      </c>
      <c r="D28" s="170">
        <f>0.793*$G$23</f>
        <v>0.2379</v>
      </c>
      <c r="E28" s="131">
        <f t="shared" ref="E28:E31" si="0">D28/C28</f>
        <v>0.94404761904761902</v>
      </c>
      <c r="F28" s="764"/>
      <c r="G28" s="764"/>
      <c r="H28" s="246">
        <f>+IF(D28="","",((D28*100%)/$G$23)+H27)</f>
        <v>1.5249999999999999</v>
      </c>
      <c r="I28" s="767"/>
    </row>
    <row r="29" spans="2:9" ht="15.5" customHeight="1" x14ac:dyDescent="0.15">
      <c r="B29" s="100" t="s">
        <v>159</v>
      </c>
      <c r="C29" s="170">
        <f>0.877*$G$23</f>
        <v>0.2631</v>
      </c>
      <c r="D29" s="170">
        <f>0.754*$G$23</f>
        <v>0.22619999999999998</v>
      </c>
      <c r="E29" s="131">
        <f t="shared" si="0"/>
        <v>0.8597491448118586</v>
      </c>
      <c r="F29" s="764"/>
      <c r="G29" s="764"/>
      <c r="H29" s="246">
        <f t="shared" ref="H29:H38" si="1">+IF(D29="","",((D29*100%)/$G$23)+H28)</f>
        <v>2.2789999999999999</v>
      </c>
      <c r="I29" s="767"/>
    </row>
    <row r="30" spans="2:9" ht="15.5" customHeight="1" x14ac:dyDescent="0.15">
      <c r="B30" s="100" t="s">
        <v>160</v>
      </c>
      <c r="C30" s="170">
        <f>0.77*$G$23</f>
        <v>0.23099999999999998</v>
      </c>
      <c r="D30" s="170">
        <f>0.712*$G$23</f>
        <v>0.21359999999999998</v>
      </c>
      <c r="E30" s="131">
        <f t="shared" si="0"/>
        <v>0.92467532467532465</v>
      </c>
      <c r="F30" s="764"/>
      <c r="G30" s="764"/>
      <c r="H30" s="246">
        <f t="shared" si="1"/>
        <v>2.9909999999999997</v>
      </c>
      <c r="I30" s="767"/>
    </row>
    <row r="31" spans="2:9" ht="15.5" customHeight="1" x14ac:dyDescent="0.15">
      <c r="B31" s="100" t="s">
        <v>161</v>
      </c>
      <c r="C31" s="170">
        <f>0.768*$G$23</f>
        <v>0.23039999999999999</v>
      </c>
      <c r="D31" s="170">
        <f>0.768*$G$23</f>
        <v>0.23039999999999999</v>
      </c>
      <c r="E31" s="131">
        <f t="shared" si="0"/>
        <v>1</v>
      </c>
      <c r="F31" s="764"/>
      <c r="G31" s="764"/>
      <c r="H31" s="246">
        <f t="shared" si="1"/>
        <v>3.7589999999999995</v>
      </c>
      <c r="I31" s="767"/>
    </row>
    <row r="32" spans="2:9" ht="15.5" customHeight="1" x14ac:dyDescent="0.15">
      <c r="B32" s="100" t="s">
        <v>162</v>
      </c>
      <c r="C32" s="170">
        <f>0.948*$G$23</f>
        <v>0.28439999999999999</v>
      </c>
      <c r="D32" s="170">
        <f>+C32*97.2%</f>
        <v>0.27643679999999998</v>
      </c>
      <c r="E32" s="131">
        <f>D32/C32</f>
        <v>0.97199999999999998</v>
      </c>
      <c r="F32" s="764"/>
      <c r="G32" s="764"/>
      <c r="H32" s="246">
        <f t="shared" si="1"/>
        <v>4.6804559999999995</v>
      </c>
      <c r="I32" s="767"/>
    </row>
    <row r="33" spans="2:10" ht="19.5" customHeight="1" x14ac:dyDescent="0.15">
      <c r="B33" s="100" t="s">
        <v>163</v>
      </c>
      <c r="C33" s="170">
        <f>0.77*$G$23</f>
        <v>0.23099999999999998</v>
      </c>
      <c r="D33" s="170">
        <f>0.77*$G$23</f>
        <v>0.23099999999999998</v>
      </c>
      <c r="E33" s="131">
        <f t="shared" ref="E33:E38" si="2">D33/C33</f>
        <v>1</v>
      </c>
      <c r="F33" s="764"/>
      <c r="G33" s="764"/>
      <c r="H33" s="246">
        <f t="shared" si="1"/>
        <v>5.4504559999999991</v>
      </c>
      <c r="I33" s="767"/>
      <c r="J33" s="293"/>
    </row>
    <row r="34" spans="2:10" ht="19.5" customHeight="1" x14ac:dyDescent="0.15">
      <c r="B34" s="100" t="s">
        <v>164</v>
      </c>
      <c r="C34" s="170">
        <f>0.787*$G$23</f>
        <v>0.2361</v>
      </c>
      <c r="D34" s="170">
        <f>+C34</f>
        <v>0.2361</v>
      </c>
      <c r="E34" s="131">
        <f t="shared" si="2"/>
        <v>1</v>
      </c>
      <c r="F34" s="764"/>
      <c r="G34" s="764"/>
      <c r="H34" s="246">
        <f t="shared" si="1"/>
        <v>6.237455999999999</v>
      </c>
      <c r="I34" s="767"/>
    </row>
    <row r="35" spans="2:10" ht="19.5" customHeight="1" x14ac:dyDescent="0.15">
      <c r="B35" s="100" t="s">
        <v>165</v>
      </c>
      <c r="C35" s="170">
        <f>0.804*$G$23</f>
        <v>0.2412</v>
      </c>
      <c r="D35" s="170">
        <v>0.24276175549537768</v>
      </c>
      <c r="E35" s="131">
        <f t="shared" si="2"/>
        <v>1.0064749398647499</v>
      </c>
      <c r="F35" s="764"/>
      <c r="G35" s="764"/>
      <c r="H35" s="246">
        <f t="shared" si="1"/>
        <v>7.0466618516512582</v>
      </c>
      <c r="I35" s="767"/>
    </row>
    <row r="36" spans="2:10" ht="19.5" customHeight="1" x14ac:dyDescent="0.15">
      <c r="B36" s="100" t="s">
        <v>166</v>
      </c>
      <c r="C36" s="170">
        <f>0.77*$G$23</f>
        <v>0.23099999999999998</v>
      </c>
      <c r="D36" s="170">
        <f>0.77*$G$23</f>
        <v>0.23099999999999998</v>
      </c>
      <c r="E36" s="131">
        <f t="shared" si="2"/>
        <v>1</v>
      </c>
      <c r="F36" s="764"/>
      <c r="G36" s="764"/>
      <c r="H36" s="246">
        <f t="shared" si="1"/>
        <v>7.8166618516512578</v>
      </c>
      <c r="I36" s="767"/>
    </row>
    <row r="37" spans="2:10" ht="19.5" customHeight="1" x14ac:dyDescent="0.15">
      <c r="B37" s="100" t="s">
        <v>167</v>
      </c>
      <c r="C37" s="170">
        <f>0.912*$G$23</f>
        <v>0.27360000000000001</v>
      </c>
      <c r="D37" s="170"/>
      <c r="E37" s="131">
        <f t="shared" si="2"/>
        <v>0</v>
      </c>
      <c r="F37" s="764"/>
      <c r="G37" s="764"/>
      <c r="H37" s="246" t="str">
        <f t="shared" si="1"/>
        <v/>
      </c>
      <c r="I37" s="767"/>
    </row>
    <row r="38" spans="2:10" ht="19.5" customHeight="1" x14ac:dyDescent="0.15">
      <c r="B38" s="100" t="s">
        <v>168</v>
      </c>
      <c r="C38" s="170">
        <f>0.857*$G$23</f>
        <v>0.2571</v>
      </c>
      <c r="D38" s="170"/>
      <c r="E38" s="131">
        <f t="shared" si="2"/>
        <v>0</v>
      </c>
      <c r="F38" s="765"/>
      <c r="G38" s="765"/>
      <c r="H38" s="246" t="str">
        <f t="shared" si="1"/>
        <v/>
      </c>
      <c r="I38" s="768"/>
    </row>
    <row r="39" spans="2:10" ht="267.5" customHeight="1" x14ac:dyDescent="0.15">
      <c r="B39" s="119" t="s">
        <v>280</v>
      </c>
      <c r="C39" s="761" t="s">
        <v>384</v>
      </c>
      <c r="D39" s="761"/>
      <c r="E39" s="761"/>
      <c r="F39" s="761"/>
      <c r="G39" s="761"/>
      <c r="H39" s="761"/>
      <c r="I39" s="762"/>
    </row>
    <row r="40" spans="2:10" ht="34.5" customHeight="1" x14ac:dyDescent="0.15">
      <c r="B40" s="530"/>
      <c r="C40" s="531"/>
      <c r="D40" s="531"/>
      <c r="E40" s="531"/>
      <c r="F40" s="531"/>
      <c r="G40" s="531"/>
      <c r="H40" s="531"/>
      <c r="I40" s="532"/>
    </row>
    <row r="41" spans="2:10" ht="34.5" customHeight="1" x14ac:dyDescent="0.15">
      <c r="B41" s="533"/>
      <c r="C41" s="534"/>
      <c r="D41" s="534"/>
      <c r="E41" s="534"/>
      <c r="F41" s="534"/>
      <c r="G41" s="534"/>
      <c r="H41" s="534"/>
      <c r="I41" s="535"/>
    </row>
    <row r="42" spans="2:10" ht="34.5" customHeight="1" x14ac:dyDescent="0.15">
      <c r="B42" s="533"/>
      <c r="C42" s="534"/>
      <c r="D42" s="534"/>
      <c r="E42" s="534"/>
      <c r="F42" s="534"/>
      <c r="G42" s="534"/>
      <c r="H42" s="534"/>
      <c r="I42" s="535"/>
    </row>
    <row r="43" spans="2:10" ht="34.5" customHeight="1" x14ac:dyDescent="0.15">
      <c r="B43" s="533"/>
      <c r="C43" s="534"/>
      <c r="D43" s="534"/>
      <c r="E43" s="534"/>
      <c r="F43" s="534"/>
      <c r="G43" s="534"/>
      <c r="H43" s="534"/>
      <c r="I43" s="535"/>
    </row>
    <row r="44" spans="2:10" ht="34.5" customHeight="1" x14ac:dyDescent="0.15">
      <c r="B44" s="536"/>
      <c r="C44" s="537"/>
      <c r="D44" s="537"/>
      <c r="E44" s="537"/>
      <c r="F44" s="537"/>
      <c r="G44" s="537"/>
      <c r="H44" s="537"/>
      <c r="I44" s="538"/>
    </row>
    <row r="45" spans="2:10" ht="23.25" customHeight="1" x14ac:dyDescent="0.15">
      <c r="B45" s="670" t="s">
        <v>281</v>
      </c>
      <c r="C45" s="802"/>
      <c r="D45" s="803"/>
      <c r="E45" s="803"/>
      <c r="F45" s="803"/>
      <c r="G45" s="803"/>
      <c r="H45" s="155" t="s">
        <v>148</v>
      </c>
      <c r="I45" s="156" t="s">
        <v>308</v>
      </c>
    </row>
    <row r="46" spans="2:10" ht="69.5" customHeight="1" x14ac:dyDescent="0.15">
      <c r="B46" s="671"/>
      <c r="C46" s="807" t="s">
        <v>474</v>
      </c>
      <c r="D46" s="808"/>
      <c r="E46" s="808"/>
      <c r="F46" s="808"/>
      <c r="G46" s="133" t="s">
        <v>385</v>
      </c>
      <c r="H46" s="158">
        <v>1239</v>
      </c>
      <c r="I46" s="158">
        <v>12604</v>
      </c>
    </row>
    <row r="47" spans="2:10" ht="69.5" customHeight="1" x14ac:dyDescent="0.15">
      <c r="B47" s="671"/>
      <c r="C47" s="809"/>
      <c r="D47" s="810"/>
      <c r="E47" s="810"/>
      <c r="F47" s="810"/>
      <c r="G47" s="133" t="s">
        <v>386</v>
      </c>
      <c r="H47" s="158">
        <v>68</v>
      </c>
      <c r="I47" s="158">
        <v>723</v>
      </c>
    </row>
    <row r="48" spans="2:10" ht="69.5" customHeight="1" x14ac:dyDescent="0.15">
      <c r="B48" s="671"/>
      <c r="C48" s="809"/>
      <c r="D48" s="810"/>
      <c r="E48" s="810"/>
      <c r="F48" s="810"/>
      <c r="G48" s="133" t="s">
        <v>387</v>
      </c>
      <c r="H48" s="157">
        <v>2421</v>
      </c>
      <c r="I48" s="157">
        <v>30352</v>
      </c>
    </row>
    <row r="49" spans="2:15" ht="54.5" customHeight="1" x14ac:dyDescent="0.15">
      <c r="B49" s="671"/>
      <c r="C49" s="811" t="s">
        <v>473</v>
      </c>
      <c r="D49" s="812"/>
      <c r="E49" s="812"/>
      <c r="F49" s="813"/>
      <c r="G49" s="133" t="s">
        <v>388</v>
      </c>
      <c r="H49" s="290">
        <v>7</v>
      </c>
      <c r="I49" s="290">
        <v>54</v>
      </c>
    </row>
    <row r="50" spans="2:15" ht="54.5" customHeight="1" x14ac:dyDescent="0.15">
      <c r="B50" s="671"/>
      <c r="C50" s="814"/>
      <c r="D50" s="815"/>
      <c r="E50" s="815"/>
      <c r="F50" s="816"/>
      <c r="G50" s="133" t="s">
        <v>389</v>
      </c>
      <c r="H50" s="290">
        <v>5</v>
      </c>
      <c r="I50" s="290">
        <v>40</v>
      </c>
    </row>
    <row r="51" spans="2:15" ht="54.5" customHeight="1" x14ac:dyDescent="0.15">
      <c r="B51" s="671"/>
      <c r="C51" s="814"/>
      <c r="D51" s="815"/>
      <c r="E51" s="815"/>
      <c r="F51" s="816"/>
      <c r="G51" s="133" t="s">
        <v>390</v>
      </c>
      <c r="H51" s="290">
        <v>9</v>
      </c>
      <c r="I51" s="290">
        <v>62</v>
      </c>
    </row>
    <row r="52" spans="2:15" ht="54.5" customHeight="1" x14ac:dyDescent="0.15">
      <c r="B52" s="671"/>
      <c r="C52" s="817"/>
      <c r="D52" s="818"/>
      <c r="E52" s="818"/>
      <c r="F52" s="819"/>
      <c r="G52" s="133" t="s">
        <v>391</v>
      </c>
      <c r="H52" s="290">
        <v>8</v>
      </c>
      <c r="I52" s="290">
        <v>14</v>
      </c>
    </row>
    <row r="53" spans="2:15" ht="81.5" customHeight="1" x14ac:dyDescent="0.15">
      <c r="B53" s="671"/>
      <c r="C53" s="784" t="s">
        <v>475</v>
      </c>
      <c r="D53" s="785"/>
      <c r="E53" s="785"/>
      <c r="F53" s="786"/>
      <c r="G53" s="133" t="s">
        <v>392</v>
      </c>
      <c r="H53" s="290" t="s">
        <v>476</v>
      </c>
      <c r="I53" s="290" t="s">
        <v>477</v>
      </c>
    </row>
    <row r="54" spans="2:15" ht="81.5" customHeight="1" x14ac:dyDescent="0.15">
      <c r="B54" s="671"/>
      <c r="C54" s="787"/>
      <c r="D54" s="788"/>
      <c r="E54" s="788"/>
      <c r="F54" s="789"/>
      <c r="G54" s="133" t="s">
        <v>393</v>
      </c>
      <c r="H54" s="290">
        <v>210</v>
      </c>
      <c r="I54" s="290">
        <v>1651</v>
      </c>
    </row>
    <row r="55" spans="2:15" ht="81.5" customHeight="1" x14ac:dyDescent="0.15">
      <c r="B55" s="671"/>
      <c r="C55" s="787"/>
      <c r="D55" s="788"/>
      <c r="E55" s="788"/>
      <c r="F55" s="789"/>
      <c r="G55" s="133" t="s">
        <v>394</v>
      </c>
      <c r="H55" s="290">
        <v>13</v>
      </c>
      <c r="I55" s="290">
        <v>69</v>
      </c>
    </row>
    <row r="56" spans="2:15" ht="81.5" customHeight="1" x14ac:dyDescent="0.15">
      <c r="B56" s="671"/>
      <c r="C56" s="790"/>
      <c r="D56" s="791"/>
      <c r="E56" s="791"/>
      <c r="F56" s="792"/>
      <c r="G56" s="133" t="s">
        <v>395</v>
      </c>
      <c r="H56" s="290">
        <v>1</v>
      </c>
      <c r="I56" s="290">
        <v>85</v>
      </c>
    </row>
    <row r="57" spans="2:15" ht="77.25" customHeight="1" x14ac:dyDescent="0.15">
      <c r="B57" s="671"/>
      <c r="C57" s="793" t="s">
        <v>478</v>
      </c>
      <c r="D57" s="794"/>
      <c r="E57" s="794"/>
      <c r="F57" s="795"/>
      <c r="G57" s="133" t="s">
        <v>396</v>
      </c>
      <c r="H57" s="290">
        <v>1</v>
      </c>
      <c r="I57" s="290">
        <v>32</v>
      </c>
    </row>
    <row r="58" spans="2:15" ht="37.5" customHeight="1" x14ac:dyDescent="0.15">
      <c r="B58" s="671"/>
      <c r="C58" s="799"/>
      <c r="D58" s="800"/>
      <c r="E58" s="800"/>
      <c r="F58" s="801"/>
      <c r="G58" s="133" t="s">
        <v>397</v>
      </c>
      <c r="H58" s="290">
        <v>1</v>
      </c>
      <c r="I58" s="290">
        <v>22</v>
      </c>
    </row>
    <row r="59" spans="2:15" ht="33.5" customHeight="1" x14ac:dyDescent="0.15">
      <c r="B59" s="671"/>
      <c r="C59" s="820" t="s">
        <v>479</v>
      </c>
      <c r="D59" s="820"/>
      <c r="E59" s="820"/>
      <c r="F59" s="821"/>
      <c r="G59" s="133" t="s">
        <v>398</v>
      </c>
      <c r="H59" s="294" t="s">
        <v>482</v>
      </c>
      <c r="I59" s="294" t="s">
        <v>483</v>
      </c>
    </row>
    <row r="60" spans="2:15" s="104" customFormat="1" ht="33.5" customHeight="1" x14ac:dyDescent="0.2">
      <c r="B60" s="671"/>
      <c r="C60" s="822"/>
      <c r="D60" s="822"/>
      <c r="E60" s="822"/>
      <c r="F60" s="823"/>
      <c r="G60" s="133" t="s">
        <v>399</v>
      </c>
      <c r="H60" s="294">
        <v>4</v>
      </c>
      <c r="I60" s="295">
        <v>40</v>
      </c>
      <c r="J60" s="159"/>
      <c r="K60" s="159"/>
      <c r="L60" s="159"/>
      <c r="M60" s="159"/>
      <c r="N60" s="159"/>
      <c r="O60" s="159"/>
    </row>
    <row r="61" spans="2:15" ht="33.5" customHeight="1" x14ac:dyDescent="0.15">
      <c r="B61" s="671"/>
      <c r="C61" s="822"/>
      <c r="D61" s="822"/>
      <c r="E61" s="822"/>
      <c r="F61" s="823"/>
      <c r="G61" s="133" t="s">
        <v>400</v>
      </c>
      <c r="H61" s="290">
        <v>700</v>
      </c>
      <c r="I61" s="295"/>
    </row>
    <row r="62" spans="2:15" ht="49.5" customHeight="1" x14ac:dyDescent="0.15">
      <c r="B62" s="671"/>
      <c r="C62" s="824"/>
      <c r="D62" s="824"/>
      <c r="E62" s="824"/>
      <c r="F62" s="825"/>
      <c r="G62" s="133" t="s">
        <v>401</v>
      </c>
      <c r="H62" s="294">
        <v>695</v>
      </c>
      <c r="I62" s="294">
        <v>6423</v>
      </c>
    </row>
    <row r="63" spans="2:15" ht="76.75" customHeight="1" x14ac:dyDescent="0.15">
      <c r="B63" s="671"/>
      <c r="C63" s="793" t="s">
        <v>481</v>
      </c>
      <c r="D63" s="794"/>
      <c r="E63" s="794"/>
      <c r="F63" s="795"/>
      <c r="G63" s="133" t="s">
        <v>402</v>
      </c>
      <c r="H63" s="163">
        <v>2</v>
      </c>
      <c r="I63" s="164">
        <v>38</v>
      </c>
    </row>
    <row r="64" spans="2:15" ht="76.75" customHeight="1" x14ac:dyDescent="0.15">
      <c r="B64" s="671"/>
      <c r="C64" s="796"/>
      <c r="D64" s="797"/>
      <c r="E64" s="797"/>
      <c r="F64" s="798"/>
      <c r="G64" s="133" t="s">
        <v>403</v>
      </c>
      <c r="H64" s="163">
        <v>3</v>
      </c>
      <c r="I64" s="164">
        <v>155</v>
      </c>
    </row>
    <row r="65" spans="2:9" ht="76.75" customHeight="1" x14ac:dyDescent="0.15">
      <c r="B65" s="672"/>
      <c r="C65" s="799"/>
      <c r="D65" s="800"/>
      <c r="E65" s="800"/>
      <c r="F65" s="801"/>
      <c r="G65" s="133" t="s">
        <v>404</v>
      </c>
      <c r="H65" s="163">
        <v>5500</v>
      </c>
      <c r="I65" s="292">
        <v>10111</v>
      </c>
    </row>
    <row r="66" spans="2:9" ht="60.75" customHeight="1" x14ac:dyDescent="0.15">
      <c r="B66" s="175" t="s">
        <v>282</v>
      </c>
      <c r="C66" s="804" t="s">
        <v>46</v>
      </c>
      <c r="D66" s="805"/>
      <c r="E66" s="805"/>
      <c r="F66" s="805"/>
      <c r="G66" s="805"/>
      <c r="H66" s="805"/>
      <c r="I66" s="806"/>
    </row>
    <row r="67" spans="2:9" ht="79.5" customHeight="1" x14ac:dyDescent="0.15">
      <c r="B67" s="120" t="s">
        <v>283</v>
      </c>
      <c r="C67" s="804" t="s">
        <v>405</v>
      </c>
      <c r="D67" s="805"/>
      <c r="E67" s="805"/>
      <c r="F67" s="805"/>
      <c r="G67" s="805"/>
      <c r="H67" s="805"/>
      <c r="I67" s="806"/>
    </row>
    <row r="68" spans="2:9" ht="22.5" customHeight="1" x14ac:dyDescent="0.15">
      <c r="B68" s="512" t="s">
        <v>284</v>
      </c>
      <c r="C68" s="513"/>
      <c r="D68" s="513"/>
      <c r="E68" s="513"/>
      <c r="F68" s="513"/>
      <c r="G68" s="513"/>
      <c r="H68" s="513"/>
      <c r="I68" s="514"/>
    </row>
    <row r="69" spans="2:9" ht="22.5" customHeight="1" x14ac:dyDescent="0.15">
      <c r="B69" s="508" t="s">
        <v>285</v>
      </c>
      <c r="C69" s="141" t="s">
        <v>286</v>
      </c>
      <c r="D69" s="510" t="s">
        <v>287</v>
      </c>
      <c r="E69" s="510"/>
      <c r="F69" s="510"/>
      <c r="G69" s="510" t="s">
        <v>288</v>
      </c>
      <c r="H69" s="510"/>
      <c r="I69" s="511"/>
    </row>
    <row r="70" spans="2:9" ht="30.75" customHeight="1" x14ac:dyDescent="0.15">
      <c r="B70" s="509"/>
      <c r="C70" s="142"/>
      <c r="D70" s="591"/>
      <c r="E70" s="591"/>
      <c r="F70" s="591"/>
      <c r="G70" s="591"/>
      <c r="H70" s="591"/>
      <c r="I70" s="592"/>
    </row>
    <row r="71" spans="2:9" ht="32.25" customHeight="1" x14ac:dyDescent="0.15">
      <c r="B71" s="121" t="s">
        <v>289</v>
      </c>
      <c r="C71" s="782" t="s">
        <v>450</v>
      </c>
      <c r="D71" s="782"/>
      <c r="E71" s="782"/>
      <c r="F71" s="782"/>
      <c r="G71" s="782"/>
      <c r="H71" s="782"/>
      <c r="I71" s="783"/>
    </row>
    <row r="72" spans="2:9" ht="28.5" customHeight="1" x14ac:dyDescent="0.15">
      <c r="B72" s="122" t="s">
        <v>291</v>
      </c>
      <c r="C72" s="782" t="s">
        <v>450</v>
      </c>
      <c r="D72" s="782"/>
      <c r="E72" s="782"/>
      <c r="F72" s="782"/>
      <c r="G72" s="782"/>
      <c r="H72" s="782"/>
      <c r="I72" s="783"/>
    </row>
    <row r="73" spans="2:9" ht="30" customHeight="1" x14ac:dyDescent="0.15">
      <c r="B73" s="120" t="s">
        <v>292</v>
      </c>
      <c r="C73" s="591" t="s">
        <v>293</v>
      </c>
      <c r="D73" s="591"/>
      <c r="E73" s="591"/>
      <c r="F73" s="591"/>
      <c r="G73" s="591"/>
      <c r="H73" s="591"/>
      <c r="I73" s="592"/>
    </row>
    <row r="74" spans="2:9" ht="31.5" customHeight="1" thickBot="1" x14ac:dyDescent="0.2">
      <c r="B74" s="116" t="s">
        <v>294</v>
      </c>
      <c r="C74" s="779" t="s">
        <v>295</v>
      </c>
      <c r="D74" s="780"/>
      <c r="E74" s="780"/>
      <c r="F74" s="780"/>
      <c r="G74" s="780"/>
      <c r="H74" s="780"/>
      <c r="I74" s="781"/>
    </row>
    <row r="75" spans="2:9" ht="13.25" customHeight="1" x14ac:dyDescent="0.15">
      <c r="B75" s="109"/>
      <c r="C75" s="110"/>
      <c r="D75" s="110"/>
      <c r="E75" s="111"/>
      <c r="F75" s="111"/>
      <c r="G75" s="117"/>
      <c r="H75" s="113"/>
      <c r="I75" s="110"/>
    </row>
    <row r="76" spans="2:9" ht="13.25" customHeight="1" x14ac:dyDescent="0.15">
      <c r="B76" s="776"/>
      <c r="C76" s="776"/>
      <c r="D76" s="776"/>
      <c r="E76" s="776"/>
      <c r="F76" s="776"/>
      <c r="G76" s="776"/>
      <c r="H76" s="776"/>
      <c r="I76" s="776"/>
    </row>
    <row r="77" spans="2:9" ht="13.25" customHeight="1" x14ac:dyDescent="0.15">
      <c r="B77" s="776"/>
      <c r="C77" s="776"/>
      <c r="D77" s="776"/>
      <c r="E77" s="776"/>
      <c r="F77" s="776"/>
      <c r="G77" s="776"/>
      <c r="H77" s="776"/>
      <c r="I77" s="776"/>
    </row>
    <row r="78" spans="2:9" ht="13.25" customHeight="1" x14ac:dyDescent="0.15">
      <c r="B78" s="776"/>
      <c r="C78" s="776"/>
      <c r="D78" s="776"/>
      <c r="E78" s="776"/>
      <c r="F78" s="776"/>
      <c r="G78" s="776"/>
      <c r="H78" s="776"/>
      <c r="I78" s="776"/>
    </row>
    <row r="79" spans="2:9" ht="13.25" customHeight="1" x14ac:dyDescent="0.15">
      <c r="B79" s="109"/>
      <c r="C79" s="110"/>
      <c r="D79" s="110"/>
      <c r="E79" s="111"/>
      <c r="F79" s="111"/>
      <c r="G79" s="117"/>
      <c r="H79" s="113"/>
      <c r="I79" s="110"/>
    </row>
    <row r="80" spans="2:9" ht="25.5" customHeight="1" x14ac:dyDescent="0.15">
      <c r="B80" s="109"/>
      <c r="C80" s="110"/>
      <c r="D80" s="110"/>
      <c r="E80" s="111"/>
      <c r="F80" s="111"/>
      <c r="G80" s="117"/>
      <c r="H80" s="113"/>
      <c r="I80" s="110"/>
    </row>
    <row r="81" ht="13.25" customHeight="1" x14ac:dyDescent="0.15"/>
    <row r="82" ht="13.25" customHeight="1" x14ac:dyDescent="0.15"/>
    <row r="83" ht="13.25" customHeight="1" x14ac:dyDescent="0.15"/>
    <row r="84" ht="13.25" customHeight="1" x14ac:dyDescent="0.15"/>
    <row r="85" ht="13.25" customHeight="1" x14ac:dyDescent="0.15"/>
    <row r="86" ht="13.25" customHeight="1" x14ac:dyDescent="0.15"/>
    <row r="87" ht="13.25" customHeight="1" x14ac:dyDescent="0.15"/>
    <row r="88" ht="13.25" customHeight="1" x14ac:dyDescent="0.15"/>
    <row r="89" ht="13.25" customHeight="1" x14ac:dyDescent="0.15"/>
    <row r="90" ht="13.25" customHeight="1" x14ac:dyDescent="0.15"/>
    <row r="91" ht="13.25" customHeight="1" x14ac:dyDescent="0.15"/>
    <row r="109" spans="6:9" ht="12.75" customHeight="1" x14ac:dyDescent="0.15">
      <c r="F109" s="777"/>
      <c r="G109" s="778"/>
      <c r="H109" s="778"/>
      <c r="I109" s="778"/>
    </row>
    <row r="110" spans="6:9" ht="12.75" customHeight="1" x14ac:dyDescent="0.15">
      <c r="F110" s="772"/>
      <c r="G110" s="773"/>
      <c r="H110" s="773"/>
      <c r="I110" s="773"/>
    </row>
    <row r="111" spans="6:9" ht="12.75" customHeight="1" x14ac:dyDescent="0.15">
      <c r="F111" s="772"/>
      <c r="G111" s="773"/>
      <c r="H111" s="773"/>
      <c r="I111" s="773"/>
    </row>
    <row r="112" spans="6:9" ht="12.75" customHeight="1" x14ac:dyDescent="0.15">
      <c r="F112" s="772"/>
      <c r="G112" s="773"/>
      <c r="H112" s="773"/>
      <c r="I112" s="773"/>
    </row>
    <row r="113" spans="6:9" ht="12.75" customHeight="1" x14ac:dyDescent="0.15">
      <c r="F113" s="774"/>
      <c r="G113" s="775"/>
      <c r="H113" s="775"/>
      <c r="I113" s="775"/>
    </row>
  </sheetData>
  <mergeCells count="72">
    <mergeCell ref="C53:F56"/>
    <mergeCell ref="C63:F65"/>
    <mergeCell ref="C45:G45"/>
    <mergeCell ref="B68:I68"/>
    <mergeCell ref="C73:I73"/>
    <mergeCell ref="C67:I67"/>
    <mergeCell ref="C66:I66"/>
    <mergeCell ref="B45:B65"/>
    <mergeCell ref="C46:F48"/>
    <mergeCell ref="C49:F52"/>
    <mergeCell ref="C57:F58"/>
    <mergeCell ref="C59:F62"/>
    <mergeCell ref="C74:I74"/>
    <mergeCell ref="B69:B70"/>
    <mergeCell ref="D69:F69"/>
    <mergeCell ref="G69:I69"/>
    <mergeCell ref="D70:F70"/>
    <mergeCell ref="G70:I70"/>
    <mergeCell ref="C71:I71"/>
    <mergeCell ref="C72:I72"/>
    <mergeCell ref="F110:I110"/>
    <mergeCell ref="F111:I111"/>
    <mergeCell ref="F112:I112"/>
    <mergeCell ref="F113:I113"/>
    <mergeCell ref="B76:I78"/>
    <mergeCell ref="F109:I10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C20:E20"/>
    <mergeCell ref="F20:I20"/>
    <mergeCell ref="C21:E21"/>
    <mergeCell ref="F21:I21"/>
    <mergeCell ref="C22:E22"/>
    <mergeCell ref="B18:B19"/>
    <mergeCell ref="C18:E18"/>
    <mergeCell ref="F18:I18"/>
    <mergeCell ref="C19:E19"/>
    <mergeCell ref="F19:I19"/>
    <mergeCell ref="C39:I39"/>
    <mergeCell ref="B40:I44"/>
    <mergeCell ref="C24:E24"/>
    <mergeCell ref="G24:I24"/>
    <mergeCell ref="B25:I25"/>
    <mergeCell ref="F27:F38"/>
    <mergeCell ref="G27:G38"/>
    <mergeCell ref="I27:I38"/>
  </mergeCells>
  <dataValidations disablePrompts="1" count="2">
    <dataValidation type="list" allowBlank="1" showInputMessage="1" showErrorMessage="1" sqref="H12:I12" xr:uid="{8D193C82-F006-4CC4-8B72-BCC1C0CE602D}">
      <formula1>#REF!</formula1>
    </dataValidation>
    <dataValidation type="list" allowBlank="1" showInputMessage="1" showErrorMessage="1" sqref="C24:E24 C7 I7 H13:I13 C9:F9" xr:uid="{26A62406-2974-4E6B-B155-AFC13B024F6A}">
      <formula1>#REF!</formula1>
    </dataValidation>
  </dataValidations>
  <pageMargins left="0.7" right="0.7" top="0.75" bottom="0.75" header="0.3" footer="0.3"/>
  <pageSetup scale="24" orientation="portrait" r:id="rId1"/>
  <rowBreaks count="1" manualBreakCount="1">
    <brk id="65" max="8" man="1"/>
  </rowBreaks>
  <drawing r:id="rId2"/>
  <legacyDrawing r:id="rId3"/>
  <oleObjects>
    <mc:AlternateContent xmlns:mc="http://schemas.openxmlformats.org/markup-compatibility/2006">
      <mc:Choice Requires="x14">
        <oleObject progId="PBrush" shapeId="35858433"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58433"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9E35235504AD2141AD281FCE2263AF41" ma:contentTypeVersion="10" ma:contentTypeDescription="Crear nuevo documento." ma:contentTypeScope="" ma:versionID="b3d3a41c2aaa008cae5af340ddeeab0a">
  <xsd:schema xmlns:xsd="http://www.w3.org/2001/XMLSchema" xmlns:xs="http://www.w3.org/2001/XMLSchema" xmlns:p="http://schemas.microsoft.com/office/2006/metadata/properties" xmlns:ns2="d472a95f-029e-48ed-8556-580ff62e7833" xmlns:ns3="08ebe415-1e9a-4b26-acfc-09642d3d19df" targetNamespace="http://schemas.microsoft.com/office/2006/metadata/properties" ma:root="true" ma:fieldsID="e9d9b707683c6b69122fa93f75747aae" ns2:_="" ns3:_="">
    <xsd:import namespace="d472a95f-029e-48ed-8556-580ff62e7833"/>
    <xsd:import namespace="08ebe415-1e9a-4b26-acfc-09642d3d19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2a95f-029e-48ed-8556-580ff62e78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ebe415-1e9a-4b26-acfc-09642d3d19d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664237-BA00-4E19-9D4C-97CF951D95E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2788C33-E6FA-4C62-BC94-CD96BA7719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2a95f-029e-48ed-8556-580ff62e7833"/>
    <ds:schemaRef ds:uri="08ebe415-1e9a-4b26-acfc-09642d3d19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F0EA1A3-3C27-480B-B2AD-449A025DA5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14</vt:i4>
      </vt:variant>
      <vt:variant>
        <vt:lpstr>Rangos con nombre</vt:lpstr>
      </vt:variant>
      <vt:variant>
        <vt:i4>6</vt:i4>
      </vt:variant>
    </vt:vector>
  </HeadingPairs>
  <TitlesOfParts>
    <vt:vector size="20" baseType="lpstr">
      <vt:lpstr>Sección 3. Metas Producto</vt:lpstr>
      <vt:lpstr>MP - SIT</vt:lpstr>
      <vt:lpstr>Act.Meta_SIT</vt:lpstr>
      <vt:lpstr>META 1</vt:lpstr>
      <vt:lpstr>META 2</vt:lpstr>
      <vt:lpstr>META 3</vt:lpstr>
      <vt:lpstr>META 4</vt:lpstr>
      <vt:lpstr>META 5</vt:lpstr>
      <vt:lpstr>META 6</vt:lpstr>
      <vt:lpstr>META 7</vt:lpstr>
      <vt:lpstr>HV 14</vt:lpstr>
      <vt:lpstr>Act. 14</vt:lpstr>
      <vt:lpstr>Hoja3</vt:lpstr>
      <vt:lpstr>Hoja1</vt:lpstr>
      <vt:lpstr>'META 2'!Área_de_impresión</vt:lpstr>
      <vt:lpstr>'META 3'!Área_de_impresión</vt:lpstr>
      <vt:lpstr>'META 4'!Área_de_impresión</vt:lpstr>
      <vt:lpstr>'META 5'!Área_de_impresión</vt:lpstr>
      <vt:lpstr>'META 6'!Área_de_impresión</vt:lpstr>
      <vt:lpstr>'Sección 3. Metas Producto'!Área_de_impresión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Kellis Vanessa Gonzalez Solano</dc:creator>
  <cp:keywords/>
  <dc:description/>
  <cp:lastModifiedBy>Deisi Pascagaza Calero</cp:lastModifiedBy>
  <cp:revision/>
  <dcterms:created xsi:type="dcterms:W3CDTF">2010-03-25T16:40:43Z</dcterms:created>
  <dcterms:modified xsi:type="dcterms:W3CDTF">2023-02-01T22:41:09Z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0x0101009E35235504AD2141AD281FCE2263AF41</vt:lpwstr>
  </property>
</Properties>
</file>