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CELA\Desktop\"/>
    </mc:Choice>
  </mc:AlternateContent>
  <bookViews>
    <workbookView xWindow="-120" yWindow="-120" windowWidth="20730" windowHeight="11160" tabRatio="500" activeTab="3"/>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G27" i="6" l="1"/>
  <c r="H38" i="13"/>
  <c r="H37" i="13"/>
  <c r="H36" i="13"/>
  <c r="H35" i="13"/>
  <c r="H34" i="13"/>
  <c r="H33" i="13" l="1"/>
  <c r="H27" i="5"/>
  <c r="H28" i="5" s="1"/>
  <c r="H29" i="5" s="1"/>
  <c r="H30" i="5" s="1"/>
  <c r="H31" i="5" s="1"/>
  <c r="H32" i="5" s="1"/>
  <c r="H27" i="4"/>
  <c r="H28" i="4" s="1"/>
  <c r="H29" i="4" s="1"/>
  <c r="H30" i="4" s="1"/>
  <c r="H31" i="4" s="1"/>
  <c r="H32" i="4" s="1"/>
  <c r="H32" i="13"/>
  <c r="H31" i="13" l="1"/>
  <c r="G27" i="4" l="1"/>
  <c r="H30" i="13" l="1"/>
  <c r="H29" i="13"/>
  <c r="H28" i="13"/>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H38" i="8" s="1"/>
  <c r="E37" i="8"/>
  <c r="H37" i="8" s="1"/>
  <c r="E36" i="8"/>
  <c r="H36" i="8" s="1"/>
  <c r="E35" i="8"/>
  <c r="H35" i="8" s="1"/>
  <c r="E34" i="8"/>
  <c r="H34" i="8" s="1"/>
  <c r="E33" i="8"/>
  <c r="H33" i="8" s="1"/>
  <c r="E32" i="8"/>
  <c r="H32" i="8" s="1"/>
  <c r="E31" i="8"/>
  <c r="H31" i="8" s="1"/>
  <c r="E30" i="8"/>
  <c r="H30" i="8" s="1"/>
  <c r="E29" i="8"/>
  <c r="H29" i="8" s="1"/>
  <c r="E28" i="8"/>
  <c r="H28" i="8" s="1"/>
  <c r="H27" i="8"/>
  <c r="E27" i="8"/>
  <c r="E38" i="7"/>
  <c r="E37" i="7"/>
  <c r="H36" i="7"/>
  <c r="H37" i="7" s="1"/>
  <c r="H38" i="7" s="1"/>
  <c r="E36" i="7"/>
  <c r="E35" i="7"/>
  <c r="E34" i="7"/>
  <c r="E33" i="7"/>
  <c r="E32" i="7"/>
  <c r="E31" i="7"/>
  <c r="E30" i="7"/>
  <c r="E29" i="7"/>
  <c r="E28" i="7"/>
  <c r="H27" i="7"/>
  <c r="H28" i="7" s="1"/>
  <c r="H29" i="7" s="1"/>
  <c r="H30" i="7" s="1"/>
  <c r="H31" i="7" s="1"/>
  <c r="H32" i="7" s="1"/>
  <c r="H33" i="7" s="1"/>
  <c r="H34" i="7" s="1"/>
  <c r="H35" i="7" s="1"/>
  <c r="G27" i="7"/>
  <c r="I27" i="7" s="1"/>
  <c r="F27" i="7"/>
  <c r="E27" i="7"/>
  <c r="E38" i="6"/>
  <c r="E37" i="6"/>
  <c r="E36" i="6"/>
  <c r="E35" i="6"/>
  <c r="E34" i="6"/>
  <c r="E33" i="6"/>
  <c r="E32" i="6"/>
  <c r="E31" i="6"/>
  <c r="E30" i="6"/>
  <c r="E29" i="6"/>
  <c r="E28" i="6"/>
  <c r="H27" i="6"/>
  <c r="I27" i="6"/>
  <c r="F27" i="6"/>
  <c r="E27" i="6"/>
  <c r="E38" i="5"/>
  <c r="E37" i="5"/>
  <c r="E36" i="5"/>
  <c r="E35" i="5"/>
  <c r="E34" i="5"/>
  <c r="H33" i="5"/>
  <c r="H34" i="5" s="1"/>
  <c r="H35" i="5" s="1"/>
  <c r="H36" i="5" s="1"/>
  <c r="H37" i="5" s="1"/>
  <c r="H38" i="5" s="1"/>
  <c r="E33" i="5"/>
  <c r="E32" i="5"/>
  <c r="E31" i="5"/>
  <c r="E30" i="5"/>
  <c r="E29" i="5"/>
  <c r="E28" i="5"/>
  <c r="G27" i="5"/>
  <c r="I27" i="5" s="1"/>
  <c r="F27" i="5"/>
  <c r="E27" i="5"/>
  <c r="E38" i="4"/>
  <c r="E37" i="4"/>
  <c r="E36" i="4"/>
  <c r="E35" i="4"/>
  <c r="E34" i="4"/>
  <c r="H33" i="4"/>
  <c r="H34" i="4" s="1"/>
  <c r="H35" i="4" s="1"/>
  <c r="H36" i="4" s="1"/>
  <c r="H37" i="4" s="1"/>
  <c r="H38" i="4" s="1"/>
  <c r="E33" i="4"/>
  <c r="E32" i="4"/>
  <c r="E31" i="4"/>
  <c r="E30" i="4"/>
  <c r="E29" i="4"/>
  <c r="E28" i="4"/>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8" i="6" l="1"/>
  <c r="H29" i="6" s="1"/>
  <c r="AB13" i="1"/>
  <c r="AC17" i="1"/>
  <c r="AC21" i="1"/>
  <c r="AC19" i="1"/>
  <c r="L27" i="11"/>
  <c r="M27" i="11" s="1"/>
  <c r="I31" i="9"/>
  <c r="D32" i="9"/>
  <c r="H31" i="9"/>
  <c r="AC15" i="1"/>
  <c r="AB15" i="1"/>
  <c r="H31" i="2"/>
  <c r="D32" i="2"/>
  <c r="I31" i="2"/>
  <c r="H30" i="2"/>
  <c r="AB19" i="1"/>
  <c r="I30" i="2"/>
  <c r="H30" i="9"/>
  <c r="I13" i="1"/>
  <c r="AC13" i="1" s="1"/>
  <c r="I30" i="9"/>
  <c r="H30" i="6" l="1"/>
  <c r="H31" i="6" s="1"/>
  <c r="H32" i="6" s="1"/>
  <c r="H33" i="6" s="1"/>
  <c r="H34" i="6" s="1"/>
  <c r="H35" i="6" s="1"/>
  <c r="H36" i="6" s="1"/>
  <c r="H37" i="6" s="1"/>
  <c r="H38"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text>
        <r>
          <rPr>
            <sz val="11"/>
            <color rgb="FF000000"/>
            <rFont val="Calibri"/>
            <family val="2"/>
            <charset val="1"/>
          </rPr>
          <t xml:space="preserve">MARCELA:
</t>
        </r>
        <r>
          <rPr>
            <sz val="9"/>
            <color rgb="FF000000"/>
            <rFont val="Tahoma"/>
            <family val="2"/>
            <charset val="1"/>
          </rPr>
          <t>ajustar, acumulado cuatrienio =3</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
  </authors>
  <commentList>
    <comment ref="B6" authorId="0" shapeId="0">
      <text>
        <r>
          <rPr>
            <sz val="9"/>
            <color rgb="FF000000"/>
            <rFont val="Tahoma"/>
            <family val="2"/>
            <charset val="1"/>
          </rPr>
          <t xml:space="preserve">El código SEGPLAN: corresponde al número asignado para la meta en el  SEGPLAN.
</t>
        </r>
      </text>
    </comment>
    <comment ref="D6" authorId="0" shapeId="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decir de tipología eficacia.
</t>
        </r>
      </text>
    </comment>
    <comment ref="B17" authorId="0" shapeId="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<sst xmlns="http://schemas.openxmlformats.org/spreadsheetml/2006/main" count="1154" uniqueCount="386">
  <si>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</si>
  <si>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</si>
  <si>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</si>
  <si>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</si>
  <si>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</si>
  <si>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</si>
  <si>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</si>
  <si>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</si>
  <si>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</si>
  <si>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</si>
  <si>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</si>
  <si>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</si>
  <si>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</si>
  <si>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</si>
  <si>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</si>
  <si>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</si>
  <si>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</si>
  <si>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</si>
  <si>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</si>
  <si>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</si>
  <si>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</si>
  <si>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</si>
  <si>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</si>
  <si>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</si>
  <si>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</si>
  <si>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</si>
  <si>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</si>
  <si>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</si>
  <si>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</si>
  <si>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</si>
  <si>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</si>
  <si>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</si>
  <si>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</si>
  <si>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</si>
  <si>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</si>
  <si>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</si>
  <si>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</si>
  <si>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</si>
  <si>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</si>
  <si>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</si>
  <si>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</si>
  <si>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</si>
  <si>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</si>
  <si>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</si>
  <si>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</si>
  <si>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</si>
  <si>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</si>
  <si>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</si>
  <si>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</si>
  <si>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</si>
  <si>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</si>
  <si>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</si>
  <si>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</si>
  <si>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</si>
  <si>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</si>
  <si>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</si>
  <si>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</si>
  <si>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</si>
  <si>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</si>
  <si>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</si>
  <si>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</si>
  <si>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</si>
  <si>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</si>
  <si>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</si>
  <si>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</si>
  <si>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</si>
  <si>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</si>
  <si>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</si>
  <si>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</si>
  <si>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</si>
  <si>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</si>
  <si>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</si>
  <si>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</si>
  <si>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</si>
  <si>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</si>
  <si>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</si>
  <si>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</si>
  <si>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</si>
  <si>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</si>
  <si>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</si>
  <si>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</si>
  <si>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</si>
  <si>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</si>
  <si>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</si>
  <si>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</si>
  <si>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</si>
  <si>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</si>
  <si>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</si>
  <si>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</si>
  <si>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</si>
  <si>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</si>
  <si>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</si>
  <si>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</si>
  <si>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</si>
  <si>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</si>
  <si>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</si>
  <si>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</si>
  <si>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</si>
  <si>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</si>
  <si>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</si>
  <si>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</si>
  <si>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</si>
  <si>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</si>
  <si>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</si>
  <si>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</si>
  <si>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</si>
  <si>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</si>
  <si>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</si>
  <si>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</si>
  <si>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</si>
  <si>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</si>
  <si>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</si>
  <si>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</si>
  <si>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</si>
  <si>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</si>
  <si>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</si>
  <si>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</si>
  <si>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</si>
  <si>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</si>
  <si>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</si>
  <si>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</si>
  <si>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</si>
  <si>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</si>
  <si>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</si>
  <si>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</si>
  <si>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</si>
  <si>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</si>
  <si>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</si>
  <si>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</si>
  <si>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</si>
  <si>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</si>
  <si>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</si>
  <si>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</si>
  <si>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</si>
  <si>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</si>
  <si>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</si>
  <si>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</si>
  <si>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</si>
  <si>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</si>
  <si>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</si>
  <si>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</si>
  <si>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</si>
  <si>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</si>
  <si>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</si>
  <si>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</si>
  <si>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</si>
  <si>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</si>
  <si>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</si>
  <si>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</si>
  <si>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</si>
  <si>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</si>
  <si>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</si>
  <si>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</si>
  <si>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</si>
  <si>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</si>
  <si>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</si>
  <si>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</si>
  <si>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</si>
  <si>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</si>
  <si>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</si>
  <si>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</si>
  <si>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</si>
  <si>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</si>
  <si>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</si>
  <si>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</si>
  <si>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</si>
  <si>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</si>
  <si>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</si>
  <si>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</si>
  <si>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</si>
  <si>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</si>
  <si>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</si>
  <si>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</si>
  <si>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</si>
  <si>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</si>
  <si>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</si>
  <si>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</si>
  <si>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</si>
  <si>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</si>
  <si>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</si>
  <si>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</si>
  <si>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</si>
  <si>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</si>
  <si>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</si>
  <si>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</si>
  <si>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</si>
  <si>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</si>
  <si>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</si>
  <si>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</si>
  <si>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</si>
  <si>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</si>
  <si>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</si>
  <si>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</si>
  <si>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</si>
  <si>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</si>
  <si>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</si>
  <si>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</si>
  <si>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</si>
  <si>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</si>
  <si>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</si>
  <si>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</si>
  <si>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</si>
  <si>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</si>
  <si>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</si>
  <si>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</si>
  <si>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</si>
  <si>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</si>
  <si>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</si>
  <si>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</si>
  <si>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</si>
  <si>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</si>
  <si>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</si>
  <si>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</si>
  <si>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</si>
  <si>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</si>
  <si>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</si>
  <si>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</si>
  <si>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</si>
  <si>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</si>
  <si>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</si>
  <si>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</si>
  <si>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</si>
  <si>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</si>
  <si>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</si>
  <si>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</si>
  <si>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</si>
  <si>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</si>
  <si>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</si>
  <si>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</si>
  <si>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</si>
  <si>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</si>
  <si>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</si>
  <si>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</si>
  <si>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</si>
  <si>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</si>
  <si>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</si>
  <si>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</si>
  <si>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</si>
  <si>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</si>
  <si>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</si>
  <si>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</si>
  <si>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</si>
  <si>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</si>
  <si>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</si>
  <si>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</si>
  <si>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</si>
  <si>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</si>
  <si>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</si>
  <si>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</si>
  <si>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</si>
  <si>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</si>
  <si>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</si>
  <si>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</si>
  <si>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</si>
  <si>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</si>
  <si>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</si>
  <si>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</si>
  <si>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</si>
  <si>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</si>
  <si>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</si>
  <si>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</si>
  <si>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</si>
  <si>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</si>
  <si>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</si>
  <si>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</si>
  <si>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</si>
  <si>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</si>
  <si>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</si>
  <si>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</si>
  <si>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</si>
  <si>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</si>
  <si>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</si>
  <si>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</si>
  <si>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</si>
  <si>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</si>
  <si>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</si>
  <si>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</si>
  <si>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</si>
  <si>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</si>
  <si>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</si>
  <si>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</si>
  <si>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</si>
  <si>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</si>
  <si>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</si>
  <si>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</si>
  <si>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</si>
  <si>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</si>
  <si>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</si>
  <si>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</si>
  <si>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</si>
  <si>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</si>
  <si>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</si>
  <si>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</si>
  <si>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</si>
  <si>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</si>
  <si>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 xml:space="preserve">Productos de investigación realizados </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</si>
  <si>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</si>
  <si>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</si>
  <si>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</si>
  <si>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</si>
  <si>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</si>
  <si>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</si>
  <si>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</si>
  <si>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</si>
  <si>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</si>
  <si>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</si>
  <si>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</si>
  <si>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</si>
  <si>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</si>
  <si>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</si>
  <si>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Numero de Semilleros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</si>
  <si>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</si>
  <si>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</si>
  <si>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</si>
  <si>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</si>
  <si>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</si>
  <si>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</si>
  <si>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</si>
  <si>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</si>
  <si>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</si>
  <si>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</si>
  <si>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</si>
  <si>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</si>
  <si>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</si>
  <si>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</si>
  <si>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</si>
  <si>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</si>
  <si>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</si>
  <si>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</si>
  <si>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</si>
  <si>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</si>
  <si>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</si>
  <si>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</si>
  <si>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</si>
  <si>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</si>
  <si>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</si>
  <si>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</si>
  <si>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</si>
  <si>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</si>
  <si>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</si>
  <si>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</si>
  <si>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</si>
  <si>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</si>
  <si>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</si>
  <si>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</si>
  <si>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</si>
  <si>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</si>
  <si>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</si>
  <si>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</si>
  <si>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</si>
  <si>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</si>
  <si>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</si>
  <si>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</si>
  <si>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</si>
  <si>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</si>
  <si>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Profesional Equipo de Investigación - Rodrigo González Florián</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</si>
  <si>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</si>
  <si>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</si>
  <si>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</si>
  <si>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</si>
  <si>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</si>
  <si>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</si>
  <si>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</si>
  <si>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Productos de investigación realizados / Productos de investigación programados</t>
  </si>
  <si>
    <t>Numero de Productos de Investigación</t>
  </si>
  <si>
    <t>Productos de investigación programados</t>
  </si>
  <si>
    <t>Numero de Productos de investigación Realizados</t>
  </si>
  <si>
    <t>Numero de Productos de investigación programados</t>
  </si>
  <si>
    <t>Semilleros de investigación Creados e Implementados / Semilleros de investigación programados</t>
  </si>
  <si>
    <t>Semilleros de investigación Creados e Implementados</t>
  </si>
  <si>
    <t>Semilleros de investigación programados</t>
  </si>
  <si>
    <t>Numero de Semilleros de investigación Realizados</t>
  </si>
  <si>
    <t>Numero de Semilleros de investigación programados</t>
  </si>
  <si>
    <t>El Observatorio sirve tanto como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</si>
  <si>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Los reportes de los indicadores que dan cuenta del avance de la política pública facilitan la lectura por parte de la ciudadanía del avance en la gestión institucional en el marco de las metas trazadas por la política. Esta información permite una rápida consulta ciudadana Respecto a los avances alcanzados en el año, así como los principales logros relacionados tanto con el bienestar animal como con la propia gestión del conocimiento y la cultura ciudadana.
Así mismo la revisión de los avances en los indicadores de resultados y productos permiten la depuración y revisión de las actividades desarrolladas al interior del instituto por las diferentes dependencias y una proyección para la planificación del año 2024.
En diciembre de 2023 la meta avanzó en magnitud 0,20 conforme a la programación realizada para la vigencia 2023.</t>
  </si>
  <si>
    <t>La revisión de las herramientas y su desempeño durante la vigencia permite la proyección de un plan de mejora para la implementación de la batería de herramientas en una próxima vigencia. Asimismo, la oferta en la gestión del conocimiento que se mantiene desde el observatorio facilita la consulta y participación ciudadana en las diferentes instancias para la gestión del conocimiento</t>
  </si>
  <si>
    <t>Con corte al 31 de diciembre de 2023 se logró una magnitud ejecutada acumulada de 4 reportes que dan cuenta del avance de la política pública, lo que corresponde a un avance acumulado del 100,00%.
Durante el período del informe se realizó la compilación depuración y publicación del cuarto reporte trimestral para el año 2023, que cuenta con información del Avance en la política pública alcanzado hasta el tercer trimestre del año en curso.</t>
  </si>
  <si>
    <t>Con corte al 31 de diciembre de 2023, se logró una magnitud ejecutada acumulada de 1, es decir el 100% de lo programado, lo cual se traduce en la elaboración de 1 diagnóstico de necesidades de producción de investigación y gestión del conocimiento. 
Como conclusión al proceso de diagnóstico, se realiza una revisión depuración y plan de actualización de la herramienta misma para así aprovechar el tiempo disponible para la aplicación de la herramienta durante la vigencia del 2024.</t>
  </si>
  <si>
    <t>Con corte a 31 de diciembre de 2023 se logró concluir la implementación del plan de trabajo de los tres semilleros de investigación en ciencia animal, ética animal, género protección y bienestar animal, de acuerdo con lo programado para la vigencia, logrando de esta manera un cumplimiento del 100%. Cabe aclarar que su anualización es constante.</t>
  </si>
  <si>
    <t>Con corte a 31 de diciembre de 2023, se logró una magnitud ejecutada acumulada de 2 productos de investigación elaborados, lo que corresponde a un avance acumulado del 100,00%.
Durante el período del informe se concluyó la consolidación depuración revisión y publicación de las investigaciones adelantadas durante la vigencia "Intervenciones Asistidas con Animales fase 2" y "Estado de la cuestión: Enfoques de ética interespecie".</t>
  </si>
  <si>
    <t>En diciembre de 2023, la meta avanzó en magnitud un 0,0784 conforme a la programación realizada para la vigencia 2023.
Las iniciativas de investigación que han surgido a partir del diagnóstico de necesidades de investigación han fortalecido el conocimiento sobre aspectos claves relacionados con los intereses y las urgencias de la ciudad. La herramienta de diagnóstico de necesidades de información ha permitido igualmente identificar vacíos tanto en la gestión como en la ejecución de actividades con el fin de mejorar y hacer más eficiente los procesos orientados a la protección y el bienestar animal</t>
  </si>
  <si>
    <t>Con corte a 31 de diciembre de 2023 se logró una magnitud ejecutada acumulada de 1, es decir el 100% de lo programado, lo cual se traduce en la formalización de un convenio para el fomento de la investigación y gestión del conocimiento, asi como el seguimiento de los ya existentes.
Durante el periodo del informe y teniendo en cuenta el convenio firmado con la Universidad del Bosque durante la vigencia, así como los convenios previamente establecidos, se realizó el seguimiento de las actividades concertadas en cada uno de ellos, los avances alcanzados en el marco del convenio con el observatorio de la mujer y equidad de género, así como los avances y sesiones establecidas en el comité de bioética.</t>
  </si>
  <si>
    <t>En diciembre de 2023 la meta avanzó en magnitud un 0,0146 conforme a la programación realizada para la vigencia 2023.
Las actividades gestadas en el marco de los convenios citados fomentan el fortalecimiento de una red de conocimiento, así como una red de transferencia de información y experiencias, que fortalecen el actuar del instituto y el posicionamiento de este hacia la comunidad. Las actividades que se han generado en el marco de los convenios fortalecen a sí mismo la interlocución y trabajo en conjunto entre las diferentes dependencias del propio instituto.</t>
  </si>
  <si>
    <t>En diciembre de 2023 la meta avanzó en magnitud 0,1875 conforme a la programación realizada para la vigencia 2023.
Estas investigaciones fortalecen no solo el conocimiento de la institución frente a temas PYBA sino la capacidad de atender fenómenos y procesos de gran interés para la ciudad, como es el caso de los relacionamientos entre la población humana y los animales no humanos y la emergente área de interés asociada a terapias asistidas con animales no humanos.</t>
  </si>
  <si>
    <t>La producción intelectual generada a partir del semillero fortalece no solo el conocimiento en los temas asociados sin el conocimiento ciudadano de quienes participaron activamente en su elaboración. La ejecución y conclusión de los semilleros permite Igualmente fortalecer las estrategias de participación ciudadana y ciencia comunitaria al interior del instituto y de las diferentes dependencias.
En el mes de diciembre se culmino de manera exitosa los productos de investigación de los semilleros de etica animal y del semillero de genero, protección y bienestar animal.</t>
  </si>
  <si>
    <t>Concluyendo la vigencia actual se realiza la revisión de las diferentes herramientas prestadas para la gestión de información desde el observatorio. Esto implicó la revisión de los diferentes recursos virtuales geográficos y demás herramientas utilizadas. De tal manera se cuenta con una batería de herramientas metodológicas implementadas dentro de las cuales se contempla: sistema de información geográfica de los diferentes programas del instituto, tableros de control para análisis de datos, actualización de la sede electrónica del Observatorio PYBA, museo virtual, construcción de la política editorial para la divulgación del conocimiento, realización de ciclos de formación y la formalización del grupo de investigación del instituto.
De tal manera, la meta presenta un cumplimiento del 100% teniendo en cuenta que es de tipo constante.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</si>
</sst>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70"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2">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Alignment="1" applyProtection="1">
      <alignment vertical="center"/>
    </xf>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center" wrapText="1"/>
    </xf>
    <xf numFmtId="0" fontId="37" fillId="42" borderId="18" xfId="1120" applyFont="1" applyFill="1" applyBorder="1" applyAlignment="1" applyProtection="1">
      <alignment horizontal="left" vertical="center"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6" fillId="0" borderId="0" xfId="1076" applyFont="1" applyAlignment="1" applyProtection="1">
      <alignment vertical="center"/>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justify"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justify" vertical="center" wrapText="1"/>
    </xf>
    <xf numFmtId="0" fontId="19" fillId="35" borderId="30" xfId="1120" applyFont="1" applyFill="1" applyBorder="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wrapText="1"/>
    </xf>
    <xf numFmtId="0" fontId="19" fillId="0" borderId="30" xfId="1120" applyFont="1" applyBorder="1" applyAlignment="1" applyProtection="1">
      <alignment horizontal="justify" vertical="top" wrapText="1"/>
    </xf>
    <xf numFmtId="0" fontId="51" fillId="0" borderId="0" xfId="1076" applyFont="1" applyAlignment="1" applyProtection="1">
      <alignment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center"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2" fontId="67" fillId="0" borderId="18" xfId="1" applyNumberFormat="1" applyFont="1" applyBorder="1" applyAlignment="1" applyProtection="1">
      <alignment horizontal="center" vertical="center"/>
    </xf>
    <xf numFmtId="2" fontId="44" fillId="35" borderId="18"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65" fillId="0" borderId="42" xfId="2" applyFont="1" applyBorder="1" applyAlignment="1" applyProtection="1">
      <alignment horizontal="center" vertical="center" wrapText="1"/>
    </xf>
    <xf numFmtId="9" fontId="57" fillId="0" borderId="0" xfId="2" applyFont="1" applyAlignment="1" applyProtection="1">
      <alignment horizontal="center" vertical="center" wrapText="1"/>
    </xf>
    <xf numFmtId="0" fontId="37" fillId="42" borderId="31" xfId="1120" applyFont="1" applyFill="1" applyBorder="1" applyAlignment="1" applyProtection="1">
      <alignment horizontal="justify"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44" fillId="0" borderId="30"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center"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18" fillId="0" borderId="0" xfId="1120" applyAlignment="1" applyProtection="1">
      <alignment vertical="center"/>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42" fillId="0" borderId="0" xfId="1539" applyFont="1" applyProtection="1"/>
    <xf numFmtId="0" fontId="61" fillId="0" borderId="22" xfId="1539" applyFont="1" applyBorder="1" applyAlignment="1" applyProtection="1">
      <alignment horizontal="center" wrapText="1"/>
    </xf>
    <xf numFmtId="0" fontId="44" fillId="0" borderId="0" xfId="1539" applyFont="1" applyProtection="1"/>
    <xf numFmtId="0" fontId="47" fillId="0" borderId="0" xfId="1539" applyFont="1" applyProtection="1"/>
    <xf numFmtId="0" fontId="48" fillId="0" borderId="0" xfId="1120" applyFont="1" applyAlignment="1" applyProtection="1">
      <alignment horizontal="center" vertical="top" wrapText="1"/>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left" vertical="center" wrapText="1"/>
    </xf>
    <xf numFmtId="175" fontId="48" fillId="0" borderId="0" xfId="1244" applyNumberFormat="1" applyFont="1" applyAlignment="1" applyProtection="1">
      <alignment horizontal="center" vertical="top" wrapText="1"/>
    </xf>
    <xf numFmtId="9" fontId="48" fillId="0" borderId="0" xfId="1244" applyFont="1" applyAlignment="1" applyProtection="1">
      <alignment horizontal="center" vertical="top" wrapText="1"/>
    </xf>
    <xf numFmtId="0" fontId="37" fillId="42" borderId="20" xfId="1120" applyFont="1" applyFill="1" applyBorder="1" applyAlignment="1" applyProtection="1">
      <alignment vertical="top" wrapText="1"/>
    </xf>
    <xf numFmtId="2" fontId="19" fillId="35" borderId="21" xfId="1" applyNumberFormat="1" applyFont="1" applyFill="1" applyBorder="1" applyAlignment="1" applyProtection="1">
      <alignment horizontal="center" vertical="center"/>
    </xf>
    <xf numFmtId="4" fontId="68" fillId="0" borderId="18" xfId="1" applyNumberFormat="1" applyFont="1" applyBorder="1" applyAlignment="1" applyProtection="1">
      <alignment horizontal="center" vertical="center" wrapText="1"/>
    </xf>
    <xf numFmtId="9" fontId="65" fillId="0" borderId="42" xfId="2" applyFont="1" applyBorder="1" applyAlignment="1" applyProtection="1">
      <alignment vertical="center" wrapText="1"/>
    </xf>
    <xf numFmtId="2" fontId="19" fillId="0" borderId="21" xfId="1" applyNumberFormat="1" applyFont="1" applyBorder="1" applyAlignment="1" applyProtection="1">
      <alignment horizontal="center" vertical="center"/>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0" fontId="18" fillId="35" borderId="0" xfId="1120" applyFill="1" applyAlignment="1" applyProtection="1">
      <alignment vertical="top" wrapText="1"/>
    </xf>
    <xf numFmtId="0" fontId="43" fillId="0" borderId="0" xfId="1539" applyFont="1" applyAlignment="1" applyProtection="1">
      <alignment horizontal="center"/>
    </xf>
    <xf numFmtId="0" fontId="43" fillId="0" borderId="0" xfId="1539" applyFont="1" applyProtection="1"/>
    <xf numFmtId="0" fontId="19" fillId="0" borderId="18" xfId="1120" applyFont="1" applyBorder="1" applyAlignment="1" applyProtection="1">
      <alignment horizontal="justify" vertical="top" wrapText="1"/>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179" fontId="19" fillId="35" borderId="30"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1" fontId="37" fillId="0" borderId="41" xfId="1244" applyNumberFormat="1" applyFont="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79"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0" fontId="19" fillId="0" borderId="18" xfId="1120" applyFont="1" applyBorder="1" applyAlignment="1" applyProtection="1">
      <alignment horizontal="center" vertical="center"/>
    </xf>
    <xf numFmtId="0" fontId="66" fillId="0" borderId="18" xfId="1120" applyFont="1" applyBorder="1" applyAlignment="1" applyProtection="1">
      <alignment horizontal="justify" vertical="center" wrapText="1"/>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9" fillId="0" borderId="18" xfId="1" applyNumberFormat="1" applyFont="1" applyBorder="1" applyAlignment="1" applyProtection="1">
      <alignment horizontal="center" vertical="center"/>
    </xf>
    <xf numFmtId="1" fontId="19" fillId="0" borderId="30" xfId="1244" applyNumberFormat="1" applyFont="1" applyBorder="1" applyAlignment="1" applyProtection="1">
      <alignment horizontal="center" vertical="center" wrapText="1"/>
    </xf>
    <xf numFmtId="3" fontId="19" fillId="35" borderId="30" xfId="1244" applyNumberFormat="1" applyFont="1" applyFill="1" applyBorder="1" applyAlignment="1" applyProtection="1">
      <alignment horizontal="center"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cellXfs>
  <cellStyles count="1759">
    <cellStyle name="20% - Énfasis1 10" xfId="3"/>
    <cellStyle name="20% - Énfasis1 11" xfId="4"/>
    <cellStyle name="20% - Énfasis1 12" xfId="5"/>
    <cellStyle name="20% - Énfasis1 13" xfId="6"/>
    <cellStyle name="20% - Énfasis1 14" xfId="7"/>
    <cellStyle name="20% - Énfasis1 15" xfId="8"/>
    <cellStyle name="20% - Énfasis1 16" xfId="9"/>
    <cellStyle name="20% - Énfasis1 17" xfId="10"/>
    <cellStyle name="20% - Énfasis1 18" xfId="11"/>
    <cellStyle name="20% - Énfasis1 19" xfId="12"/>
    <cellStyle name="20% - Énfasis1 2" xfId="13"/>
    <cellStyle name="20% - Énfasis1 20" xfId="14"/>
    <cellStyle name="20% - Énfasis1 3" xfId="15"/>
    <cellStyle name="20% - Énfasis1 4" xfId="16"/>
    <cellStyle name="20% - Énfasis1 5" xfId="17"/>
    <cellStyle name="20% - Énfasis1 6" xfId="18"/>
    <cellStyle name="20% - Énfasis1 7" xfId="19"/>
    <cellStyle name="20% - Énfasis1 8" xfId="20"/>
    <cellStyle name="20% - Énfasis1 9" xfId="21"/>
    <cellStyle name="20% - Énfasis1 9 10" xfId="22"/>
    <cellStyle name="20% - Énfasis1 9 11" xfId="23"/>
    <cellStyle name="20% - Énfasis1 9 12" xfId="24"/>
    <cellStyle name="20% - Énfasis1 9 13" xfId="25"/>
    <cellStyle name="20% - Énfasis1 9 14" xfId="26"/>
    <cellStyle name="20% - Énfasis1 9 15" xfId="27"/>
    <cellStyle name="20% - Énfasis1 9 16" xfId="28"/>
    <cellStyle name="20% - Énfasis1 9 17" xfId="29"/>
    <cellStyle name="20% - Énfasis1 9 18" xfId="30"/>
    <cellStyle name="20% - Énfasis1 9 19" xfId="31"/>
    <cellStyle name="20% - Énfasis1 9 2" xfId="32"/>
    <cellStyle name="20% - Énfasis1 9 20" xfId="33"/>
    <cellStyle name="20% - Énfasis1 9 21" xfId="34"/>
    <cellStyle name="20% - Énfasis1 9 22" xfId="35"/>
    <cellStyle name="20% - Énfasis1 9 3" xfId="36"/>
    <cellStyle name="20% - Énfasis1 9 4" xfId="37"/>
    <cellStyle name="20% - Énfasis1 9 5" xfId="38"/>
    <cellStyle name="20% - Énfasis1 9 6" xfId="39"/>
    <cellStyle name="20% - Énfasis1 9 7" xfId="40"/>
    <cellStyle name="20% - Énfasis1 9 8" xfId="41"/>
    <cellStyle name="20% - Énfasis1 9 9" xfId="42"/>
    <cellStyle name="20% - Énfasis2 10" xfId="43"/>
    <cellStyle name="20% - Énfasis2 11" xfId="44"/>
    <cellStyle name="20% - Énfasis2 12" xfId="45"/>
    <cellStyle name="20% - Énfasis2 13" xfId="46"/>
    <cellStyle name="20% - Énfasis2 14" xfId="47"/>
    <cellStyle name="20% - Énfasis2 15" xfId="48"/>
    <cellStyle name="20% - Énfasis2 16" xfId="49"/>
    <cellStyle name="20% - Énfasis2 17" xfId="50"/>
    <cellStyle name="20% - Énfasis2 18" xfId="51"/>
    <cellStyle name="20% - Énfasis2 19" xfId="52"/>
    <cellStyle name="20% - Énfasis2 2" xfId="53"/>
    <cellStyle name="20% - Énfasis2 20" xfId="54"/>
    <cellStyle name="20% - Énfasis2 3" xfId="55"/>
    <cellStyle name="20% - Énfasis2 4" xfId="56"/>
    <cellStyle name="20% - Énfasis2 5" xfId="57"/>
    <cellStyle name="20% - Énfasis2 6" xfId="58"/>
    <cellStyle name="20% - Énfasis2 7" xfId="59"/>
    <cellStyle name="20% - Énfasis2 8" xfId="60"/>
    <cellStyle name="20% - Énfasis2 9" xfId="61"/>
    <cellStyle name="20% - Énfasis2 9 10" xfId="62"/>
    <cellStyle name="20% - Énfasis2 9 11" xfId="63"/>
    <cellStyle name="20% - Énfasis2 9 12" xfId="64"/>
    <cellStyle name="20% - Énfasis2 9 13" xfId="65"/>
    <cellStyle name="20% - Énfasis2 9 14" xfId="66"/>
    <cellStyle name="20% - Énfasis2 9 15" xfId="67"/>
    <cellStyle name="20% - Énfasis2 9 16" xfId="68"/>
    <cellStyle name="20% - Énfasis2 9 17" xfId="69"/>
    <cellStyle name="20% - Énfasis2 9 18" xfId="70"/>
    <cellStyle name="20% - Énfasis2 9 19" xfId="71"/>
    <cellStyle name="20% - Énfasis2 9 2" xfId="72"/>
    <cellStyle name="20% - Énfasis2 9 20" xfId="73"/>
    <cellStyle name="20% - Énfasis2 9 21" xfId="74"/>
    <cellStyle name="20% - Énfasis2 9 22" xfId="75"/>
    <cellStyle name="20% - Énfasis2 9 3" xfId="76"/>
    <cellStyle name="20% - Énfasis2 9 4" xfId="77"/>
    <cellStyle name="20% - Énfasis2 9 5" xfId="78"/>
    <cellStyle name="20% - Énfasis2 9 6" xfId="79"/>
    <cellStyle name="20% - Énfasis2 9 7" xfId="80"/>
    <cellStyle name="20% - Énfasis2 9 8" xfId="81"/>
    <cellStyle name="20% - Énfasis2 9 9" xfId="82"/>
    <cellStyle name="20% - Énfasis3 10" xfId="83"/>
    <cellStyle name="20% - Énfasis3 11" xfId="84"/>
    <cellStyle name="20% - Énfasis3 12" xfId="85"/>
    <cellStyle name="20% - Énfasis3 13" xfId="86"/>
    <cellStyle name="20% - Énfasis3 14" xfId="87"/>
    <cellStyle name="20% - Énfasis3 15" xfId="88"/>
    <cellStyle name="20% - Énfasis3 16" xfId="89"/>
    <cellStyle name="20% - Énfasis3 17" xfId="90"/>
    <cellStyle name="20% - Énfasis3 18" xfId="91"/>
    <cellStyle name="20% - Énfasis3 19" xfId="92"/>
    <cellStyle name="20% - Énfasis3 2" xfId="93"/>
    <cellStyle name="20% - Énfasis3 20" xfId="94"/>
    <cellStyle name="20% - Énfasis3 3" xfId="95"/>
    <cellStyle name="20% - Énfasis3 4" xfId="96"/>
    <cellStyle name="20% - Énfasis3 5" xfId="97"/>
    <cellStyle name="20% - Énfasis3 6" xfId="98"/>
    <cellStyle name="20% - Énfasis3 7" xfId="99"/>
    <cellStyle name="20% - Énfasis3 8" xfId="100"/>
    <cellStyle name="20% - Énfasis3 9" xfId="101"/>
    <cellStyle name="20% - Énfasis3 9 10" xfId="102"/>
    <cellStyle name="20% - Énfasis3 9 11" xfId="103"/>
    <cellStyle name="20% - Énfasis3 9 12" xfId="104"/>
    <cellStyle name="20% - Énfasis3 9 13" xfId="105"/>
    <cellStyle name="20% - Énfasis3 9 14" xfId="106"/>
    <cellStyle name="20% - Énfasis3 9 15" xfId="107"/>
    <cellStyle name="20% - Énfasis3 9 16" xfId="108"/>
    <cellStyle name="20% - Énfasis3 9 17" xfId="109"/>
    <cellStyle name="20% - Énfasis3 9 18" xfId="110"/>
    <cellStyle name="20% - Énfasis3 9 19" xfId="111"/>
    <cellStyle name="20% - Énfasis3 9 2" xfId="112"/>
    <cellStyle name="20% - Énfasis3 9 20" xfId="113"/>
    <cellStyle name="20% - Énfasis3 9 21" xfId="114"/>
    <cellStyle name="20% - Énfasis3 9 22" xfId="115"/>
    <cellStyle name="20% - Énfasis3 9 3" xfId="116"/>
    <cellStyle name="20% - Énfasis3 9 4" xfId="117"/>
    <cellStyle name="20% - Énfasis3 9 5" xfId="118"/>
    <cellStyle name="20% - Énfasis3 9 6" xfId="119"/>
    <cellStyle name="20% - Énfasis3 9 7" xfId="120"/>
    <cellStyle name="20% - Énfasis3 9 8" xfId="121"/>
    <cellStyle name="20% - Énfasis3 9 9" xfId="122"/>
    <cellStyle name="20% - Énfasis4 10" xfId="123"/>
    <cellStyle name="20% - Énfasis4 11" xfId="124"/>
    <cellStyle name="20% - Énfasis4 12" xfId="125"/>
    <cellStyle name="20% - Énfasis4 13" xfId="126"/>
    <cellStyle name="20% - Énfasis4 14" xfId="127"/>
    <cellStyle name="20% - Énfasis4 15" xfId="128"/>
    <cellStyle name="20% - Énfasis4 16" xfId="129"/>
    <cellStyle name="20% - Énfasis4 17" xfId="130"/>
    <cellStyle name="20% - Énfasis4 18" xfId="131"/>
    <cellStyle name="20% - Énfasis4 19" xfId="132"/>
    <cellStyle name="20% - Énfasis4 2" xfId="133"/>
    <cellStyle name="20% - Énfasis4 20" xfId="134"/>
    <cellStyle name="20% - Énfasis4 3" xfId="135"/>
    <cellStyle name="20% - Énfasis4 4" xfId="136"/>
    <cellStyle name="20% - Énfasis4 5" xfId="137"/>
    <cellStyle name="20% - Énfasis4 6" xfId="138"/>
    <cellStyle name="20% - Énfasis4 7" xfId="139"/>
    <cellStyle name="20% - Énfasis4 8" xfId="140"/>
    <cellStyle name="20% - Énfasis4 9" xfId="141"/>
    <cellStyle name="20% - Énfasis4 9 10" xfId="142"/>
    <cellStyle name="20% - Énfasis4 9 11" xfId="143"/>
    <cellStyle name="20% - Énfasis4 9 12" xfId="144"/>
    <cellStyle name="20% - Énfasis4 9 13" xfId="145"/>
    <cellStyle name="20% - Énfasis4 9 14" xfId="146"/>
    <cellStyle name="20% - Énfasis4 9 15" xfId="147"/>
    <cellStyle name="20% - Énfasis4 9 16" xfId="148"/>
    <cellStyle name="20% - Énfasis4 9 17" xfId="149"/>
    <cellStyle name="20% - Énfasis4 9 18" xfId="150"/>
    <cellStyle name="20% - Énfasis4 9 19" xfId="151"/>
    <cellStyle name="20% - Énfasis4 9 2" xfId="152"/>
    <cellStyle name="20% - Énfasis4 9 20" xfId="153"/>
    <cellStyle name="20% - Énfasis4 9 21" xfId="154"/>
    <cellStyle name="20% - Énfasis4 9 22" xfId="155"/>
    <cellStyle name="20% - Énfasis4 9 3" xfId="156"/>
    <cellStyle name="20% - Énfasis4 9 4" xfId="157"/>
    <cellStyle name="20% - Énfasis4 9 5" xfId="158"/>
    <cellStyle name="20% - Énfasis4 9 6" xfId="159"/>
    <cellStyle name="20% - Énfasis4 9 7" xfId="160"/>
    <cellStyle name="20% - Énfasis4 9 8" xfId="161"/>
    <cellStyle name="20% - Énfasis4 9 9" xfId="162"/>
    <cellStyle name="20% - Énfasis5 10" xfId="163"/>
    <cellStyle name="20% - Énfasis5 11" xfId="164"/>
    <cellStyle name="20% - Énfasis5 12" xfId="165"/>
    <cellStyle name="20% - Énfasis5 13" xfId="166"/>
    <cellStyle name="20% - Énfasis5 14" xfId="167"/>
    <cellStyle name="20% - Énfasis5 15" xfId="168"/>
    <cellStyle name="20% - Énfasis5 16" xfId="169"/>
    <cellStyle name="20% - Énfasis5 17" xfId="170"/>
    <cellStyle name="20% - Énfasis5 18" xfId="171"/>
    <cellStyle name="20% - Énfasis5 2" xfId="172"/>
    <cellStyle name="20% - Énfasis5 3" xfId="173"/>
    <cellStyle name="20% - Énfasis5 4" xfId="174"/>
    <cellStyle name="20% - Énfasis5 5" xfId="175"/>
    <cellStyle name="20% - Énfasis5 6" xfId="176"/>
    <cellStyle name="20% - Énfasis5 7" xfId="177"/>
    <cellStyle name="20% - Énfasis5 8" xfId="178"/>
    <cellStyle name="20% - Énfasis5 9" xfId="179"/>
    <cellStyle name="20% - Énfasis5 9 10" xfId="180"/>
    <cellStyle name="20% - Énfasis5 9 11" xfId="181"/>
    <cellStyle name="20% - Énfasis5 9 12" xfId="182"/>
    <cellStyle name="20% - Énfasis5 9 13" xfId="183"/>
    <cellStyle name="20% - Énfasis5 9 14" xfId="184"/>
    <cellStyle name="20% - Énfasis5 9 15" xfId="185"/>
    <cellStyle name="20% - Énfasis5 9 16" xfId="186"/>
    <cellStyle name="20% - Énfasis5 9 17" xfId="187"/>
    <cellStyle name="20% - Énfasis5 9 18" xfId="188"/>
    <cellStyle name="20% - Énfasis5 9 19" xfId="189"/>
    <cellStyle name="20% - Énfasis5 9 2" xfId="190"/>
    <cellStyle name="20% - Énfasis5 9 20" xfId="191"/>
    <cellStyle name="20% - Énfasis5 9 21" xfId="192"/>
    <cellStyle name="20% - Énfasis5 9 22" xfId="193"/>
    <cellStyle name="20% - Énfasis5 9 3" xfId="194"/>
    <cellStyle name="20% - Énfasis5 9 4" xfId="195"/>
    <cellStyle name="20% - Énfasis5 9 5" xfId="196"/>
    <cellStyle name="20% - Énfasis5 9 6" xfId="197"/>
    <cellStyle name="20% - Énfasis5 9 7" xfId="198"/>
    <cellStyle name="20% - Énfasis5 9 8" xfId="199"/>
    <cellStyle name="20% - Énfasis5 9 9" xfId="200"/>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10" xfId="239"/>
    <cellStyle name="40% - Énfasis1 11" xfId="240"/>
    <cellStyle name="40% - Énfasis1 12" xfId="241"/>
    <cellStyle name="40% - Énfasis1 13" xfId="242"/>
    <cellStyle name="40% - Énfasis1 14" xfId="243"/>
    <cellStyle name="40% - Énfasis1 15" xfId="244"/>
    <cellStyle name="40% - Énfasis1 16" xfId="245"/>
    <cellStyle name="40% - Énfasis1 17" xfId="246"/>
    <cellStyle name="40% - Énfasis1 18" xfId="247"/>
    <cellStyle name="40% - Énfasis1 2" xfId="248"/>
    <cellStyle name="40% - Énfasis1 3" xfId="249"/>
    <cellStyle name="40% - Énfasis1 4" xfId="250"/>
    <cellStyle name="40% - Énfasis1 5" xfId="251"/>
    <cellStyle name="40% - Énfasis1 6" xfId="252"/>
    <cellStyle name="40% - Énfasis1 7" xfId="253"/>
    <cellStyle name="40% - Énfasis1 8" xfId="254"/>
    <cellStyle name="40% - Énfasis1 9" xfId="255"/>
    <cellStyle name="40% - Énfasis1 9 10" xfId="256"/>
    <cellStyle name="40% - Énfasis1 9 11" xfId="257"/>
    <cellStyle name="40% - Énfasis1 9 12" xfId="258"/>
    <cellStyle name="40% - Énfasis1 9 13" xfId="259"/>
    <cellStyle name="40% - Énfasis1 9 14" xfId="260"/>
    <cellStyle name="40% - Énfasis1 9 15" xfId="261"/>
    <cellStyle name="40% - Énfasis1 9 16" xfId="262"/>
    <cellStyle name="40% - Énfasis1 9 17" xfId="263"/>
    <cellStyle name="40% - Énfasis1 9 18" xfId="264"/>
    <cellStyle name="40% - Énfasis1 9 19" xfId="265"/>
    <cellStyle name="40% - Énfasis1 9 2" xfId="266"/>
    <cellStyle name="40% - Énfasis1 9 20" xfId="267"/>
    <cellStyle name="40% - Énfasis1 9 21" xfId="268"/>
    <cellStyle name="40% - Énfasis1 9 22" xfId="269"/>
    <cellStyle name="40% - Énfasis1 9 3" xfId="270"/>
    <cellStyle name="40% - Énfasis1 9 4" xfId="271"/>
    <cellStyle name="40% - Énfasis1 9 5" xfId="272"/>
    <cellStyle name="40% - Énfasis1 9 6" xfId="273"/>
    <cellStyle name="40% - Énfasis1 9 7" xfId="274"/>
    <cellStyle name="40% - Énfasis1 9 8" xfId="275"/>
    <cellStyle name="40% - Énfasis1 9 9" xfId="276"/>
    <cellStyle name="40% - Énfasis2 10" xfId="277"/>
    <cellStyle name="40% - Énfasis2 11" xfId="278"/>
    <cellStyle name="40% - Énfasis2 12" xfId="279"/>
    <cellStyle name="40% - Énfasis2 13" xfId="280"/>
    <cellStyle name="40% - Énfasis2 14" xfId="281"/>
    <cellStyle name="40% - Énfasis2 15" xfId="282"/>
    <cellStyle name="40% - Énfasis2 16" xfId="283"/>
    <cellStyle name="40% - Énfasis2 17" xfId="284"/>
    <cellStyle name="40% - Énfasis2 18" xfId="285"/>
    <cellStyle name="40% - Énfasis2 2" xfId="286"/>
    <cellStyle name="40% - Énfasis2 3" xfId="287"/>
    <cellStyle name="40% - Énfasis2 4" xfId="288"/>
    <cellStyle name="40% - Énfasis2 5" xfId="289"/>
    <cellStyle name="40% - Énfasis2 6" xfId="290"/>
    <cellStyle name="40% - Énfasis2 7" xfId="291"/>
    <cellStyle name="40% - Énfasis2 8" xfId="292"/>
    <cellStyle name="40% - Énfasis2 9" xfId="293"/>
    <cellStyle name="40% - Énfasis2 9 10" xfId="294"/>
    <cellStyle name="40% - Énfasis2 9 11" xfId="295"/>
    <cellStyle name="40% - Énfasis2 9 12" xfId="296"/>
    <cellStyle name="40% - Énfasis2 9 13" xfId="297"/>
    <cellStyle name="40% - Énfasis2 9 14" xfId="298"/>
    <cellStyle name="40% - Énfasis2 9 15" xfId="299"/>
    <cellStyle name="40% - Énfasis2 9 16" xfId="300"/>
    <cellStyle name="40% - Énfasis2 9 17" xfId="301"/>
    <cellStyle name="40% - Énfasis2 9 18" xfId="302"/>
    <cellStyle name="40% - Énfasis2 9 19" xfId="303"/>
    <cellStyle name="40% - Énfasis2 9 2" xfId="304"/>
    <cellStyle name="40% - Énfasis2 9 20" xfId="305"/>
    <cellStyle name="40% - Énfasis2 9 21" xfId="306"/>
    <cellStyle name="40% - Énfasis2 9 22" xfId="307"/>
    <cellStyle name="40% - Énfasis2 9 3" xfId="308"/>
    <cellStyle name="40% - Énfasis2 9 4" xfId="309"/>
    <cellStyle name="40% - Énfasis2 9 5" xfId="310"/>
    <cellStyle name="40% - Énfasis2 9 6" xfId="311"/>
    <cellStyle name="40% - Énfasis2 9 7" xfId="312"/>
    <cellStyle name="40% - Énfasis2 9 8" xfId="313"/>
    <cellStyle name="40% - Énfasis2 9 9" xfId="314"/>
    <cellStyle name="40% - Énfasis3 10" xfId="315"/>
    <cellStyle name="40% - Énfasis3 11" xfId="316"/>
    <cellStyle name="40% - Énfasis3 12" xfId="317"/>
    <cellStyle name="40% - Énfasis3 13" xfId="318"/>
    <cellStyle name="40% - Énfasis3 14" xfId="319"/>
    <cellStyle name="40% - Énfasis3 15" xfId="320"/>
    <cellStyle name="40% - Énfasis3 16" xfId="321"/>
    <cellStyle name="40% - Énfasis3 17" xfId="322"/>
    <cellStyle name="40% - Énfasis3 18" xfId="323"/>
    <cellStyle name="40% - Énfasis3 19" xfId="324"/>
    <cellStyle name="40% - Énfasis3 2" xfId="325"/>
    <cellStyle name="40% - Énfasis3 20" xfId="326"/>
    <cellStyle name="40% - Énfasis3 3" xfId="327"/>
    <cellStyle name="40% - Énfasis3 4" xfId="328"/>
    <cellStyle name="40% - Énfasis3 5" xfId="329"/>
    <cellStyle name="40% - Énfasis3 6" xfId="330"/>
    <cellStyle name="40% - Énfasis3 7" xfId="331"/>
    <cellStyle name="40% - Énfasis3 8" xfId="332"/>
    <cellStyle name="40% - Énfasis3 9" xfId="333"/>
    <cellStyle name="40% - Énfasis3 9 10" xfId="334"/>
    <cellStyle name="40% - Énfasis3 9 11" xfId="335"/>
    <cellStyle name="40% - Énfasis3 9 12" xfId="336"/>
    <cellStyle name="40% - Énfasis3 9 13" xfId="337"/>
    <cellStyle name="40% - Énfasis3 9 14" xfId="338"/>
    <cellStyle name="40% - Énfasis3 9 15" xfId="339"/>
    <cellStyle name="40% - Énfasis3 9 16" xfId="340"/>
    <cellStyle name="40% - Énfasis3 9 17" xfId="341"/>
    <cellStyle name="40% - Énfasis3 9 18" xfId="342"/>
    <cellStyle name="40% - Énfasis3 9 19" xfId="343"/>
    <cellStyle name="40% - Énfasis3 9 2" xfId="344"/>
    <cellStyle name="40% - Énfasis3 9 20" xfId="345"/>
    <cellStyle name="40% - Énfasis3 9 21" xfId="346"/>
    <cellStyle name="40% - Énfasis3 9 22" xfId="347"/>
    <cellStyle name="40% - Énfasis3 9 3" xfId="348"/>
    <cellStyle name="40% - Énfasis3 9 4" xfId="349"/>
    <cellStyle name="40% - Énfasis3 9 5" xfId="350"/>
    <cellStyle name="40% - Énfasis3 9 6" xfId="351"/>
    <cellStyle name="40% - Énfasis3 9 7" xfId="352"/>
    <cellStyle name="40% - Énfasis3 9 8" xfId="353"/>
    <cellStyle name="40% - Énfasis3 9 9" xfId="354"/>
    <cellStyle name="40% - Énfasis4 10" xfId="355"/>
    <cellStyle name="40% - Énfasis4 11" xfId="356"/>
    <cellStyle name="40% - Énfasis4 12" xfId="357"/>
    <cellStyle name="40% - Énfasis4 13" xfId="358"/>
    <cellStyle name="40% - Énfasis4 14" xfId="359"/>
    <cellStyle name="40% - Énfasis4 15" xfId="360"/>
    <cellStyle name="40% - Énfasis4 16" xfId="361"/>
    <cellStyle name="40% - Énfasis4 17" xfId="362"/>
    <cellStyle name="40% - Énfasis4 18" xfId="363"/>
    <cellStyle name="40% - Énfasis4 2" xfId="364"/>
    <cellStyle name="40% - Énfasis4 3" xfId="365"/>
    <cellStyle name="40% - Énfasis4 4" xfId="366"/>
    <cellStyle name="40% - Énfasis4 5" xfId="367"/>
    <cellStyle name="40% - Énfasis4 6" xfId="368"/>
    <cellStyle name="40% - Énfasis4 7" xfId="369"/>
    <cellStyle name="40% - Énfasis4 8" xfId="370"/>
    <cellStyle name="40% - Énfasis4 9" xfId="371"/>
    <cellStyle name="40% - Énfasis4 9 10" xfId="372"/>
    <cellStyle name="40% - Énfasis4 9 11" xfId="373"/>
    <cellStyle name="40% - Énfasis4 9 12" xfId="374"/>
    <cellStyle name="40% - Énfasis4 9 13" xfId="375"/>
    <cellStyle name="40% - Énfasis4 9 14" xfId="376"/>
    <cellStyle name="40% - Énfasis4 9 15" xfId="377"/>
    <cellStyle name="40% - Énfasis4 9 16" xfId="378"/>
    <cellStyle name="40% - Énfasis4 9 17" xfId="379"/>
    <cellStyle name="40% - Énfasis4 9 18" xfId="380"/>
    <cellStyle name="40% - Énfasis4 9 19" xfId="381"/>
    <cellStyle name="40% - Énfasis4 9 2" xfId="382"/>
    <cellStyle name="40% - Énfasis4 9 20" xfId="383"/>
    <cellStyle name="40% - Énfasis4 9 21" xfId="384"/>
    <cellStyle name="40% - Énfasis4 9 22" xfId="385"/>
    <cellStyle name="40% - Énfasis4 9 3" xfId="386"/>
    <cellStyle name="40% - Énfasis4 9 4" xfId="387"/>
    <cellStyle name="40% - Énfasis4 9 5" xfId="388"/>
    <cellStyle name="40% - Énfasis4 9 6" xfId="389"/>
    <cellStyle name="40% - Énfasis4 9 7" xfId="390"/>
    <cellStyle name="40% - Énfasis4 9 8" xfId="391"/>
    <cellStyle name="40% - Énfasis4 9 9" xfId="392"/>
    <cellStyle name="40% - Énfasis5 10" xfId="393"/>
    <cellStyle name="40% - Énfasis5 11" xfId="394"/>
    <cellStyle name="40% - Énfasis5 12" xfId="395"/>
    <cellStyle name="40% - Énfasis5 13" xfId="396"/>
    <cellStyle name="40% - Énfasis5 14" xfId="397"/>
    <cellStyle name="40% - Énfasis5 15" xfId="398"/>
    <cellStyle name="40% - Énfasis5 16" xfId="399"/>
    <cellStyle name="40% - Énfasis5 17" xfId="400"/>
    <cellStyle name="40% - Énfasis5 18" xfId="401"/>
    <cellStyle name="40% - Énfasis5 2" xfId="402"/>
    <cellStyle name="40% - Énfasis5 3" xfId="403"/>
    <cellStyle name="40% - Énfasis5 4" xfId="404"/>
    <cellStyle name="40% - Énfasis5 5" xfId="405"/>
    <cellStyle name="40% - Énfasis5 6" xfId="406"/>
    <cellStyle name="40% - Énfasis5 7" xfId="407"/>
    <cellStyle name="40% - Énfasis5 8" xfId="408"/>
    <cellStyle name="40% - Énfasis5 9" xfId="409"/>
    <cellStyle name="40% - Énfasis5 9 10" xfId="410"/>
    <cellStyle name="40% - Énfasis5 9 11" xfId="411"/>
    <cellStyle name="40% - Énfasis5 9 12" xfId="412"/>
    <cellStyle name="40% - Énfasis5 9 13" xfId="413"/>
    <cellStyle name="40% - Énfasis5 9 14" xfId="414"/>
    <cellStyle name="40% - Énfasis5 9 15" xfId="415"/>
    <cellStyle name="40% - Énfasis5 9 16" xfId="416"/>
    <cellStyle name="40% - Énfasis5 9 17" xfId="417"/>
    <cellStyle name="40% - Énfasis5 9 18" xfId="418"/>
    <cellStyle name="40% - Énfasis5 9 19" xfId="419"/>
    <cellStyle name="40% - Énfasis5 9 2" xfId="420"/>
    <cellStyle name="40% - Énfasis5 9 20" xfId="421"/>
    <cellStyle name="40% - Énfasis5 9 21" xfId="422"/>
    <cellStyle name="40% - Énfasis5 9 22" xfId="423"/>
    <cellStyle name="40% - Énfasis5 9 3" xfId="424"/>
    <cellStyle name="40% - Énfasis5 9 4" xfId="425"/>
    <cellStyle name="40% - Énfasis5 9 5" xfId="426"/>
    <cellStyle name="40% - Énfasis5 9 6" xfId="427"/>
    <cellStyle name="40% - Énfasis5 9 7" xfId="428"/>
    <cellStyle name="40% - Énfasis5 9 8" xfId="429"/>
    <cellStyle name="40% - Énfasis5 9 9" xfId="430"/>
    <cellStyle name="40% - Énfasis6 10" xfId="431"/>
    <cellStyle name="40% - Énfasis6 11" xfId="432"/>
    <cellStyle name="40% - Énfasis6 12" xfId="433"/>
    <cellStyle name="40% - Énfasis6 13" xfId="434"/>
    <cellStyle name="40% - Énfasis6 14" xfId="435"/>
    <cellStyle name="40% - Énfasis6 15" xfId="436"/>
    <cellStyle name="40% - Énfasis6 16" xfId="437"/>
    <cellStyle name="40% - Énfasis6 17" xfId="438"/>
    <cellStyle name="40% - Énfasis6 18" xfId="439"/>
    <cellStyle name="40% - Énfasis6 2" xfId="440"/>
    <cellStyle name="40% - Énfasis6 3" xfId="441"/>
    <cellStyle name="40% - Énfasis6 4" xfId="442"/>
    <cellStyle name="40% - Énfasis6 5" xfId="443"/>
    <cellStyle name="40% - Énfasis6 6" xfId="444"/>
    <cellStyle name="40% - Énfasis6 7" xfId="445"/>
    <cellStyle name="40% - Énfasis6 8" xfId="446"/>
    <cellStyle name="40% - Énfasis6 9" xfId="447"/>
    <cellStyle name="40% - Énfasis6 9 10" xfId="448"/>
    <cellStyle name="40% - Énfasis6 9 11" xfId="449"/>
    <cellStyle name="40% - Énfasis6 9 12" xfId="450"/>
    <cellStyle name="40% - Énfasis6 9 13" xfId="451"/>
    <cellStyle name="40% - Énfasis6 9 14" xfId="452"/>
    <cellStyle name="40% - Énfasis6 9 15" xfId="453"/>
    <cellStyle name="40% - Énfasis6 9 16" xfId="454"/>
    <cellStyle name="40% - Énfasis6 9 17" xfId="455"/>
    <cellStyle name="40% - Énfasis6 9 18" xfId="456"/>
    <cellStyle name="40% - Énfasis6 9 19" xfId="457"/>
    <cellStyle name="40% - Énfasis6 9 2" xfId="458"/>
    <cellStyle name="40% - Énfasis6 9 20" xfId="459"/>
    <cellStyle name="40% - Énfasis6 9 21" xfId="460"/>
    <cellStyle name="40% - Énfasis6 9 22" xfId="461"/>
    <cellStyle name="40% - Énfasis6 9 3" xfId="462"/>
    <cellStyle name="40% - Énfasis6 9 4" xfId="463"/>
    <cellStyle name="40% - Énfasis6 9 5" xfId="464"/>
    <cellStyle name="40% - Énfasis6 9 6" xfId="465"/>
    <cellStyle name="40% - Énfasis6 9 7" xfId="466"/>
    <cellStyle name="40% - Énfasis6 9 8" xfId="467"/>
    <cellStyle name="40% - Énfasis6 9 9" xfId="468"/>
    <cellStyle name="60% - Énfasis1 10" xfId="469"/>
    <cellStyle name="60% - Énfasis1 11" xfId="470"/>
    <cellStyle name="60% - Énfasis1 12" xfId="471"/>
    <cellStyle name="60% - Énfasis1 13" xfId="472"/>
    <cellStyle name="60% - Énfasis1 14" xfId="473"/>
    <cellStyle name="60% - Énfasis1 15" xfId="474"/>
    <cellStyle name="60% - Énfasis1 16" xfId="475"/>
    <cellStyle name="60% - Énfasis1 17" xfId="476"/>
    <cellStyle name="60% - Énfasis1 18" xfId="477"/>
    <cellStyle name="60% - Énfasis1 2" xfId="478"/>
    <cellStyle name="60% - Énfasis1 3" xfId="479"/>
    <cellStyle name="60% - Énfasis1 4" xfId="480"/>
    <cellStyle name="60% - Énfasis1 5" xfId="481"/>
    <cellStyle name="60% - Énfasis1 6" xfId="482"/>
    <cellStyle name="60% - Énfasis1 7" xfId="483"/>
    <cellStyle name="60% - Énfasis1 8" xfId="484"/>
    <cellStyle name="60% - Énfasis1 9" xfId="485"/>
    <cellStyle name="60% - Énfasis1 9 10" xfId="486"/>
    <cellStyle name="60% - Énfasis1 9 11" xfId="487"/>
    <cellStyle name="60% - Énfasis1 9 12" xfId="488"/>
    <cellStyle name="60% - Énfasis1 9 13" xfId="489"/>
    <cellStyle name="60% - Énfasis1 9 14" xfId="490"/>
    <cellStyle name="60% - Énfasis1 9 15" xfId="491"/>
    <cellStyle name="60% - Énfasis1 9 16" xfId="492"/>
    <cellStyle name="60% - Énfasis1 9 17" xfId="493"/>
    <cellStyle name="60% - Énfasis1 9 18" xfId="494"/>
    <cellStyle name="60% - Énfasis1 9 19" xfId="495"/>
    <cellStyle name="60% - Énfasis1 9 2" xfId="496"/>
    <cellStyle name="60% - Énfasis1 9 20" xfId="497"/>
    <cellStyle name="60% - Énfasis1 9 21" xfId="498"/>
    <cellStyle name="60% - Énfasis1 9 22" xfId="499"/>
    <cellStyle name="60% - Énfasis1 9 3" xfId="500"/>
    <cellStyle name="60% - Énfasis1 9 4" xfId="501"/>
    <cellStyle name="60% - Énfasis1 9 5" xfId="502"/>
    <cellStyle name="60% - Énfasis1 9 6" xfId="503"/>
    <cellStyle name="60% - Énfasis1 9 7" xfId="504"/>
    <cellStyle name="60% - Énfasis1 9 8" xfId="505"/>
    <cellStyle name="60% - Énfasis1 9 9" xfId="506"/>
    <cellStyle name="60% - Énfasis2 10" xfId="507"/>
    <cellStyle name="60% - Énfasis2 11" xfId="508"/>
    <cellStyle name="60% - Énfasis2 12" xfId="509"/>
    <cellStyle name="60% - Énfasis2 13" xfId="510"/>
    <cellStyle name="60% - Énfasis2 14" xfId="511"/>
    <cellStyle name="60% - Énfasis2 15" xfId="512"/>
    <cellStyle name="60% - Énfasis2 16" xfId="513"/>
    <cellStyle name="60% - Énfasis2 17" xfId="514"/>
    <cellStyle name="60% - Énfasis2 18" xfId="515"/>
    <cellStyle name="60% - Énfasis2 2" xfId="516"/>
    <cellStyle name="60% - Énfasis2 3" xfId="517"/>
    <cellStyle name="60% - Énfasis2 4" xfId="518"/>
    <cellStyle name="60% - Énfasis2 5" xfId="519"/>
    <cellStyle name="60% - Énfasis2 6" xfId="520"/>
    <cellStyle name="60% - Énfasis2 7" xfId="521"/>
    <cellStyle name="60% - Énfasis2 8" xfId="522"/>
    <cellStyle name="60% - Énfasis2 9" xfId="523"/>
    <cellStyle name="60% - Énfasis2 9 10" xfId="524"/>
    <cellStyle name="60% - Énfasis2 9 11" xfId="525"/>
    <cellStyle name="60% - Énfasis2 9 12" xfId="526"/>
    <cellStyle name="60% - Énfasis2 9 13" xfId="527"/>
    <cellStyle name="60% - Énfasis2 9 14" xfId="528"/>
    <cellStyle name="60% - Énfasis2 9 15" xfId="529"/>
    <cellStyle name="60% - Énfasis2 9 16" xfId="530"/>
    <cellStyle name="60% - Énfasis2 9 17" xfId="531"/>
    <cellStyle name="60% - Énfasis2 9 18" xfId="532"/>
    <cellStyle name="60% - Énfasis2 9 19" xfId="533"/>
    <cellStyle name="60% - Énfasis2 9 2" xfId="534"/>
    <cellStyle name="60% - Énfasis2 9 20" xfId="535"/>
    <cellStyle name="60% - Énfasis2 9 21" xfId="536"/>
    <cellStyle name="60% - Énfasis2 9 22" xfId="537"/>
    <cellStyle name="60% - Énfasis2 9 3" xfId="538"/>
    <cellStyle name="60% - Énfasis2 9 4" xfId="539"/>
    <cellStyle name="60% - Énfasis2 9 5" xfId="540"/>
    <cellStyle name="60% - Énfasis2 9 6" xfId="541"/>
    <cellStyle name="60% - Énfasis2 9 7" xfId="542"/>
    <cellStyle name="60% - Énfasis2 9 8" xfId="543"/>
    <cellStyle name="60% - Énfasis2 9 9" xfId="544"/>
    <cellStyle name="60% - Énfasis3 10" xfId="545"/>
    <cellStyle name="60% - Énfasis3 11" xfId="546"/>
    <cellStyle name="60% - Énfasis3 12" xfId="547"/>
    <cellStyle name="60% - Énfasis3 13" xfId="548"/>
    <cellStyle name="60% - Énfasis3 14" xfId="549"/>
    <cellStyle name="60% - Énfasis3 15" xfId="550"/>
    <cellStyle name="60% - Énfasis3 16" xfId="551"/>
    <cellStyle name="60% - Énfasis3 17" xfId="552"/>
    <cellStyle name="60% - Énfasis3 18" xfId="553"/>
    <cellStyle name="60% - Énfasis3 19" xfId="554"/>
    <cellStyle name="60% - Énfasis3 2" xfId="555"/>
    <cellStyle name="60% - Énfasis3 20" xfId="556"/>
    <cellStyle name="60% - Énfasis3 3" xfId="557"/>
    <cellStyle name="60% - Énfasis3 4" xfId="558"/>
    <cellStyle name="60% - Énfasis3 5" xfId="559"/>
    <cellStyle name="60% - Énfasis3 6" xfId="560"/>
    <cellStyle name="60% - Énfasis3 7" xfId="561"/>
    <cellStyle name="60% - Énfasis3 8" xfId="562"/>
    <cellStyle name="60% - Énfasis3 9" xfId="563"/>
    <cellStyle name="60% - Énfasis3 9 10" xfId="564"/>
    <cellStyle name="60% - Énfasis3 9 11" xfId="565"/>
    <cellStyle name="60% - Énfasis3 9 12" xfId="566"/>
    <cellStyle name="60% - Énfasis3 9 13" xfId="567"/>
    <cellStyle name="60% - Énfasis3 9 14" xfId="568"/>
    <cellStyle name="60% - Énfasis3 9 15" xfId="569"/>
    <cellStyle name="60% - Énfasis3 9 16" xfId="570"/>
    <cellStyle name="60% - Énfasis3 9 17" xfId="571"/>
    <cellStyle name="60% - Énfasis3 9 18" xfId="572"/>
    <cellStyle name="60% - Énfasis3 9 19" xfId="573"/>
    <cellStyle name="60% - Énfasis3 9 2" xfId="574"/>
    <cellStyle name="60% - Énfasis3 9 20" xfId="575"/>
    <cellStyle name="60% - Énfasis3 9 21" xfId="576"/>
    <cellStyle name="60% - Énfasis3 9 22" xfId="577"/>
    <cellStyle name="60% - Énfasis3 9 3" xfId="578"/>
    <cellStyle name="60% - Énfasis3 9 4" xfId="579"/>
    <cellStyle name="60% - Énfasis3 9 5" xfId="580"/>
    <cellStyle name="60% - Énfasis3 9 6" xfId="581"/>
    <cellStyle name="60% - Énfasis3 9 7" xfId="582"/>
    <cellStyle name="60% - Énfasis3 9 8" xfId="583"/>
    <cellStyle name="60% - Énfasis3 9 9" xfId="584"/>
    <cellStyle name="60% - Énfasis4 10" xfId="585"/>
    <cellStyle name="60% - Énfasis4 11" xfId="586"/>
    <cellStyle name="60% - Énfasis4 12" xfId="587"/>
    <cellStyle name="60% - Énfasis4 13" xfId="588"/>
    <cellStyle name="60% - Énfasis4 14" xfId="589"/>
    <cellStyle name="60% - Énfasis4 15" xfId="590"/>
    <cellStyle name="60% - Énfasis4 16" xfId="591"/>
    <cellStyle name="60% - Énfasis4 17" xfId="592"/>
    <cellStyle name="60% - Énfasis4 18" xfId="593"/>
    <cellStyle name="60% - Énfasis4 19" xfId="594"/>
    <cellStyle name="60% - Énfasis4 2" xfId="595"/>
    <cellStyle name="60% - Énfasis4 20" xfId="596"/>
    <cellStyle name="60% - Énfasis4 3" xfId="597"/>
    <cellStyle name="60% - Énfasis4 4" xfId="598"/>
    <cellStyle name="60% - Énfasis4 5" xfId="599"/>
    <cellStyle name="60% - Énfasis4 6" xfId="600"/>
    <cellStyle name="60% - Énfasis4 7" xfId="601"/>
    <cellStyle name="60% - Énfasis4 8" xfId="602"/>
    <cellStyle name="60% - Énfasis4 9" xfId="603"/>
    <cellStyle name="60% - Énfasis4 9 10" xfId="604"/>
    <cellStyle name="60% - Énfasis4 9 11" xfId="605"/>
    <cellStyle name="60% - Énfasis4 9 12" xfId="606"/>
    <cellStyle name="60% - Énfasis4 9 13" xfId="607"/>
    <cellStyle name="60% - Énfasis4 9 14" xfId="608"/>
    <cellStyle name="60% - Énfasis4 9 15" xfId="609"/>
    <cellStyle name="60% - Énfasis4 9 16" xfId="610"/>
    <cellStyle name="60% - Énfasis4 9 17" xfId="611"/>
    <cellStyle name="60% - Énfasis4 9 18" xfId="612"/>
    <cellStyle name="60% - Énfasis4 9 19" xfId="613"/>
    <cellStyle name="60% - Énfasis4 9 2" xfId="614"/>
    <cellStyle name="60% - Énfasis4 9 20" xfId="615"/>
    <cellStyle name="60% - Énfasis4 9 21" xfId="616"/>
    <cellStyle name="60% - Énfasis4 9 22" xfId="617"/>
    <cellStyle name="60% - Énfasis4 9 3" xfId="618"/>
    <cellStyle name="60% - Énfasis4 9 4" xfId="619"/>
    <cellStyle name="60% - Énfasis4 9 5" xfId="620"/>
    <cellStyle name="60% - Énfasis4 9 6" xfId="621"/>
    <cellStyle name="60% - Énfasis4 9 7" xfId="622"/>
    <cellStyle name="60% - Énfasis4 9 8" xfId="623"/>
    <cellStyle name="60% - Énfasis4 9 9" xfId="624"/>
    <cellStyle name="60% - Énfasis5 10" xfId="625"/>
    <cellStyle name="60% - Énfasis5 11" xfId="626"/>
    <cellStyle name="60% - Énfasis5 12" xfId="627"/>
    <cellStyle name="60% - Énfasis5 13" xfId="628"/>
    <cellStyle name="60% - Énfasis5 14" xfId="629"/>
    <cellStyle name="60% - Énfasis5 15" xfId="630"/>
    <cellStyle name="60% - Énfasis5 16" xfId="631"/>
    <cellStyle name="60% - Énfasis5 17" xfId="632"/>
    <cellStyle name="60% - Énfasis5 18" xfId="633"/>
    <cellStyle name="60% - Énfasis5 2" xfId="634"/>
    <cellStyle name="60% - Énfasis5 3" xfId="635"/>
    <cellStyle name="60% - Énfasis5 4" xfId="636"/>
    <cellStyle name="60% - Énfasis5 5" xfId="637"/>
    <cellStyle name="60% - Énfasis5 6" xfId="638"/>
    <cellStyle name="60% - Énfasis5 7" xfId="639"/>
    <cellStyle name="60% - Énfasis5 8" xfId="640"/>
    <cellStyle name="60% - Énfasis5 9" xfId="641"/>
    <cellStyle name="60% - Énfasis5 9 10" xfId="642"/>
    <cellStyle name="60% - Énfasis5 9 11" xfId="643"/>
    <cellStyle name="60% - Énfasis5 9 12" xfId="644"/>
    <cellStyle name="60% - Énfasis5 9 13" xfId="645"/>
    <cellStyle name="60% - Énfasis5 9 14" xfId="646"/>
    <cellStyle name="60% - Énfasis5 9 15" xfId="647"/>
    <cellStyle name="60% - Énfasis5 9 16" xfId="648"/>
    <cellStyle name="60% - Énfasis5 9 17" xfId="649"/>
    <cellStyle name="60% - Énfasis5 9 18" xfId="650"/>
    <cellStyle name="60% - Énfasis5 9 19" xfId="651"/>
    <cellStyle name="60% - Énfasis5 9 2" xfId="652"/>
    <cellStyle name="60% - Énfasis5 9 20" xfId="653"/>
    <cellStyle name="60% - Énfasis5 9 21" xfId="654"/>
    <cellStyle name="60% - Énfasis5 9 22" xfId="655"/>
    <cellStyle name="60% - Énfasis5 9 3" xfId="656"/>
    <cellStyle name="60% - Énfasis5 9 4" xfId="657"/>
    <cellStyle name="60% - Énfasis5 9 5" xfId="658"/>
    <cellStyle name="60% - Énfasis5 9 6" xfId="659"/>
    <cellStyle name="60% - Énfasis5 9 7" xfId="660"/>
    <cellStyle name="60% - Énfasis5 9 8" xfId="661"/>
    <cellStyle name="60% - Énfasis5 9 9" xfId="662"/>
    <cellStyle name="60% - Énfasis6 10" xfId="663"/>
    <cellStyle name="60% - Énfasis6 11" xfId="664"/>
    <cellStyle name="60% - Énfasis6 12" xfId="665"/>
    <cellStyle name="60% - Énfasis6 13" xfId="666"/>
    <cellStyle name="60% - Énfasis6 14" xfId="667"/>
    <cellStyle name="60% - Énfasis6 15" xfId="668"/>
    <cellStyle name="60% - Énfasis6 16" xfId="669"/>
    <cellStyle name="60% - Énfasis6 17" xfId="670"/>
    <cellStyle name="60% - Énfasis6 18" xfId="671"/>
    <cellStyle name="60% - Énfasis6 19" xfId="672"/>
    <cellStyle name="60% - Énfasis6 2" xfId="673"/>
    <cellStyle name="60% - Énfasis6 20" xfId="674"/>
    <cellStyle name="60% - Énfasis6 3" xfId="675"/>
    <cellStyle name="60% - Énfasis6 4" xfId="676"/>
    <cellStyle name="60% - Énfasis6 5" xfId="677"/>
    <cellStyle name="60% - Énfasis6 6" xfId="678"/>
    <cellStyle name="60% - Énfasis6 7" xfId="679"/>
    <cellStyle name="60% - Énfasis6 8" xfId="680"/>
    <cellStyle name="60% - Énfasis6 9" xfId="681"/>
    <cellStyle name="60% - Énfasis6 9 10" xfId="682"/>
    <cellStyle name="60% - Énfasis6 9 11" xfId="683"/>
    <cellStyle name="60% - Énfasis6 9 12" xfId="684"/>
    <cellStyle name="60% - Énfasis6 9 13" xfId="685"/>
    <cellStyle name="60% - Énfasis6 9 14" xfId="686"/>
    <cellStyle name="60% - Énfasis6 9 15" xfId="687"/>
    <cellStyle name="60% - Énfasis6 9 16" xfId="688"/>
    <cellStyle name="60% - Énfasis6 9 17" xfId="689"/>
    <cellStyle name="60% - Énfasis6 9 18" xfId="690"/>
    <cellStyle name="60% - Énfasis6 9 19" xfId="691"/>
    <cellStyle name="60% - Énfasis6 9 2" xfId="692"/>
    <cellStyle name="60% - Énfasis6 9 20" xfId="693"/>
    <cellStyle name="60% - Énfasis6 9 21" xfId="694"/>
    <cellStyle name="60% - Énfasis6 9 22" xfId="695"/>
    <cellStyle name="60% - Énfasis6 9 3" xfId="696"/>
    <cellStyle name="60% - Énfasis6 9 4" xfId="697"/>
    <cellStyle name="60% - Énfasis6 9 5" xfId="698"/>
    <cellStyle name="60% - Énfasis6 9 6" xfId="699"/>
    <cellStyle name="60% - Énfasis6 9 7" xfId="700"/>
    <cellStyle name="60% - Énfasis6 9 8" xfId="701"/>
    <cellStyle name="60% - Énfasis6 9 9" xfId="702"/>
    <cellStyle name="Buena 10" xfId="703"/>
    <cellStyle name="Buena 11" xfId="704"/>
    <cellStyle name="Buena 12" xfId="705"/>
    <cellStyle name="Buena 13" xfId="706"/>
    <cellStyle name="Buena 14" xfId="707"/>
    <cellStyle name="Buena 15" xfId="708"/>
    <cellStyle name="Buena 16" xfId="709"/>
    <cellStyle name="Buena 17" xfId="710"/>
    <cellStyle name="Buena 18" xfId="711"/>
    <cellStyle name="Buena 2" xfId="712"/>
    <cellStyle name="Buena 3" xfId="713"/>
    <cellStyle name="Buena 4" xfId="714"/>
    <cellStyle name="Buena 5" xfId="715"/>
    <cellStyle name="Buena 6" xfId="716"/>
    <cellStyle name="Buena 7" xfId="717"/>
    <cellStyle name="Buena 8" xfId="718"/>
    <cellStyle name="Buena 9" xfId="719"/>
    <cellStyle name="Buena 9 10" xfId="720"/>
    <cellStyle name="Buena 9 11" xfId="721"/>
    <cellStyle name="Buena 9 12" xfId="722"/>
    <cellStyle name="Buena 9 13" xfId="723"/>
    <cellStyle name="Buena 9 14" xfId="724"/>
    <cellStyle name="Buena 9 15" xfId="725"/>
    <cellStyle name="Buena 9 16" xfId="726"/>
    <cellStyle name="Buena 9 17" xfId="727"/>
    <cellStyle name="Buena 9 18" xfId="728"/>
    <cellStyle name="Buena 9 19" xfId="729"/>
    <cellStyle name="Buena 9 2" xfId="730"/>
    <cellStyle name="Buena 9 20" xfId="731"/>
    <cellStyle name="Buena 9 21" xfId="732"/>
    <cellStyle name="Buena 9 22" xfId="733"/>
    <cellStyle name="Buena 9 3" xfId="734"/>
    <cellStyle name="Buena 9 4" xfId="735"/>
    <cellStyle name="Buena 9 5" xfId="736"/>
    <cellStyle name="Buena 9 6" xfId="737"/>
    <cellStyle name="Buena 9 7" xfId="738"/>
    <cellStyle name="Buena 9 8" xfId="739"/>
    <cellStyle name="Buena 9 9" xfId="740"/>
    <cellStyle name="Cálculo 10" xfId="819"/>
    <cellStyle name="Cálculo 11" xfId="820"/>
    <cellStyle name="Cálculo 12" xfId="821"/>
    <cellStyle name="Cálculo 13" xfId="822"/>
    <cellStyle name="Cálculo 14" xfId="823"/>
    <cellStyle name="Cálculo 15" xfId="824"/>
    <cellStyle name="Cálculo 16" xfId="825"/>
    <cellStyle name="Cálculo 17" xfId="826"/>
    <cellStyle name="Cálculo 18" xfId="827"/>
    <cellStyle name="Cálculo 2" xfId="828"/>
    <cellStyle name="Cálculo 3" xfId="829"/>
    <cellStyle name="Cálculo 4" xfId="830"/>
    <cellStyle name="Cálculo 5" xfId="831"/>
    <cellStyle name="Cálculo 6" xfId="832"/>
    <cellStyle name="Cálculo 7" xfId="833"/>
    <cellStyle name="Cálculo 8" xfId="834"/>
    <cellStyle name="Cálculo 9" xfId="835"/>
    <cellStyle name="Cálculo 9 10" xfId="836"/>
    <cellStyle name="Cálculo 9 11" xfId="837"/>
    <cellStyle name="Cálculo 9 12" xfId="838"/>
    <cellStyle name="Cálculo 9 13" xfId="839"/>
    <cellStyle name="Cálculo 9 14" xfId="840"/>
    <cellStyle name="Cálculo 9 15" xfId="841"/>
    <cellStyle name="Cálculo 9 16" xfId="842"/>
    <cellStyle name="Cálculo 9 17" xfId="843"/>
    <cellStyle name="Cálculo 9 18" xfId="844"/>
    <cellStyle name="Cálculo 9 19" xfId="845"/>
    <cellStyle name="Cálculo 9 2" xfId="846"/>
    <cellStyle name="Cálculo 9 20" xfId="847"/>
    <cellStyle name="Cálculo 9 21" xfId="848"/>
    <cellStyle name="Cálculo 9 22" xfId="849"/>
    <cellStyle name="Cálculo 9 3" xfId="850"/>
    <cellStyle name="Cálculo 9 4" xfId="851"/>
    <cellStyle name="Cálculo 9 5" xfId="852"/>
    <cellStyle name="Cálculo 9 6" xfId="853"/>
    <cellStyle name="Cálculo 9 7" xfId="854"/>
    <cellStyle name="Cálculo 9 8" xfId="855"/>
    <cellStyle name="Cálculo 9 9" xfId="856"/>
    <cellStyle name="Celda de comprobación 10" xfId="741"/>
    <cellStyle name="Celda de comprobación 11" xfId="742"/>
    <cellStyle name="Celda de comprobación 12" xfId="743"/>
    <cellStyle name="Celda de comprobación 13" xfId="744"/>
    <cellStyle name="Celda de comprobación 14" xfId="745"/>
    <cellStyle name="Celda de comprobación 15" xfId="746"/>
    <cellStyle name="Celda de comprobación 16" xfId="747"/>
    <cellStyle name="Celda de comprobación 17" xfId="748"/>
    <cellStyle name="Celda de comprobación 18" xfId="749"/>
    <cellStyle name="Celda de comprobación 2" xfId="750"/>
    <cellStyle name="Celda de comprobación 3" xfId="751"/>
    <cellStyle name="Celda de comprobación 4" xfId="752"/>
    <cellStyle name="Celda de comprobación 5" xfId="753"/>
    <cellStyle name="Celda de comprobación 6" xfId="754"/>
    <cellStyle name="Celda de comprobación 7" xfId="755"/>
    <cellStyle name="Celda de comprobación 8" xfId="756"/>
    <cellStyle name="Celda de comprobación 9" xfId="757"/>
    <cellStyle name="Celda de comprobación 9 10" xfId="758"/>
    <cellStyle name="Celda de comprobación 9 11" xfId="759"/>
    <cellStyle name="Celda de comprobación 9 12" xfId="760"/>
    <cellStyle name="Celda de comprobación 9 13" xfId="761"/>
    <cellStyle name="Celda de comprobación 9 14" xfId="762"/>
    <cellStyle name="Celda de comprobación 9 15" xfId="763"/>
    <cellStyle name="Celda de comprobación 9 16" xfId="764"/>
    <cellStyle name="Celda de comprobación 9 17" xfId="765"/>
    <cellStyle name="Celda de comprobación 9 18" xfId="766"/>
    <cellStyle name="Celda de comprobación 9 19" xfId="767"/>
    <cellStyle name="Celda de comprobación 9 2" xfId="768"/>
    <cellStyle name="Celda de comprobación 9 20" xfId="769"/>
    <cellStyle name="Celda de comprobación 9 21" xfId="770"/>
    <cellStyle name="Celda de comprobación 9 22" xfId="771"/>
    <cellStyle name="Celda de comprobación 9 3" xfId="772"/>
    <cellStyle name="Celda de comprobación 9 4" xfId="773"/>
    <cellStyle name="Celda de comprobación 9 5" xfId="774"/>
    <cellStyle name="Celda de comprobación 9 6" xfId="775"/>
    <cellStyle name="Celda de comprobación 9 7" xfId="776"/>
    <cellStyle name="Celda de comprobación 9 8" xfId="777"/>
    <cellStyle name="Celda de comprobación 9 9" xfId="778"/>
    <cellStyle name="Celda vinculada 10" xfId="779"/>
    <cellStyle name="Celda vinculada 11" xfId="780"/>
    <cellStyle name="Celda vinculada 12" xfId="781"/>
    <cellStyle name="Celda vinculada 13" xfId="782"/>
    <cellStyle name="Celda vinculada 14" xfId="783"/>
    <cellStyle name="Celda vinculada 15" xfId="784"/>
    <cellStyle name="Celda vinculada 16" xfId="785"/>
    <cellStyle name="Celda vinculada 17" xfId="786"/>
    <cellStyle name="Celda vinculada 18" xfId="787"/>
    <cellStyle name="Celda vinculada 2" xfId="788"/>
    <cellStyle name="Celda vinculada 3" xfId="789"/>
    <cellStyle name="Celda vinculada 4" xfId="790"/>
    <cellStyle name="Celda vinculada 5" xfId="791"/>
    <cellStyle name="Celda vinculada 6" xfId="792"/>
    <cellStyle name="Celda vinculada 7" xfId="793"/>
    <cellStyle name="Celda vinculada 8" xfId="794"/>
    <cellStyle name="Celda vinculada 9" xfId="795"/>
    <cellStyle name="Celda vinculada 9 10" xfId="796"/>
    <cellStyle name="Celda vinculada 9 11" xfId="797"/>
    <cellStyle name="Celda vinculada 9 12" xfId="798"/>
    <cellStyle name="Celda vinculada 9 13" xfId="799"/>
    <cellStyle name="Celda vinculada 9 14" xfId="800"/>
    <cellStyle name="Celda vinculada 9 15" xfId="801"/>
    <cellStyle name="Celda vinculada 9 16" xfId="802"/>
    <cellStyle name="Celda vinculada 9 17" xfId="803"/>
    <cellStyle name="Celda vinculada 9 18" xfId="804"/>
    <cellStyle name="Celda vinculada 9 19" xfId="805"/>
    <cellStyle name="Celda vinculada 9 2" xfId="806"/>
    <cellStyle name="Celda vinculada 9 20" xfId="807"/>
    <cellStyle name="Celda vinculada 9 21" xfId="808"/>
    <cellStyle name="Celda vinculada 9 22" xfId="809"/>
    <cellStyle name="Celda vinculada 9 3" xfId="810"/>
    <cellStyle name="Celda vinculada 9 4" xfId="811"/>
    <cellStyle name="Celda vinculada 9 5" xfId="812"/>
    <cellStyle name="Celda vinculada 9 6" xfId="813"/>
    <cellStyle name="Celda vinculada 9 7" xfId="814"/>
    <cellStyle name="Celda vinculada 9 8" xfId="815"/>
    <cellStyle name="Celda vinculada 9 9" xfId="816"/>
    <cellStyle name="Coma 2" xfId="817"/>
    <cellStyle name="Coma 2 2" xfId="818"/>
    <cellStyle name="Encabezado 4 10" xfId="857"/>
    <cellStyle name="Encabezado 4 11" xfId="858"/>
    <cellStyle name="Encabezado 4 12" xfId="859"/>
    <cellStyle name="Encabezado 4 13" xfId="860"/>
    <cellStyle name="Encabezado 4 14" xfId="861"/>
    <cellStyle name="Encabezado 4 15" xfId="862"/>
    <cellStyle name="Encabezado 4 16" xfId="863"/>
    <cellStyle name="Encabezado 4 17" xfId="864"/>
    <cellStyle name="Encabezado 4 18" xfId="865"/>
    <cellStyle name="Encabezado 4 2" xfId="866"/>
    <cellStyle name="Encabezado 4 3" xfId="867"/>
    <cellStyle name="Encabezado 4 4" xfId="868"/>
    <cellStyle name="Encabezado 4 5" xfId="869"/>
    <cellStyle name="Encabezado 4 6" xfId="870"/>
    <cellStyle name="Encabezado 4 7" xfId="871"/>
    <cellStyle name="Encabezado 4 8" xfId="872"/>
    <cellStyle name="Encabezado 4 9" xfId="873"/>
    <cellStyle name="Encabezado 4 9 10" xfId="874"/>
    <cellStyle name="Encabezado 4 9 11" xfId="875"/>
    <cellStyle name="Encabezado 4 9 12" xfId="876"/>
    <cellStyle name="Encabezado 4 9 13" xfId="877"/>
    <cellStyle name="Encabezado 4 9 14" xfId="878"/>
    <cellStyle name="Encabezado 4 9 15" xfId="879"/>
    <cellStyle name="Encabezado 4 9 16" xfId="880"/>
    <cellStyle name="Encabezado 4 9 17" xfId="881"/>
    <cellStyle name="Encabezado 4 9 18" xfId="882"/>
    <cellStyle name="Encabezado 4 9 19" xfId="883"/>
    <cellStyle name="Encabezado 4 9 2" xfId="884"/>
    <cellStyle name="Encabezado 4 9 20" xfId="885"/>
    <cellStyle name="Encabezado 4 9 21" xfId="886"/>
    <cellStyle name="Encabezado 4 9 22" xfId="887"/>
    <cellStyle name="Encabezado 4 9 3" xfId="888"/>
    <cellStyle name="Encabezado 4 9 4" xfId="889"/>
    <cellStyle name="Encabezado 4 9 5" xfId="890"/>
    <cellStyle name="Encabezado 4 9 6" xfId="891"/>
    <cellStyle name="Encabezado 4 9 7" xfId="892"/>
    <cellStyle name="Encabezado 4 9 8" xfId="893"/>
    <cellStyle name="Encabezado 4 9 9" xfId="894"/>
    <cellStyle name="Énfasis1 10" xfId="1531"/>
    <cellStyle name="Énfasis1 11" xfId="1532"/>
    <cellStyle name="Énfasis1 12" xfId="1533"/>
    <cellStyle name="Énfasis1 13" xfId="1534"/>
    <cellStyle name="Énfasis1 14" xfId="1535"/>
    <cellStyle name="Énfasis1 15" xfId="1536"/>
    <cellStyle name="Énfasis1 16" xfId="1537"/>
    <cellStyle name="Énfasis1 17" xfId="1538"/>
    <cellStyle name="Énfasis1 18" xfId="1539"/>
    <cellStyle name="Énfasis1 2" xfId="1540"/>
    <cellStyle name="Énfasis1 3" xfId="1541"/>
    <cellStyle name="Énfasis1 4" xfId="1542"/>
    <cellStyle name="Énfasis1 5" xfId="1543"/>
    <cellStyle name="Énfasis1 6" xfId="1544"/>
    <cellStyle name="Énfasis1 7" xfId="1545"/>
    <cellStyle name="Énfasis1 8" xfId="1546"/>
    <cellStyle name="Énfasis1 9" xfId="1547"/>
    <cellStyle name="Énfasis1 9 10" xfId="1548"/>
    <cellStyle name="Énfasis1 9 11" xfId="1549"/>
    <cellStyle name="Énfasis1 9 12" xfId="1550"/>
    <cellStyle name="Énfasis1 9 13" xfId="1551"/>
    <cellStyle name="Énfasis1 9 14" xfId="1552"/>
    <cellStyle name="Énfasis1 9 15" xfId="1553"/>
    <cellStyle name="Énfasis1 9 16" xfId="1554"/>
    <cellStyle name="Énfasis1 9 17" xfId="1555"/>
    <cellStyle name="Énfasis1 9 18" xfId="1556"/>
    <cellStyle name="Énfasis1 9 19" xfId="1557"/>
    <cellStyle name="Énfasis1 9 2" xfId="1558"/>
    <cellStyle name="Énfasis1 9 20" xfId="1559"/>
    <cellStyle name="Énfasis1 9 21" xfId="1560"/>
    <cellStyle name="Énfasis1 9 22" xfId="1561"/>
    <cellStyle name="Énfasis1 9 3" xfId="1562"/>
    <cellStyle name="Énfasis1 9 4" xfId="1563"/>
    <cellStyle name="Énfasis1 9 5" xfId="1564"/>
    <cellStyle name="Énfasis1 9 6" xfId="1565"/>
    <cellStyle name="Énfasis1 9 7" xfId="1566"/>
    <cellStyle name="Énfasis1 9 8" xfId="1567"/>
    <cellStyle name="Énfasis1 9 9" xfId="1568"/>
    <cellStyle name="Énfasis2 10" xfId="1569"/>
    <cellStyle name="Énfasis2 11" xfId="1570"/>
    <cellStyle name="Énfasis2 12" xfId="1571"/>
    <cellStyle name="Énfasis2 13" xfId="1572"/>
    <cellStyle name="Énfasis2 14" xfId="1573"/>
    <cellStyle name="Énfasis2 15" xfId="1574"/>
    <cellStyle name="Énfasis2 16" xfId="1575"/>
    <cellStyle name="Énfasis2 17" xfId="1576"/>
    <cellStyle name="Énfasis2 18" xfId="1577"/>
    <cellStyle name="Énfasis2 2" xfId="1578"/>
    <cellStyle name="Énfasis2 3" xfId="1579"/>
    <cellStyle name="Énfasis2 4" xfId="1580"/>
    <cellStyle name="Énfasis2 5" xfId="1581"/>
    <cellStyle name="Énfasis2 6" xfId="1582"/>
    <cellStyle name="Énfasis2 7" xfId="1583"/>
    <cellStyle name="Énfasis2 8" xfId="1584"/>
    <cellStyle name="Énfasis2 9" xfId="1585"/>
    <cellStyle name="Énfasis2 9 10" xfId="1586"/>
    <cellStyle name="Énfasis2 9 11" xfId="1587"/>
    <cellStyle name="Énfasis2 9 12" xfId="1588"/>
    <cellStyle name="Énfasis2 9 13" xfId="1589"/>
    <cellStyle name="Énfasis2 9 14" xfId="1590"/>
    <cellStyle name="Énfasis2 9 15" xfId="1591"/>
    <cellStyle name="Énfasis2 9 16" xfId="1592"/>
    <cellStyle name="Énfasis2 9 17" xfId="1593"/>
    <cellStyle name="Énfasis2 9 18" xfId="1594"/>
    <cellStyle name="Énfasis2 9 19" xfId="1595"/>
    <cellStyle name="Énfasis2 9 2" xfId="1596"/>
    <cellStyle name="Énfasis2 9 20" xfId="1597"/>
    <cellStyle name="Énfasis2 9 21" xfId="1598"/>
    <cellStyle name="Énfasis2 9 22" xfId="1599"/>
    <cellStyle name="Énfasis2 9 3" xfId="1600"/>
    <cellStyle name="Énfasis2 9 4" xfId="1601"/>
    <cellStyle name="Énfasis2 9 5" xfId="1602"/>
    <cellStyle name="Énfasis2 9 6" xfId="1603"/>
    <cellStyle name="Énfasis2 9 7" xfId="1604"/>
    <cellStyle name="Énfasis2 9 8" xfId="1605"/>
    <cellStyle name="Énfasis2 9 9" xfId="1606"/>
    <cellStyle name="Énfasis3 10" xfId="1607"/>
    <cellStyle name="Énfasis3 11" xfId="1608"/>
    <cellStyle name="Énfasis3 12" xfId="1609"/>
    <cellStyle name="Énfasis3 13" xfId="1610"/>
    <cellStyle name="Énfasis3 14" xfId="1611"/>
    <cellStyle name="Énfasis3 15" xfId="1612"/>
    <cellStyle name="Énfasis3 16" xfId="1613"/>
    <cellStyle name="Énfasis3 17" xfId="1614"/>
    <cellStyle name="Énfasis3 18" xfId="1615"/>
    <cellStyle name="Énfasis3 2" xfId="1616"/>
    <cellStyle name="Énfasis3 3" xfId="1617"/>
    <cellStyle name="Énfasis3 4" xfId="1618"/>
    <cellStyle name="Énfasis3 5" xfId="1619"/>
    <cellStyle name="Énfasis3 6" xfId="1620"/>
    <cellStyle name="Énfasis3 7" xfId="1621"/>
    <cellStyle name="Énfasis3 8" xfId="1622"/>
    <cellStyle name="Énfasis3 9" xfId="1623"/>
    <cellStyle name="Énfasis3 9 10" xfId="1624"/>
    <cellStyle name="Énfasis3 9 11" xfId="1625"/>
    <cellStyle name="Énfasis3 9 12" xfId="1626"/>
    <cellStyle name="Énfasis3 9 13" xfId="1627"/>
    <cellStyle name="Énfasis3 9 14" xfId="1628"/>
    <cellStyle name="Énfasis3 9 15" xfId="1629"/>
    <cellStyle name="Énfasis3 9 16" xfId="1630"/>
    <cellStyle name="Énfasis3 9 17" xfId="1631"/>
    <cellStyle name="Énfasis3 9 18" xfId="1632"/>
    <cellStyle name="Énfasis3 9 19" xfId="1633"/>
    <cellStyle name="Énfasis3 9 2" xfId="1634"/>
    <cellStyle name="Énfasis3 9 20" xfId="1635"/>
    <cellStyle name="Énfasis3 9 21" xfId="1636"/>
    <cellStyle name="Énfasis3 9 22" xfId="1637"/>
    <cellStyle name="Énfasis3 9 3" xfId="1638"/>
    <cellStyle name="Énfasis3 9 4" xfId="1639"/>
    <cellStyle name="Énfasis3 9 5" xfId="1640"/>
    <cellStyle name="Énfasis3 9 6" xfId="1641"/>
    <cellStyle name="Énfasis3 9 7" xfId="1642"/>
    <cellStyle name="Énfasis3 9 8" xfId="1643"/>
    <cellStyle name="Énfasis3 9 9" xfId="1644"/>
    <cellStyle name="Énfasis4 10" xfId="1645"/>
    <cellStyle name="Énfasis4 11" xfId="1646"/>
    <cellStyle name="Énfasis4 12" xfId="1647"/>
    <cellStyle name="Énfasis4 13" xfId="1648"/>
    <cellStyle name="Énfasis4 14" xfId="1649"/>
    <cellStyle name="Énfasis4 15" xfId="1650"/>
    <cellStyle name="Énfasis4 16" xfId="1651"/>
    <cellStyle name="Énfasis4 17" xfId="1652"/>
    <cellStyle name="Énfasis4 18" xfId="1653"/>
    <cellStyle name="Énfasis4 2" xfId="1654"/>
    <cellStyle name="Énfasis4 3" xfId="1655"/>
    <cellStyle name="Énfasis4 4" xfId="1656"/>
    <cellStyle name="Énfasis4 5" xfId="1657"/>
    <cellStyle name="Énfasis4 6" xfId="1658"/>
    <cellStyle name="Énfasis4 7" xfId="1659"/>
    <cellStyle name="Énfasis4 8" xfId="1660"/>
    <cellStyle name="Énfasis4 9" xfId="1661"/>
    <cellStyle name="Énfasis4 9 10" xfId="1662"/>
    <cellStyle name="Énfasis4 9 11" xfId="1663"/>
    <cellStyle name="Énfasis4 9 12" xfId="1664"/>
    <cellStyle name="Énfasis4 9 13" xfId="1665"/>
    <cellStyle name="Énfasis4 9 14" xfId="1666"/>
    <cellStyle name="Énfasis4 9 15" xfId="1667"/>
    <cellStyle name="Énfasis4 9 16" xfId="1668"/>
    <cellStyle name="Énfasis4 9 17" xfId="1669"/>
    <cellStyle name="Énfasis4 9 18" xfId="1670"/>
    <cellStyle name="Énfasis4 9 19" xfId="1671"/>
    <cellStyle name="Énfasis4 9 2" xfId="1672"/>
    <cellStyle name="Énfasis4 9 20" xfId="1673"/>
    <cellStyle name="Énfasis4 9 21" xfId="1674"/>
    <cellStyle name="Énfasis4 9 22" xfId="1675"/>
    <cellStyle name="Énfasis4 9 3" xfId="1676"/>
    <cellStyle name="Énfasis4 9 4" xfId="1677"/>
    <cellStyle name="Énfasis4 9 5" xfId="1678"/>
    <cellStyle name="Énfasis4 9 6" xfId="1679"/>
    <cellStyle name="Énfasis4 9 7" xfId="1680"/>
    <cellStyle name="Énfasis4 9 8" xfId="1681"/>
    <cellStyle name="Énfasis4 9 9" xfId="1682"/>
    <cellStyle name="Énfasis5 10" xfId="1683"/>
    <cellStyle name="Énfasis5 11" xfId="1684"/>
    <cellStyle name="Énfasis5 12" xfId="1685"/>
    <cellStyle name="Énfasis5 13" xfId="1686"/>
    <cellStyle name="Énfasis5 14" xfId="1687"/>
    <cellStyle name="Énfasis5 15" xfId="1688"/>
    <cellStyle name="Énfasis5 16" xfId="1689"/>
    <cellStyle name="Énfasis5 17" xfId="1690"/>
    <cellStyle name="Énfasis5 18" xfId="1691"/>
    <cellStyle name="Énfasis5 2" xfId="1692"/>
    <cellStyle name="Énfasis5 3" xfId="1693"/>
    <cellStyle name="Énfasis5 4" xfId="1694"/>
    <cellStyle name="Énfasis5 5" xfId="1695"/>
    <cellStyle name="Énfasis5 6" xfId="1696"/>
    <cellStyle name="Énfasis5 7" xfId="1697"/>
    <cellStyle name="Énfasis5 8" xfId="1698"/>
    <cellStyle name="Énfasis5 9" xfId="1699"/>
    <cellStyle name="Énfasis5 9 10" xfId="1700"/>
    <cellStyle name="Énfasis5 9 11" xfId="1701"/>
    <cellStyle name="Énfasis5 9 12" xfId="1702"/>
    <cellStyle name="Énfasis5 9 13" xfId="1703"/>
    <cellStyle name="Énfasis5 9 14" xfId="1704"/>
    <cellStyle name="Énfasis5 9 15" xfId="1705"/>
    <cellStyle name="Énfasis5 9 16" xfId="1706"/>
    <cellStyle name="Énfasis5 9 17" xfId="1707"/>
    <cellStyle name="Énfasis5 9 18" xfId="1708"/>
    <cellStyle name="Énfasis5 9 19" xfId="1709"/>
    <cellStyle name="Énfasis5 9 2" xfId="1710"/>
    <cellStyle name="Énfasis5 9 20" xfId="1711"/>
    <cellStyle name="Énfasis5 9 21" xfId="1712"/>
    <cellStyle name="Énfasis5 9 22" xfId="1713"/>
    <cellStyle name="Énfasis5 9 3" xfId="1714"/>
    <cellStyle name="Énfasis5 9 4" xfId="1715"/>
    <cellStyle name="Énfasis5 9 5" xfId="1716"/>
    <cellStyle name="Énfasis5 9 6" xfId="1717"/>
    <cellStyle name="Énfasis5 9 7" xfId="1718"/>
    <cellStyle name="Énfasis5 9 8" xfId="1719"/>
    <cellStyle name="Énfasis5 9 9" xfId="1720"/>
    <cellStyle name="Énfasis6 10" xfId="1721"/>
    <cellStyle name="Énfasis6 11" xfId="1722"/>
    <cellStyle name="Énfasis6 12" xfId="1723"/>
    <cellStyle name="Énfasis6 13" xfId="1724"/>
    <cellStyle name="Énfasis6 14" xfId="1725"/>
    <cellStyle name="Énfasis6 15" xfId="1726"/>
    <cellStyle name="Énfasis6 16" xfId="1727"/>
    <cellStyle name="Énfasis6 17" xfId="1728"/>
    <cellStyle name="Énfasis6 18" xfId="1729"/>
    <cellStyle name="Énfasis6 2" xfId="1730"/>
    <cellStyle name="Énfasis6 3" xfId="1731"/>
    <cellStyle name="Énfasis6 4" xfId="1732"/>
    <cellStyle name="Énfasis6 5" xfId="1733"/>
    <cellStyle name="Énfasis6 6" xfId="1734"/>
    <cellStyle name="Énfasis6 7" xfId="1735"/>
    <cellStyle name="Énfasis6 8" xfId="1736"/>
    <cellStyle name="Énfasis6 9" xfId="1737"/>
    <cellStyle name="Énfasis6 9 10" xfId="1738"/>
    <cellStyle name="Énfasis6 9 11" xfId="1739"/>
    <cellStyle name="Énfasis6 9 12" xfId="1740"/>
    <cellStyle name="Énfasis6 9 13" xfId="1741"/>
    <cellStyle name="Énfasis6 9 14" xfId="1742"/>
    <cellStyle name="Énfasis6 9 15" xfId="1743"/>
    <cellStyle name="Énfasis6 9 16" xfId="1744"/>
    <cellStyle name="Énfasis6 9 17" xfId="1745"/>
    <cellStyle name="Énfasis6 9 18" xfId="1746"/>
    <cellStyle name="Énfasis6 9 19" xfId="1747"/>
    <cellStyle name="Énfasis6 9 2" xfId="1748"/>
    <cellStyle name="Énfasis6 9 20" xfId="1749"/>
    <cellStyle name="Énfasis6 9 21" xfId="1750"/>
    <cellStyle name="Énfasis6 9 22" xfId="1751"/>
    <cellStyle name="Énfasis6 9 3" xfId="1752"/>
    <cellStyle name="Énfasis6 9 4" xfId="1753"/>
    <cellStyle name="Énfasis6 9 5" xfId="1754"/>
    <cellStyle name="Énfasis6 9 6" xfId="1755"/>
    <cellStyle name="Énfasis6 9 7" xfId="1756"/>
    <cellStyle name="Énfasis6 9 8" xfId="1757"/>
    <cellStyle name="Énfasis6 9 9" xfId="1758"/>
    <cellStyle name="Entrada 10" xfId="895"/>
    <cellStyle name="Entrada 11" xfId="896"/>
    <cellStyle name="Entrada 12" xfId="897"/>
    <cellStyle name="Entrada 13" xfId="898"/>
    <cellStyle name="Entrada 14" xfId="899"/>
    <cellStyle name="Entrada 15" xfId="900"/>
    <cellStyle name="Entrada 16" xfId="901"/>
    <cellStyle name="Entrada 17" xfId="902"/>
    <cellStyle name="Entrada 18" xfId="903"/>
    <cellStyle name="Entrada 2" xfId="904"/>
    <cellStyle name="Entrada 3" xfId="905"/>
    <cellStyle name="Entrada 4" xfId="906"/>
    <cellStyle name="Entrada 5" xfId="907"/>
    <cellStyle name="Entrada 6" xfId="908"/>
    <cellStyle name="Entrada 7" xfId="909"/>
    <cellStyle name="Entrada 8" xfId="910"/>
    <cellStyle name="Entrada 9" xfId="911"/>
    <cellStyle name="Entrada 9 10" xfId="912"/>
    <cellStyle name="Entrada 9 11" xfId="913"/>
    <cellStyle name="Entrada 9 12" xfId="914"/>
    <cellStyle name="Entrada 9 13" xfId="915"/>
    <cellStyle name="Entrada 9 14" xfId="916"/>
    <cellStyle name="Entrada 9 15" xfId="917"/>
    <cellStyle name="Entrada 9 16" xfId="918"/>
    <cellStyle name="Entrada 9 17" xfId="919"/>
    <cellStyle name="Entrada 9 18" xfId="920"/>
    <cellStyle name="Entrada 9 19" xfId="921"/>
    <cellStyle name="Entrada 9 2" xfId="922"/>
    <cellStyle name="Entrada 9 20" xfId="923"/>
    <cellStyle name="Entrada 9 21" xfId="924"/>
    <cellStyle name="Entrada 9 22" xfId="925"/>
    <cellStyle name="Entrada 9 3" xfId="926"/>
    <cellStyle name="Entrada 9 4" xfId="927"/>
    <cellStyle name="Entrada 9 5" xfId="928"/>
    <cellStyle name="Entrada 9 6" xfId="929"/>
    <cellStyle name="Entrada 9 7" xfId="930"/>
    <cellStyle name="Entrada 9 8" xfId="931"/>
    <cellStyle name="Entrada 9 9" xfId="932"/>
    <cellStyle name="Euro" xfId="933"/>
    <cellStyle name="Euro 10" xfId="934"/>
    <cellStyle name="Euro 11" xfId="935"/>
    <cellStyle name="Euro 12" xfId="936"/>
    <cellStyle name="Euro 13" xfId="937"/>
    <cellStyle name="Euro 14" xfId="938"/>
    <cellStyle name="Euro 15" xfId="939"/>
    <cellStyle name="Euro 16" xfId="940"/>
    <cellStyle name="Euro 17" xfId="941"/>
    <cellStyle name="Euro 18" xfId="942"/>
    <cellStyle name="Euro 19" xfId="943"/>
    <cellStyle name="Euro 2" xfId="944"/>
    <cellStyle name="Euro 20" xfId="945"/>
    <cellStyle name="Euro 21" xfId="946"/>
    <cellStyle name="Euro 22" xfId="947"/>
    <cellStyle name="Euro 23" xfId="948"/>
    <cellStyle name="Euro 24" xfId="949"/>
    <cellStyle name="Euro 25" xfId="950"/>
    <cellStyle name="Euro 26" xfId="951"/>
    <cellStyle name="Euro 27" xfId="952"/>
    <cellStyle name="Euro 28" xfId="953"/>
    <cellStyle name="Euro 29" xfId="954"/>
    <cellStyle name="Euro 3" xfId="955"/>
    <cellStyle name="Euro 4" xfId="956"/>
    <cellStyle name="Euro 5" xfId="957"/>
    <cellStyle name="Euro 6" xfId="958"/>
    <cellStyle name="Euro 7" xfId="959"/>
    <cellStyle name="Euro 8" xfId="960"/>
    <cellStyle name="Euro 9" xfId="961"/>
    <cellStyle name="Hipervínculo 2" xfId="962"/>
    <cellStyle name="Hipervínculo 31" xfId="963"/>
    <cellStyle name="Incorrecto 10" xfId="964"/>
    <cellStyle name="Incorrecto 11" xfId="965"/>
    <cellStyle name="Incorrecto 12" xfId="966"/>
    <cellStyle name="Incorrecto 13" xfId="967"/>
    <cellStyle name="Incorrecto 14" xfId="968"/>
    <cellStyle name="Incorrecto 15" xfId="969"/>
    <cellStyle name="Incorrecto 16" xfId="970"/>
    <cellStyle name="Incorrecto 17" xfId="971"/>
    <cellStyle name="Incorrecto 18" xfId="972"/>
    <cellStyle name="Incorrecto 2" xfId="973"/>
    <cellStyle name="Incorrecto 3" xfId="974"/>
    <cellStyle name="Incorrecto 4" xfId="975"/>
    <cellStyle name="Incorrecto 5" xfId="976"/>
    <cellStyle name="Incorrecto 6" xfId="977"/>
    <cellStyle name="Incorrecto 7" xfId="978"/>
    <cellStyle name="Incorrecto 8" xfId="979"/>
    <cellStyle name="Incorrecto 9" xfId="980"/>
    <cellStyle name="Incorrecto 9 10" xfId="981"/>
    <cellStyle name="Incorrecto 9 11" xfId="982"/>
    <cellStyle name="Incorrecto 9 12" xfId="983"/>
    <cellStyle name="Incorrecto 9 13" xfId="984"/>
    <cellStyle name="Incorrecto 9 14" xfId="985"/>
    <cellStyle name="Incorrecto 9 15" xfId="986"/>
    <cellStyle name="Incorrecto 9 16" xfId="987"/>
    <cellStyle name="Incorrecto 9 17" xfId="988"/>
    <cellStyle name="Incorrecto 9 18" xfId="989"/>
    <cellStyle name="Incorrecto 9 19" xfId="990"/>
    <cellStyle name="Incorrecto 9 2" xfId="991"/>
    <cellStyle name="Incorrecto 9 20" xfId="992"/>
    <cellStyle name="Incorrecto 9 21" xfId="993"/>
    <cellStyle name="Incorrecto 9 22" xfId="994"/>
    <cellStyle name="Incorrecto 9 3" xfId="995"/>
    <cellStyle name="Incorrecto 9 4" xfId="996"/>
    <cellStyle name="Incorrecto 9 5" xfId="997"/>
    <cellStyle name="Incorrecto 9 6" xfId="998"/>
    <cellStyle name="Incorrecto 9 7" xfId="999"/>
    <cellStyle name="Incorrecto 9 8" xfId="1000"/>
    <cellStyle name="Incorrecto 9 9" xfId="1001"/>
    <cellStyle name="Millares" xfId="1" builtinId="3"/>
    <cellStyle name="Millares [0] 2" xfId="1034"/>
    <cellStyle name="Millares 2" xfId="1002"/>
    <cellStyle name="Millares 2 10" xfId="1003"/>
    <cellStyle name="Millares 2 11" xfId="1004"/>
    <cellStyle name="Millares 2 12" xfId="1005"/>
    <cellStyle name="Millares 2 13" xfId="1006"/>
    <cellStyle name="Millares 2 13 2" xfId="1007"/>
    <cellStyle name="Millares 2 13 2 2" xfId="1008"/>
    <cellStyle name="Millares 2 13 2 2 2" xfId="1009"/>
    <cellStyle name="Millares 2 14" xfId="1010"/>
    <cellStyle name="Millares 2 2" xfId="1011"/>
    <cellStyle name="Millares 2 2 2" xfId="1012"/>
    <cellStyle name="Millares 2 2 3" xfId="1013"/>
    <cellStyle name="Millares 2 2 4" xfId="1014"/>
    <cellStyle name="Millares 2 3" xfId="1015"/>
    <cellStyle name="Millares 2 4" xfId="1016"/>
    <cellStyle name="Millares 2 5" xfId="1017"/>
    <cellStyle name="Millares 2 6" xfId="1018"/>
    <cellStyle name="Millares 2 7" xfId="1019"/>
    <cellStyle name="Millares 2 8" xfId="1020"/>
    <cellStyle name="Millares 2 9" xfId="1021"/>
    <cellStyle name="Millares 3" xfId="1022"/>
    <cellStyle name="Millares 3 2" xfId="1023"/>
    <cellStyle name="Millares 3 3" xfId="1024"/>
    <cellStyle name="Millares 4" xfId="1025"/>
    <cellStyle name="Millares 4 2" xfId="1026"/>
    <cellStyle name="Millares 4 2 2" xfId="1027"/>
    <cellStyle name="Millares 4 2 2 2" xfId="1028"/>
    <cellStyle name="Millares 4 3" xfId="1029"/>
    <cellStyle name="Millares 5" xfId="1030"/>
    <cellStyle name="Millares 6" xfId="1031"/>
    <cellStyle name="Millares 7" xfId="1032"/>
    <cellStyle name="Millares 8" xfId="1033"/>
    <cellStyle name="Moneda 2" xfId="1035"/>
    <cellStyle name="Moneda 2 2" xfId="1036"/>
    <cellStyle name="Moneda 2 3" xfId="1037"/>
    <cellStyle name="Neutral 10" xfId="1038"/>
    <cellStyle name="Neutral 11" xfId="1039"/>
    <cellStyle name="Neutral 12" xfId="1040"/>
    <cellStyle name="Neutral 13" xfId="1041"/>
    <cellStyle name="Neutral 14" xfId="1042"/>
    <cellStyle name="Neutral 15" xfId="1043"/>
    <cellStyle name="Neutral 16" xfId="1044"/>
    <cellStyle name="Neutral 2" xfId="1045"/>
    <cellStyle name="Neutral 3" xfId="1046"/>
    <cellStyle name="Neutral 4" xfId="1047"/>
    <cellStyle name="Neutral 5" xfId="1048"/>
    <cellStyle name="Neutral 6" xfId="1049"/>
    <cellStyle name="Neutral 7" xfId="1050"/>
    <cellStyle name="Neutral 8" xfId="1051"/>
    <cellStyle name="Neutral 9" xfId="1052"/>
    <cellStyle name="Normal" xfId="0" builtinId="0"/>
    <cellStyle name="Normal 10" xfId="1053"/>
    <cellStyle name="Normal 10 2" xfId="1054"/>
    <cellStyle name="Normal 11" xfId="1055"/>
    <cellStyle name="Normal 11 2" xfId="1056"/>
    <cellStyle name="Normal 110" xfId="1057"/>
    <cellStyle name="Normal 112" xfId="1058"/>
    <cellStyle name="Normal 113" xfId="1059"/>
    <cellStyle name="Normal 115" xfId="1060"/>
    <cellStyle name="Normal 12" xfId="1061"/>
    <cellStyle name="Normal 12 2" xfId="1062"/>
    <cellStyle name="Normal 13" xfId="1063"/>
    <cellStyle name="Normal 13 2" xfId="1064"/>
    <cellStyle name="Normal 14" xfId="1065"/>
    <cellStyle name="Normal 14 2" xfId="1066"/>
    <cellStyle name="Normal 15" xfId="1067"/>
    <cellStyle name="Normal 15 2" xfId="1068"/>
    <cellStyle name="Normal 16" xfId="1069"/>
    <cellStyle name="Normal 16 2" xfId="1070"/>
    <cellStyle name="Normal 17" xfId="1071"/>
    <cellStyle name="Normal 17 2" xfId="1072"/>
    <cellStyle name="Normal 18 2" xfId="1073"/>
    <cellStyle name="Normal 19" xfId="1074"/>
    <cellStyle name="Normal 19 2" xfId="1075"/>
    <cellStyle name="Normal 2" xfId="1076"/>
    <cellStyle name="Normal 2 10" xfId="1077"/>
    <cellStyle name="Normal 2 11" xfId="1078"/>
    <cellStyle name="Normal 2 12" xfId="1079"/>
    <cellStyle name="Normal 2 2" xfId="1080"/>
    <cellStyle name="Normal 2 2 2" xfId="1081"/>
    <cellStyle name="Normal 2 2 3" xfId="1082"/>
    <cellStyle name="Normal 2 2 4" xfId="1083"/>
    <cellStyle name="Normal 2 2 5" xfId="1084"/>
    <cellStyle name="Normal 2 3" xfId="1085"/>
    <cellStyle name="Normal 2 4" xfId="1086"/>
    <cellStyle name="Normal 2 5" xfId="1087"/>
    <cellStyle name="Normal 2 6" xfId="1088"/>
    <cellStyle name="Normal 2 7" xfId="1089"/>
    <cellStyle name="Normal 2 8" xfId="1090"/>
    <cellStyle name="Normal 2 9" xfId="1091"/>
    <cellStyle name="Normal 20 2" xfId="1092"/>
    <cellStyle name="Normal 21 2" xfId="1093"/>
    <cellStyle name="Normal 22 2" xfId="1094"/>
    <cellStyle name="Normal 23 2" xfId="1095"/>
    <cellStyle name="Normal 24 2" xfId="1096"/>
    <cellStyle name="Normal 25 2" xfId="1097"/>
    <cellStyle name="Normal 3" xfId="1098"/>
    <cellStyle name="Normal 3 10" xfId="1099"/>
    <cellStyle name="Normal 3 11" xfId="1100"/>
    <cellStyle name="Normal 3 12" xfId="1101"/>
    <cellStyle name="Normal 3 13" xfId="1102"/>
    <cellStyle name="Normal 3 14" xfId="1103"/>
    <cellStyle name="Normal 3 15" xfId="1104"/>
    <cellStyle name="Normal 3 16" xfId="1105"/>
    <cellStyle name="Normal 3 17" xfId="1106"/>
    <cellStyle name="Normal 3 18" xfId="1107"/>
    <cellStyle name="Normal 3 19" xfId="1108"/>
    <cellStyle name="Normal 3 2" xfId="1109"/>
    <cellStyle name="Normal 3 20" xfId="1110"/>
    <cellStyle name="Normal 3 21" xfId="1111"/>
    <cellStyle name="Normal 3 3" xfId="1112"/>
    <cellStyle name="Normal 3 4" xfId="1113"/>
    <cellStyle name="Normal 3 5" xfId="1114"/>
    <cellStyle name="Normal 3 6" xfId="1115"/>
    <cellStyle name="Normal 3 7" xfId="1116"/>
    <cellStyle name="Normal 3 8" xfId="1117"/>
    <cellStyle name="Normal 3 9" xfId="1118"/>
    <cellStyle name="Normal 3_PLAN DE ACTIVIDADES 10 DE ABRIL RURALIDAD" xfId="1119"/>
    <cellStyle name="Normal 4" xfId="1120"/>
    <cellStyle name="Normal 4 10" xfId="1121"/>
    <cellStyle name="Normal 4 11" xfId="1122"/>
    <cellStyle name="Normal 4 12" xfId="1123"/>
    <cellStyle name="Normal 4 13" xfId="1124"/>
    <cellStyle name="Normal 4 14" xfId="1125"/>
    <cellStyle name="Normal 4 15" xfId="1126"/>
    <cellStyle name="Normal 4 16" xfId="1127"/>
    <cellStyle name="Normal 4 17" xfId="1128"/>
    <cellStyle name="Normal 4 18" xfId="1129"/>
    <cellStyle name="Normal 4 19" xfId="1130"/>
    <cellStyle name="Normal 4 2" xfId="1131"/>
    <cellStyle name="Normal 4 20" xfId="1132"/>
    <cellStyle name="Normal 4 21" xfId="1133"/>
    <cellStyle name="Normal 4 3" xfId="1134"/>
    <cellStyle name="Normal 4 4" xfId="1135"/>
    <cellStyle name="Normal 4 5" xfId="1136"/>
    <cellStyle name="Normal 4 6" xfId="1137"/>
    <cellStyle name="Normal 4 7" xfId="1138"/>
    <cellStyle name="Normal 4 8" xfId="1139"/>
    <cellStyle name="Normal 4 9" xfId="1140"/>
    <cellStyle name="Normal 47" xfId="1141"/>
    <cellStyle name="Normal 48" xfId="1142"/>
    <cellStyle name="Normal 5" xfId="1143"/>
    <cellStyle name="Normal 5 10" xfId="1144"/>
    <cellStyle name="Normal 5 11" xfId="1145"/>
    <cellStyle name="Normal 5 12" xfId="1146"/>
    <cellStyle name="Normal 5 13" xfId="1147"/>
    <cellStyle name="Normal 5 14" xfId="1148"/>
    <cellStyle name="Normal 5 15" xfId="1149"/>
    <cellStyle name="Normal 5 16" xfId="1150"/>
    <cellStyle name="Normal 5 17" xfId="1151"/>
    <cellStyle name="Normal 5 18" xfId="1152"/>
    <cellStyle name="Normal 5 19" xfId="1153"/>
    <cellStyle name="Normal 5 2" xfId="1154"/>
    <cellStyle name="Normal 5 20" xfId="1155"/>
    <cellStyle name="Normal 5 21" xfId="1156"/>
    <cellStyle name="Normal 5 3" xfId="1157"/>
    <cellStyle name="Normal 5 4" xfId="1158"/>
    <cellStyle name="Normal 5 5" xfId="1159"/>
    <cellStyle name="Normal 5 6" xfId="1160"/>
    <cellStyle name="Normal 5 7" xfId="1161"/>
    <cellStyle name="Normal 5 8" xfId="1162"/>
    <cellStyle name="Normal 5 9" xfId="1163"/>
    <cellStyle name="Normal 53" xfId="1164"/>
    <cellStyle name="Normal 54" xfId="1165"/>
    <cellStyle name="Normal 55" xfId="1166"/>
    <cellStyle name="Normal 56" xfId="1167"/>
    <cellStyle name="Normal 57" xfId="1168"/>
    <cellStyle name="Normal 58" xfId="1169"/>
    <cellStyle name="Normal 59" xfId="1170"/>
    <cellStyle name="Normal 6" xfId="1171"/>
    <cellStyle name="Normal 6 2" xfId="1172"/>
    <cellStyle name="Normal 61" xfId="1173"/>
    <cellStyle name="Normal 65" xfId="1174"/>
    <cellStyle name="Normal 66" xfId="1175"/>
    <cellStyle name="Normal 69" xfId="1176"/>
    <cellStyle name="Normal 7" xfId="1177"/>
    <cellStyle name="Normal 7 2" xfId="1178"/>
    <cellStyle name="Normal 70" xfId="1179"/>
    <cellStyle name="Normal 75" xfId="1180"/>
    <cellStyle name="Normal 76" xfId="1181"/>
    <cellStyle name="Normal 77" xfId="1182"/>
    <cellStyle name="Normal 78" xfId="1183"/>
    <cellStyle name="Normal 79" xfId="1184"/>
    <cellStyle name="Normal 8" xfId="1185"/>
    <cellStyle name="Normal 8 2" xfId="1186"/>
    <cellStyle name="Normal 8 3" xfId="1187"/>
    <cellStyle name="Normal 80" xfId="1188"/>
    <cellStyle name="Normal 81" xfId="1189"/>
    <cellStyle name="Normal 82" xfId="1190"/>
    <cellStyle name="Normal 87" xfId="1191"/>
    <cellStyle name="Normal 89" xfId="1192"/>
    <cellStyle name="Normal 9" xfId="1193"/>
    <cellStyle name="Normal 9 2" xfId="1194"/>
    <cellStyle name="Normal 97" xfId="1195"/>
    <cellStyle name="Normal 99" xfId="1196"/>
    <cellStyle name="Notas 10" xfId="1197"/>
    <cellStyle name="Notas 11" xfId="1198"/>
    <cellStyle name="Notas 12" xfId="1199"/>
    <cellStyle name="Notas 13" xfId="1200"/>
    <cellStyle name="Notas 14" xfId="1201"/>
    <cellStyle name="Notas 15" xfId="1202"/>
    <cellStyle name="Notas 16" xfId="1203"/>
    <cellStyle name="Notas 17" xfId="1204"/>
    <cellStyle name="Notas 18" xfId="1205"/>
    <cellStyle name="Notas 19" xfId="1206"/>
    <cellStyle name="Notas 2" xfId="1207"/>
    <cellStyle name="Notas 2 2" xfId="1208"/>
    <cellStyle name="Notas 2 3" xfId="1209"/>
    <cellStyle name="Notas 2 4" xfId="1210"/>
    <cellStyle name="Notas 20" xfId="1211"/>
    <cellStyle name="Notas 21" xfId="1212"/>
    <cellStyle name="Notas 22" xfId="1213"/>
    <cellStyle name="Notas 3" xfId="1214"/>
    <cellStyle name="Notas 4" xfId="1215"/>
    <cellStyle name="Notas 5" xfId="1216"/>
    <cellStyle name="Notas 6" xfId="1217"/>
    <cellStyle name="Notas 7" xfId="1218"/>
    <cellStyle name="Notas 8" xfId="1219"/>
    <cellStyle name="Notas 9" xfId="1220"/>
    <cellStyle name="Notas 9 10" xfId="1221"/>
    <cellStyle name="Notas 9 11" xfId="1222"/>
    <cellStyle name="Notas 9 12" xfId="1223"/>
    <cellStyle name="Notas 9 13" xfId="1224"/>
    <cellStyle name="Notas 9 14" xfId="1225"/>
    <cellStyle name="Notas 9 15" xfId="1226"/>
    <cellStyle name="Notas 9 16" xfId="1227"/>
    <cellStyle name="Notas 9 17" xfId="1228"/>
    <cellStyle name="Notas 9 18" xfId="1229"/>
    <cellStyle name="Notas 9 19" xfId="1230"/>
    <cellStyle name="Notas 9 2" xfId="1231"/>
    <cellStyle name="Notas 9 20" xfId="1232"/>
    <cellStyle name="Notas 9 21" xfId="1233"/>
    <cellStyle name="Notas 9 22" xfId="1234"/>
    <cellStyle name="Notas 9 3" xfId="1235"/>
    <cellStyle name="Notas 9 4" xfId="1236"/>
    <cellStyle name="Notas 9 5" xfId="1237"/>
    <cellStyle name="Notas 9 6" xfId="1238"/>
    <cellStyle name="Notas 9 7" xfId="1239"/>
    <cellStyle name="Notas 9 8" xfId="1240"/>
    <cellStyle name="Notas 9 9" xfId="1241"/>
    <cellStyle name="Porcentaje" xfId="2" builtinId="5"/>
    <cellStyle name="Porcentaje 2" xfId="1242"/>
    <cellStyle name="Porcentaje 3" xfId="1243"/>
    <cellStyle name="Porcentual 2" xfId="1244"/>
    <cellStyle name="Porcentual 2 2" xfId="1245"/>
    <cellStyle name="Porcentual 2 3" xfId="1246"/>
    <cellStyle name="Porcentual 2 4" xfId="1247"/>
    <cellStyle name="Porcentual 3" xfId="1248"/>
    <cellStyle name="Salida 10" xfId="1249"/>
    <cellStyle name="Salida 11" xfId="1250"/>
    <cellStyle name="Salida 12" xfId="1251"/>
    <cellStyle name="Salida 13" xfId="1252"/>
    <cellStyle name="Salida 14" xfId="1253"/>
    <cellStyle name="Salida 15" xfId="1254"/>
    <cellStyle name="Salida 16" xfId="1255"/>
    <cellStyle name="Salida 17" xfId="1256"/>
    <cellStyle name="Salida 18" xfId="1257"/>
    <cellStyle name="Salida 2" xfId="1258"/>
    <cellStyle name="Salida 3" xfId="1259"/>
    <cellStyle name="Salida 4" xfId="1260"/>
    <cellStyle name="Salida 5" xfId="1261"/>
    <cellStyle name="Salida 6" xfId="1262"/>
    <cellStyle name="Salida 7" xfId="1263"/>
    <cellStyle name="Salida 8" xfId="1264"/>
    <cellStyle name="Salida 9" xfId="1265"/>
    <cellStyle name="Salida 9 10" xfId="1266"/>
    <cellStyle name="Salida 9 11" xfId="1267"/>
    <cellStyle name="Salida 9 12" xfId="1268"/>
    <cellStyle name="Salida 9 13" xfId="1269"/>
    <cellStyle name="Salida 9 14" xfId="1270"/>
    <cellStyle name="Salida 9 15" xfId="1271"/>
    <cellStyle name="Salida 9 16" xfId="1272"/>
    <cellStyle name="Salida 9 17" xfId="1273"/>
    <cellStyle name="Salida 9 18" xfId="1274"/>
    <cellStyle name="Salida 9 19" xfId="1275"/>
    <cellStyle name="Salida 9 2" xfId="1276"/>
    <cellStyle name="Salida 9 20" xfId="1277"/>
    <cellStyle name="Salida 9 21" xfId="1278"/>
    <cellStyle name="Salida 9 22" xfId="1279"/>
    <cellStyle name="Salida 9 3" xfId="1280"/>
    <cellStyle name="Salida 9 4" xfId="1281"/>
    <cellStyle name="Salida 9 5" xfId="1282"/>
    <cellStyle name="Salida 9 6" xfId="1283"/>
    <cellStyle name="Salida 9 7" xfId="1284"/>
    <cellStyle name="Salida 9 8" xfId="1285"/>
    <cellStyle name="Salida 9 9" xfId="1286"/>
    <cellStyle name="Texto de advertencia 10" xfId="1287"/>
    <cellStyle name="Texto de advertencia 11" xfId="1288"/>
    <cellStyle name="Texto de advertencia 12" xfId="1289"/>
    <cellStyle name="Texto de advertencia 13" xfId="1290"/>
    <cellStyle name="Texto de advertencia 14" xfId="1291"/>
    <cellStyle name="Texto de advertencia 15" xfId="1292"/>
    <cellStyle name="Texto de advertencia 16" xfId="1293"/>
    <cellStyle name="Texto de advertencia 17" xfId="1294"/>
    <cellStyle name="Texto de advertencia 18" xfId="1295"/>
    <cellStyle name="Texto de advertencia 2" xfId="1296"/>
    <cellStyle name="Texto de advertencia 3" xfId="1297"/>
    <cellStyle name="Texto de advertencia 4" xfId="1298"/>
    <cellStyle name="Texto de advertencia 5" xfId="1299"/>
    <cellStyle name="Texto de advertencia 6" xfId="1300"/>
    <cellStyle name="Texto de advertencia 7" xfId="1301"/>
    <cellStyle name="Texto de advertencia 8" xfId="1302"/>
    <cellStyle name="Texto de advertencia 9" xfId="1303"/>
    <cellStyle name="Texto de advertencia 9 10" xfId="1304"/>
    <cellStyle name="Texto de advertencia 9 11" xfId="1305"/>
    <cellStyle name="Texto de advertencia 9 12" xfId="1306"/>
    <cellStyle name="Texto de advertencia 9 13" xfId="1307"/>
    <cellStyle name="Texto de advertencia 9 14" xfId="1308"/>
    <cellStyle name="Texto de advertencia 9 15" xfId="1309"/>
    <cellStyle name="Texto de advertencia 9 16" xfId="1310"/>
    <cellStyle name="Texto de advertencia 9 17" xfId="1311"/>
    <cellStyle name="Texto de advertencia 9 18" xfId="1312"/>
    <cellStyle name="Texto de advertencia 9 19" xfId="1313"/>
    <cellStyle name="Texto de advertencia 9 2" xfId="1314"/>
    <cellStyle name="Texto de advertencia 9 20" xfId="1315"/>
    <cellStyle name="Texto de advertencia 9 21" xfId="1316"/>
    <cellStyle name="Texto de advertencia 9 22" xfId="1317"/>
    <cellStyle name="Texto de advertencia 9 3" xfId="1318"/>
    <cellStyle name="Texto de advertencia 9 4" xfId="1319"/>
    <cellStyle name="Texto de advertencia 9 5" xfId="1320"/>
    <cellStyle name="Texto de advertencia 9 6" xfId="1321"/>
    <cellStyle name="Texto de advertencia 9 7" xfId="1322"/>
    <cellStyle name="Texto de advertencia 9 8" xfId="1323"/>
    <cellStyle name="Texto de advertencia 9 9" xfId="1324"/>
    <cellStyle name="Texto explicativo 10" xfId="1325"/>
    <cellStyle name="Texto explicativo 11" xfId="1326"/>
    <cellStyle name="Texto explicativo 12" xfId="1327"/>
    <cellStyle name="Texto explicativo 13" xfId="1328"/>
    <cellStyle name="Texto explicativo 14" xfId="1329"/>
    <cellStyle name="Texto explicativo 15" xfId="1330"/>
    <cellStyle name="Texto explicativo 16" xfId="1331"/>
    <cellStyle name="Texto explicativo 17" xfId="1332"/>
    <cellStyle name="Texto explicativo 18" xfId="1333"/>
    <cellStyle name="Texto explicativo 2" xfId="1334"/>
    <cellStyle name="Texto explicativo 3" xfId="1335"/>
    <cellStyle name="Texto explicativo 4" xfId="1336"/>
    <cellStyle name="Texto explicativo 5" xfId="1337"/>
    <cellStyle name="Texto explicativo 6" xfId="1338"/>
    <cellStyle name="Texto explicativo 7" xfId="1339"/>
    <cellStyle name="Texto explicativo 8" xfId="1340"/>
    <cellStyle name="Texto explicativo 9" xfId="1341"/>
    <cellStyle name="Texto explicativo 9 10" xfId="1342"/>
    <cellStyle name="Texto explicativo 9 11" xfId="1343"/>
    <cellStyle name="Texto explicativo 9 12" xfId="1344"/>
    <cellStyle name="Texto explicativo 9 13" xfId="1345"/>
    <cellStyle name="Texto explicativo 9 14" xfId="1346"/>
    <cellStyle name="Texto explicativo 9 15" xfId="1347"/>
    <cellStyle name="Texto explicativo 9 16" xfId="1348"/>
    <cellStyle name="Texto explicativo 9 17" xfId="1349"/>
    <cellStyle name="Texto explicativo 9 18" xfId="1350"/>
    <cellStyle name="Texto explicativo 9 19" xfId="1351"/>
    <cellStyle name="Texto explicativo 9 2" xfId="1352"/>
    <cellStyle name="Texto explicativo 9 20" xfId="1353"/>
    <cellStyle name="Texto explicativo 9 21" xfId="1354"/>
    <cellStyle name="Texto explicativo 9 22" xfId="1355"/>
    <cellStyle name="Texto explicativo 9 3" xfId="1356"/>
    <cellStyle name="Texto explicativo 9 4" xfId="1357"/>
    <cellStyle name="Texto explicativo 9 5" xfId="1358"/>
    <cellStyle name="Texto explicativo 9 6" xfId="1359"/>
    <cellStyle name="Texto explicativo 9 7" xfId="1360"/>
    <cellStyle name="Texto explicativo 9 8" xfId="1361"/>
    <cellStyle name="Texto explicativo 9 9" xfId="1362"/>
    <cellStyle name="Título 1 10" xfId="1378"/>
    <cellStyle name="Título 1 11" xfId="1379"/>
    <cellStyle name="Título 1 12" xfId="1380"/>
    <cellStyle name="Título 1 13" xfId="1381"/>
    <cellStyle name="Título 1 14" xfId="1382"/>
    <cellStyle name="Título 1 15" xfId="1383"/>
    <cellStyle name="Título 1 16" xfId="1384"/>
    <cellStyle name="Título 1 17" xfId="1385"/>
    <cellStyle name="Título 1 18" xfId="1386"/>
    <cellStyle name="Título 1 2" xfId="1387"/>
    <cellStyle name="Título 1 3" xfId="1388"/>
    <cellStyle name="Título 1 4" xfId="1389"/>
    <cellStyle name="Título 1 5" xfId="1390"/>
    <cellStyle name="Título 1 6" xfId="1391"/>
    <cellStyle name="Título 1 7" xfId="1392"/>
    <cellStyle name="Título 1 8" xfId="1393"/>
    <cellStyle name="Título 1 9" xfId="1394"/>
    <cellStyle name="Título 1 9 10" xfId="1395"/>
    <cellStyle name="Título 1 9 11" xfId="1396"/>
    <cellStyle name="Título 1 9 12" xfId="1397"/>
    <cellStyle name="Título 1 9 13" xfId="1398"/>
    <cellStyle name="Título 1 9 14" xfId="1399"/>
    <cellStyle name="Título 1 9 15" xfId="1400"/>
    <cellStyle name="Título 1 9 16" xfId="1401"/>
    <cellStyle name="Título 1 9 17" xfId="1402"/>
    <cellStyle name="Título 1 9 18" xfId="1403"/>
    <cellStyle name="Título 1 9 19" xfId="1404"/>
    <cellStyle name="Título 1 9 2" xfId="1405"/>
    <cellStyle name="Título 1 9 20" xfId="1406"/>
    <cellStyle name="Título 1 9 21" xfId="1407"/>
    <cellStyle name="Título 1 9 22" xfId="1408"/>
    <cellStyle name="Título 1 9 3" xfId="1409"/>
    <cellStyle name="Título 1 9 4" xfId="1410"/>
    <cellStyle name="Título 1 9 5" xfId="1411"/>
    <cellStyle name="Título 1 9 6" xfId="1412"/>
    <cellStyle name="Título 1 9 7" xfId="1413"/>
    <cellStyle name="Título 1 9 8" xfId="1414"/>
    <cellStyle name="Título 1 9 9" xfId="1415"/>
    <cellStyle name="Título 10" xfId="1416"/>
    <cellStyle name="Título 11" xfId="1417"/>
    <cellStyle name="Título 11 10" xfId="1418"/>
    <cellStyle name="Título 11 11" xfId="1419"/>
    <cellStyle name="Título 11 12" xfId="1420"/>
    <cellStyle name="Título 11 13" xfId="1421"/>
    <cellStyle name="Título 11 14" xfId="1422"/>
    <cellStyle name="Título 11 15" xfId="1423"/>
    <cellStyle name="Título 11 16" xfId="1424"/>
    <cellStyle name="Título 11 17" xfId="1425"/>
    <cellStyle name="Título 11 18" xfId="1426"/>
    <cellStyle name="Título 11 19" xfId="1427"/>
    <cellStyle name="Título 11 2" xfId="1428"/>
    <cellStyle name="Título 11 20" xfId="1429"/>
    <cellStyle name="Título 11 21" xfId="1430"/>
    <cellStyle name="Título 11 22" xfId="1431"/>
    <cellStyle name="Título 11 3" xfId="1432"/>
    <cellStyle name="Título 11 4" xfId="1433"/>
    <cellStyle name="Título 11 5" xfId="1434"/>
    <cellStyle name="Título 11 6" xfId="1435"/>
    <cellStyle name="Título 11 7" xfId="1436"/>
    <cellStyle name="Título 11 8" xfId="1437"/>
    <cellStyle name="Título 11 9" xfId="1438"/>
    <cellStyle name="Título 12" xfId="1439"/>
    <cellStyle name="Título 13" xfId="1440"/>
    <cellStyle name="Título 14" xfId="1441"/>
    <cellStyle name="Título 15" xfId="1442"/>
    <cellStyle name="Título 16" xfId="1443"/>
    <cellStyle name="Título 17" xfId="1444"/>
    <cellStyle name="Título 18" xfId="1445"/>
    <cellStyle name="Título 19" xfId="1446"/>
    <cellStyle name="Título 2 10" xfId="1447"/>
    <cellStyle name="Título 2 11" xfId="1448"/>
    <cellStyle name="Título 2 12" xfId="1449"/>
    <cellStyle name="Título 2 13" xfId="1450"/>
    <cellStyle name="Título 2 14" xfId="1451"/>
    <cellStyle name="Título 2 15" xfId="1452"/>
    <cellStyle name="Título 2 16" xfId="1453"/>
    <cellStyle name="Título 2 17" xfId="1454"/>
    <cellStyle name="Título 2 18" xfId="1455"/>
    <cellStyle name="Título 2 2" xfId="1456"/>
    <cellStyle name="Título 2 3" xfId="1457"/>
    <cellStyle name="Título 2 4" xfId="1458"/>
    <cellStyle name="Título 2 5" xfId="1459"/>
    <cellStyle name="Título 2 6" xfId="1460"/>
    <cellStyle name="Título 2 7" xfId="1461"/>
    <cellStyle name="Título 2 8" xfId="1462"/>
    <cellStyle name="Título 2 9" xfId="1463"/>
    <cellStyle name="Título 2 9 10" xfId="1464"/>
    <cellStyle name="Título 2 9 11" xfId="1465"/>
    <cellStyle name="Título 2 9 12" xfId="1466"/>
    <cellStyle name="Título 2 9 13" xfId="1467"/>
    <cellStyle name="Título 2 9 14" xfId="1468"/>
    <cellStyle name="Título 2 9 15" xfId="1469"/>
    <cellStyle name="Título 2 9 16" xfId="1470"/>
    <cellStyle name="Título 2 9 17" xfId="1471"/>
    <cellStyle name="Título 2 9 18" xfId="1472"/>
    <cellStyle name="Título 2 9 19" xfId="1473"/>
    <cellStyle name="Título 2 9 2" xfId="1474"/>
    <cellStyle name="Título 2 9 20" xfId="1475"/>
    <cellStyle name="Título 2 9 21" xfId="1476"/>
    <cellStyle name="Título 2 9 22" xfId="1477"/>
    <cellStyle name="Título 2 9 3" xfId="1478"/>
    <cellStyle name="Título 2 9 4" xfId="1479"/>
    <cellStyle name="Título 2 9 5" xfId="1480"/>
    <cellStyle name="Título 2 9 6" xfId="1481"/>
    <cellStyle name="Título 2 9 7" xfId="1482"/>
    <cellStyle name="Título 2 9 8" xfId="1483"/>
    <cellStyle name="Título 2 9 9" xfId="1484"/>
    <cellStyle name="Título 20" xfId="1485"/>
    <cellStyle name="Título 21" xfId="1486"/>
    <cellStyle name="Título 3 10" xfId="1487"/>
    <cellStyle name="Título 3 11" xfId="1488"/>
    <cellStyle name="Título 3 12" xfId="1489"/>
    <cellStyle name="Título 3 13" xfId="1490"/>
    <cellStyle name="Título 3 14" xfId="1491"/>
    <cellStyle name="Título 3 15" xfId="1492"/>
    <cellStyle name="Título 3 16" xfId="1493"/>
    <cellStyle name="Título 3 17" xfId="1494"/>
    <cellStyle name="Título 3 18" xfId="1495"/>
    <cellStyle name="Título 3 2" xfId="1496"/>
    <cellStyle name="Título 3 3" xfId="1497"/>
    <cellStyle name="Título 3 4" xfId="1498"/>
    <cellStyle name="Título 3 5" xfId="1499"/>
    <cellStyle name="Título 3 6" xfId="1500"/>
    <cellStyle name="Título 3 7" xfId="1501"/>
    <cellStyle name="Título 3 8" xfId="1502"/>
    <cellStyle name="Título 3 9" xfId="1503"/>
    <cellStyle name="Título 3 9 10" xfId="1504"/>
    <cellStyle name="Título 3 9 11" xfId="1505"/>
    <cellStyle name="Título 3 9 12" xfId="1506"/>
    <cellStyle name="Título 3 9 13" xfId="1507"/>
    <cellStyle name="Título 3 9 14" xfId="1508"/>
    <cellStyle name="Título 3 9 15" xfId="1509"/>
    <cellStyle name="Título 3 9 16" xfId="1510"/>
    <cellStyle name="Título 3 9 17" xfId="1511"/>
    <cellStyle name="Título 3 9 18" xfId="1512"/>
    <cellStyle name="Título 3 9 19" xfId="1513"/>
    <cellStyle name="Título 3 9 2" xfId="1514"/>
    <cellStyle name="Título 3 9 20" xfId="1515"/>
    <cellStyle name="Título 3 9 21" xfId="1516"/>
    <cellStyle name="Título 3 9 22" xfId="1517"/>
    <cellStyle name="Título 3 9 3" xfId="1518"/>
    <cellStyle name="Título 3 9 4" xfId="1519"/>
    <cellStyle name="Título 3 9 5" xfId="1520"/>
    <cellStyle name="Título 3 9 6" xfId="1521"/>
    <cellStyle name="Título 3 9 7" xfId="1522"/>
    <cellStyle name="Título 3 9 8" xfId="1523"/>
    <cellStyle name="Título 3 9 9" xfId="1524"/>
    <cellStyle name="Título 4" xfId="1525"/>
    <cellStyle name="Título 5" xfId="1526"/>
    <cellStyle name="Título 6" xfId="1527"/>
    <cellStyle name="Título 7" xfId="1528"/>
    <cellStyle name="Título 8" xfId="1529"/>
    <cellStyle name="Título 9" xfId="1530"/>
    <cellStyle name="Total 10" xfId="1363"/>
    <cellStyle name="Total 11" xfId="1364"/>
    <cellStyle name="Total 12" xfId="1365"/>
    <cellStyle name="Total 13" xfId="1366"/>
    <cellStyle name="Total 14" xfId="1367"/>
    <cellStyle name="Total 15" xfId="1368"/>
    <cellStyle name="Total 16" xfId="1369"/>
    <cellStyle name="Total 2" xfId="1370"/>
    <cellStyle name="Total 3" xfId="1371"/>
    <cellStyle name="Total 4" xfId="1372"/>
    <cellStyle name="Total 5" xfId="1373"/>
    <cellStyle name="Total 6" xfId="1374"/>
    <cellStyle name="Total 7" xfId="1375"/>
    <cellStyle name="Total 8" xfId="1376"/>
    <cellStyle name="Total 9" xfId="1377"/>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0.49999999999999994</c:v>
                </c:pt>
                <c:pt idx="6">
                  <c:v>0.61249999999999993</c:v>
                </c:pt>
                <c:pt idx="7">
                  <c:v>0.7</c:v>
                </c:pt>
                <c:pt idx="8">
                  <c:v>0.75</c:v>
                </c:pt>
                <c:pt idx="9">
                  <c:v>0.86250000000000004</c:v>
                </c:pt>
                <c:pt idx="10">
                  <c:v>0.95000000000000007</c:v>
                </c:pt>
                <c:pt idx="11">
                  <c:v>1</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060409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0.61780000000000002</c:v>
                </c:pt>
                <c:pt idx="6">
                  <c:v>0.67659999999999998</c:v>
                </c:pt>
                <c:pt idx="7">
                  <c:v>0.72070000000000001</c:v>
                </c:pt>
                <c:pt idx="8">
                  <c:v>0.76480000000000004</c:v>
                </c:pt>
                <c:pt idx="9">
                  <c:v>0.84320000000000006</c:v>
                </c:pt>
                <c:pt idx="10">
                  <c:v>0.92160000000000009</c:v>
                </c:pt>
                <c:pt idx="11">
                  <c:v>1</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45104181"/>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0.49215000000000009</c:v>
                </c:pt>
                <c:pt idx="6">
                  <c:v>0.56245000000000012</c:v>
                </c:pt>
                <c:pt idx="7">
                  <c:v>0.63275000000000015</c:v>
                </c:pt>
                <c:pt idx="8">
                  <c:v>0.70305000000000017</c:v>
                </c:pt>
                <c:pt idx="9">
                  <c:v>0.77355000000000018</c:v>
                </c:pt>
                <c:pt idx="10">
                  <c:v>0.90625000000000022</c:v>
                </c:pt>
                <c:pt idx="11">
                  <c:v>1.0000000000000002</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30457123"/>
        <c:crosses val="max"/>
        <c:crossBetween val="between"/>
        <c:majorUnit val="0.25"/>
      </c:valAx>
      <c:spPr>
        <a:noFill/>
        <a:ln w="12600">
          <a:solidFill>
            <a:srgbClr val="B3B3B3"/>
          </a:solidFill>
          <a:round/>
        </a:ln>
      </c:spPr>
    </c:plotArea>
    <c:legend>
      <c:legendPos val="r"/>
      <c:layout/>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0.59840000000000004</c:v>
                </c:pt>
                <c:pt idx="6">
                  <c:v>0.69180000000000008</c:v>
                </c:pt>
                <c:pt idx="7">
                  <c:v>0.78520000000000012</c:v>
                </c:pt>
                <c:pt idx="8">
                  <c:v>0.87800000000000011</c:v>
                </c:pt>
                <c:pt idx="9">
                  <c:v>0.97080000000000011</c:v>
                </c:pt>
                <c:pt idx="10">
                  <c:v>0.98540000000000005</c:v>
                </c:pt>
                <c:pt idx="11">
                  <c:v>1</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8589362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506347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n-US"/>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n-US"/>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n-US"/>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n-US"/>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n-US"/>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n-US"/>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n-US"/>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n-US"/>
          </a:p>
        </c:txPr>
        <c:crossAx val="1491574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n-US"/>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327</v>
      </c>
      <c r="L9" s="151" t="s">
        <v>328</v>
      </c>
    </row>
    <row r="10" spans="10:12" x14ac:dyDescent="0.25">
      <c r="J10" s="152" t="s">
        <v>329</v>
      </c>
      <c r="K10" s="152">
        <v>77</v>
      </c>
      <c r="L10" s="152">
        <v>2</v>
      </c>
    </row>
    <row r="11" spans="10:12" x14ac:dyDescent="0.25">
      <c r="J11" s="112"/>
      <c r="K11" s="112"/>
      <c r="L11" s="112">
        <v>37</v>
      </c>
    </row>
    <row r="12" spans="10:12" x14ac:dyDescent="0.25">
      <c r="J12" s="112"/>
      <c r="K12" s="112"/>
      <c r="L12" s="112">
        <v>43</v>
      </c>
    </row>
    <row r="13" spans="10:12" x14ac:dyDescent="0.25">
      <c r="K13" s="112" t="s">
        <v>330</v>
      </c>
      <c r="L13" s="153">
        <f>SUM(L10:L12)</f>
        <v>82</v>
      </c>
    </row>
    <row r="14" spans="10:12" x14ac:dyDescent="0.25">
      <c r="J14" s="152" t="s">
        <v>331</v>
      </c>
      <c r="K14" s="152">
        <v>115</v>
      </c>
      <c r="L14" s="152">
        <v>16</v>
      </c>
    </row>
    <row r="15" spans="10:12" x14ac:dyDescent="0.25">
      <c r="J15" s="112"/>
      <c r="K15" s="112"/>
      <c r="L15" s="112">
        <v>27</v>
      </c>
    </row>
    <row r="16" spans="10:12" x14ac:dyDescent="0.25">
      <c r="J16" s="112"/>
      <c r="K16" s="112"/>
      <c r="L16" s="112">
        <v>10</v>
      </c>
    </row>
    <row r="17" spans="10:14" x14ac:dyDescent="0.25">
      <c r="J17" s="112"/>
      <c r="K17" s="112" t="s">
        <v>330</v>
      </c>
      <c r="L17" s="153">
        <f>SUM(L14:L16)</f>
        <v>53</v>
      </c>
    </row>
    <row r="18" spans="10:14" x14ac:dyDescent="0.25">
      <c r="J18" s="152" t="s">
        <v>332</v>
      </c>
      <c r="K18" s="152">
        <v>7</v>
      </c>
      <c r="L18" s="152">
        <v>13</v>
      </c>
    </row>
    <row r="19" spans="10:14" x14ac:dyDescent="0.25">
      <c r="J19" s="112"/>
      <c r="K19" s="112"/>
      <c r="L19" s="112">
        <v>14</v>
      </c>
    </row>
    <row r="20" spans="10:14" x14ac:dyDescent="0.25">
      <c r="J20" s="112"/>
      <c r="K20" s="112"/>
      <c r="L20" s="112">
        <v>10</v>
      </c>
    </row>
    <row r="21" spans="10:14" x14ac:dyDescent="0.25">
      <c r="J21" s="112"/>
      <c r="K21" s="112" t="s">
        <v>330</v>
      </c>
      <c r="L21" s="153">
        <f>SUM(L18:L20)</f>
        <v>37</v>
      </c>
    </row>
    <row r="22" spans="10:14" x14ac:dyDescent="0.25">
      <c r="J22" s="152" t="s">
        <v>333</v>
      </c>
      <c r="K22" s="152">
        <v>52</v>
      </c>
      <c r="L22" s="152">
        <v>10</v>
      </c>
    </row>
    <row r="23" spans="10:14" x14ac:dyDescent="0.25">
      <c r="J23" s="112"/>
      <c r="K23" s="112"/>
      <c r="L23" s="112">
        <v>0</v>
      </c>
    </row>
    <row r="24" spans="10:14" x14ac:dyDescent="0.25">
      <c r="J24" s="112"/>
      <c r="K24" s="112"/>
      <c r="L24" s="112">
        <v>59</v>
      </c>
    </row>
    <row r="25" spans="10:14" x14ac:dyDescent="0.25">
      <c r="J25" s="112"/>
      <c r="K25" s="112" t="s">
        <v>330</v>
      </c>
      <c r="L25" s="153">
        <f>SUM(L22:L24)</f>
        <v>69</v>
      </c>
    </row>
    <row r="27" spans="10:14" x14ac:dyDescent="0.25">
      <c r="J27" s="154" t="s">
        <v>334</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I60"/>
  <sheetViews>
    <sheetView zoomScale="80" zoomScaleNormal="80" workbookViewId="0">
      <selection activeCell="J8" sqref="J8"/>
    </sheetView>
  </sheetViews>
  <sheetFormatPr baseColWidth="10" defaultColWidth="0" defaultRowHeight="15" zeroHeight="1" x14ac:dyDescent="0.25"/>
  <cols>
    <col min="1" max="1" width="1" style="355" customWidth="1"/>
    <col min="2" max="2" width="25.42578125" style="376" customWidth="1"/>
    <col min="3" max="3" width="14.42578125" style="355" customWidth="1"/>
    <col min="4" max="4" width="20.140625" style="355" customWidth="1"/>
    <col min="5" max="5" width="16.42578125" style="355" customWidth="1"/>
    <col min="6" max="6" width="25" style="355" customWidth="1"/>
    <col min="7" max="7" width="22" style="377" customWidth="1"/>
    <col min="8" max="8" width="20.42578125" style="355" customWidth="1"/>
    <col min="9" max="11" width="22.42578125" style="355" customWidth="1"/>
    <col min="12" max="12" width="11.42578125" style="357" hidden="1" customWidth="1"/>
    <col min="13" max="23" width="9.140625" style="357" hidden="1" customWidth="1"/>
    <col min="24" max="1023" width="9.140625" style="355" hidden="1" customWidth="1"/>
    <col min="1024" max="1024" width="9.140625" style="266" hidden="1" customWidth="1"/>
    <col min="1025" max="16384" width="9.140625" style="266" hidden="1"/>
  </cols>
  <sheetData>
    <row r="1" spans="2:13" ht="37.5" customHeight="1" x14ac:dyDescent="0.25">
      <c r="B1" s="356"/>
      <c r="C1" s="261" t="s">
        <v>1</v>
      </c>
      <c r="D1" s="261"/>
      <c r="E1" s="261"/>
      <c r="F1" s="261"/>
      <c r="G1" s="261"/>
      <c r="H1" s="261"/>
      <c r="I1" s="262"/>
      <c r="J1" s="263"/>
      <c r="K1" s="263"/>
    </row>
    <row r="2" spans="2:13" ht="37.5" customHeight="1" x14ac:dyDescent="0.25">
      <c r="B2" s="356"/>
      <c r="C2" s="267" t="s">
        <v>210</v>
      </c>
      <c r="D2" s="267"/>
      <c r="E2" s="267"/>
      <c r="F2" s="267"/>
      <c r="G2" s="267"/>
      <c r="H2" s="267"/>
      <c r="I2" s="262"/>
      <c r="J2" s="263"/>
      <c r="K2" s="263"/>
    </row>
    <row r="3" spans="2:13" ht="37.5" customHeight="1" x14ac:dyDescent="0.25">
      <c r="B3" s="356"/>
      <c r="C3" s="267" t="s">
        <v>211</v>
      </c>
      <c r="D3" s="267"/>
      <c r="E3" s="267"/>
      <c r="F3" s="267" t="s">
        <v>212</v>
      </c>
      <c r="G3" s="267"/>
      <c r="H3" s="267"/>
      <c r="I3" s="262"/>
      <c r="J3" s="263"/>
      <c r="K3" s="263"/>
    </row>
    <row r="4" spans="2:13" ht="23.25" customHeight="1" x14ac:dyDescent="0.25">
      <c r="B4" s="268"/>
      <c r="C4" s="268"/>
      <c r="D4" s="268"/>
      <c r="E4" s="268"/>
      <c r="F4" s="268"/>
      <c r="G4" s="268"/>
      <c r="H4" s="268"/>
      <c r="I4" s="268"/>
      <c r="J4" s="269"/>
      <c r="K4" s="269"/>
    </row>
    <row r="5" spans="2:13" ht="24" customHeight="1" x14ac:dyDescent="0.25">
      <c r="B5" s="270" t="s">
        <v>213</v>
      </c>
      <c r="C5" s="270"/>
      <c r="D5" s="270"/>
      <c r="E5" s="270"/>
      <c r="F5" s="270"/>
      <c r="G5" s="270"/>
      <c r="H5" s="270"/>
      <c r="I5" s="270"/>
      <c r="J5" s="271"/>
      <c r="K5" s="271"/>
      <c r="M5" s="358" t="s">
        <v>71</v>
      </c>
    </row>
    <row r="6" spans="2:13" ht="30.75" customHeight="1" x14ac:dyDescent="0.25">
      <c r="B6" s="273" t="s">
        <v>214</v>
      </c>
      <c r="C6" s="274">
        <v>5</v>
      </c>
      <c r="D6" s="275" t="s">
        <v>215</v>
      </c>
      <c r="E6" s="275"/>
      <c r="F6" s="296" t="s">
        <v>307</v>
      </c>
      <c r="G6" s="296"/>
      <c r="H6" s="296"/>
      <c r="I6" s="296"/>
      <c r="J6" s="359"/>
      <c r="K6" s="359"/>
      <c r="M6" s="358" t="s">
        <v>76</v>
      </c>
    </row>
    <row r="7" spans="2:13" ht="30.75" customHeight="1" x14ac:dyDescent="0.25">
      <c r="B7" s="273" t="s">
        <v>217</v>
      </c>
      <c r="C7" s="274" t="s">
        <v>78</v>
      </c>
      <c r="D7" s="275" t="s">
        <v>218</v>
      </c>
      <c r="E7" s="275"/>
      <c r="F7" s="303" t="s">
        <v>356</v>
      </c>
      <c r="G7" s="303"/>
      <c r="H7" s="280" t="s">
        <v>219</v>
      </c>
      <c r="I7" s="281" t="s">
        <v>78</v>
      </c>
      <c r="J7" s="282"/>
      <c r="K7" s="282"/>
      <c r="M7" s="358" t="s">
        <v>83</v>
      </c>
    </row>
    <row r="8" spans="2:13" ht="30.75" customHeight="1" x14ac:dyDescent="0.25">
      <c r="B8" s="273" t="s">
        <v>220</v>
      </c>
      <c r="C8" s="303" t="s">
        <v>221</v>
      </c>
      <c r="D8" s="303"/>
      <c r="E8" s="303"/>
      <c r="F8" s="303"/>
      <c r="G8" s="280" t="s">
        <v>222</v>
      </c>
      <c r="H8" s="283">
        <v>7555</v>
      </c>
      <c r="I8" s="283"/>
      <c r="J8" s="284"/>
      <c r="K8" s="284"/>
      <c r="M8" s="358" t="s">
        <v>42</v>
      </c>
    </row>
    <row r="9" spans="2:13" ht="30.75" customHeight="1" x14ac:dyDescent="0.25">
      <c r="B9" s="273" t="s">
        <v>62</v>
      </c>
      <c r="C9" s="285" t="s">
        <v>82</v>
      </c>
      <c r="D9" s="285"/>
      <c r="E9" s="285"/>
      <c r="F9" s="285"/>
      <c r="G9" s="280" t="s">
        <v>223</v>
      </c>
      <c r="H9" s="286" t="s">
        <v>90</v>
      </c>
      <c r="I9" s="286"/>
      <c r="J9" s="287"/>
      <c r="K9" s="287"/>
    </row>
    <row r="10" spans="2:13" ht="30.75" customHeight="1" x14ac:dyDescent="0.25">
      <c r="B10" s="273" t="s">
        <v>224</v>
      </c>
      <c r="C10" s="248" t="s">
        <v>225</v>
      </c>
      <c r="D10" s="248"/>
      <c r="E10" s="248"/>
      <c r="F10" s="248"/>
      <c r="G10" s="248"/>
      <c r="H10" s="248"/>
      <c r="I10" s="248"/>
      <c r="J10" s="289"/>
      <c r="K10" s="289"/>
    </row>
    <row r="11" spans="2:13" ht="30.75" customHeight="1" x14ac:dyDescent="0.25">
      <c r="B11" s="273" t="s">
        <v>226</v>
      </c>
      <c r="C11" s="290" t="s">
        <v>227</v>
      </c>
      <c r="D11" s="290"/>
      <c r="E11" s="290"/>
      <c r="F11" s="290"/>
      <c r="G11" s="290"/>
      <c r="H11" s="290"/>
      <c r="I11" s="290"/>
      <c r="J11" s="282"/>
      <c r="K11" s="282"/>
      <c r="M11" s="358" t="s">
        <v>96</v>
      </c>
    </row>
    <row r="12" spans="2:13" ht="30.75" customHeight="1" x14ac:dyDescent="0.25">
      <c r="B12" s="273" t="s">
        <v>228</v>
      </c>
      <c r="C12" s="360" t="s">
        <v>308</v>
      </c>
      <c r="D12" s="360"/>
      <c r="E12" s="360"/>
      <c r="F12" s="360"/>
      <c r="G12" s="280" t="s">
        <v>230</v>
      </c>
      <c r="H12" s="292" t="s">
        <v>100</v>
      </c>
      <c r="I12" s="292"/>
      <c r="J12" s="282"/>
      <c r="K12" s="282"/>
      <c r="M12" s="358" t="s">
        <v>78</v>
      </c>
    </row>
    <row r="13" spans="2:13" ht="30.75" customHeight="1" x14ac:dyDescent="0.25">
      <c r="B13" s="273" t="s">
        <v>231</v>
      </c>
      <c r="C13" s="293" t="s">
        <v>232</v>
      </c>
      <c r="D13" s="293"/>
      <c r="E13" s="293"/>
      <c r="F13" s="293"/>
      <c r="G13" s="280" t="s">
        <v>233</v>
      </c>
      <c r="H13" s="290" t="s">
        <v>71</v>
      </c>
      <c r="I13" s="290"/>
      <c r="J13" s="282"/>
      <c r="K13" s="282"/>
    </row>
    <row r="14" spans="2:13" ht="64.5" customHeight="1" x14ac:dyDescent="0.25">
      <c r="B14" s="273" t="s">
        <v>234</v>
      </c>
      <c r="C14" s="361" t="s">
        <v>309</v>
      </c>
      <c r="D14" s="361"/>
      <c r="E14" s="361"/>
      <c r="F14" s="361"/>
      <c r="G14" s="361"/>
      <c r="H14" s="361"/>
      <c r="I14" s="361"/>
      <c r="J14" s="289"/>
      <c r="K14" s="289"/>
      <c r="M14" s="358"/>
    </row>
    <row r="15" spans="2:13" ht="30.75" customHeight="1" x14ac:dyDescent="0.25">
      <c r="B15" s="273" t="s">
        <v>236</v>
      </c>
      <c r="C15" s="295" t="s">
        <v>294</v>
      </c>
      <c r="D15" s="295"/>
      <c r="E15" s="295"/>
      <c r="F15" s="295"/>
      <c r="G15" s="295"/>
      <c r="H15" s="295"/>
      <c r="I15" s="295"/>
      <c r="J15" s="277"/>
      <c r="K15" s="277"/>
      <c r="M15" s="358"/>
    </row>
    <row r="16" spans="2:13" ht="30.75" customHeight="1" x14ac:dyDescent="0.25">
      <c r="B16" s="273" t="s">
        <v>238</v>
      </c>
      <c r="C16" s="296" t="s">
        <v>368</v>
      </c>
      <c r="D16" s="296"/>
      <c r="E16" s="296"/>
      <c r="F16" s="296"/>
      <c r="G16" s="296"/>
      <c r="H16" s="296"/>
      <c r="I16" s="296"/>
      <c r="J16" s="297"/>
      <c r="K16" s="297"/>
      <c r="M16" s="358"/>
    </row>
    <row r="17" spans="2:13" ht="30.75" customHeight="1" x14ac:dyDescent="0.25">
      <c r="B17" s="273" t="s">
        <v>240</v>
      </c>
      <c r="C17" s="290" t="s">
        <v>310</v>
      </c>
      <c r="D17" s="290"/>
      <c r="E17" s="290"/>
      <c r="F17" s="290"/>
      <c r="G17" s="290"/>
      <c r="H17" s="290"/>
      <c r="I17" s="290"/>
      <c r="J17" s="298"/>
      <c r="K17" s="298"/>
      <c r="M17" s="358"/>
    </row>
    <row r="18" spans="2:13" ht="18" customHeight="1" x14ac:dyDescent="0.25">
      <c r="B18" s="299" t="s">
        <v>242</v>
      </c>
      <c r="C18" s="300" t="s">
        <v>243</v>
      </c>
      <c r="D18" s="300"/>
      <c r="E18" s="300"/>
      <c r="F18" s="301" t="s">
        <v>244</v>
      </c>
      <c r="G18" s="301"/>
      <c r="H18" s="301"/>
      <c r="I18" s="301"/>
      <c r="J18" s="302"/>
      <c r="K18" s="302"/>
      <c r="M18" s="358"/>
    </row>
    <row r="19" spans="2:13" ht="39.75" customHeight="1" x14ac:dyDescent="0.25">
      <c r="B19" s="299"/>
      <c r="C19" s="303" t="s">
        <v>369</v>
      </c>
      <c r="D19" s="303"/>
      <c r="E19" s="303"/>
      <c r="F19" s="296" t="s">
        <v>370</v>
      </c>
      <c r="G19" s="296"/>
      <c r="H19" s="296"/>
      <c r="I19" s="296"/>
      <c r="J19" s="297"/>
      <c r="K19" s="297"/>
      <c r="M19" s="358"/>
    </row>
    <row r="20" spans="2:13" ht="39.75" customHeight="1" x14ac:dyDescent="0.25">
      <c r="B20" s="273" t="s">
        <v>247</v>
      </c>
      <c r="C20" s="303" t="s">
        <v>371</v>
      </c>
      <c r="D20" s="303"/>
      <c r="E20" s="303"/>
      <c r="F20" s="292" t="s">
        <v>372</v>
      </c>
      <c r="G20" s="292"/>
      <c r="H20" s="292"/>
      <c r="I20" s="292"/>
      <c r="J20" s="282"/>
      <c r="K20" s="282"/>
      <c r="M20" s="358"/>
    </row>
    <row r="21" spans="2:13" ht="82.5" customHeight="1" x14ac:dyDescent="0.25">
      <c r="B21" s="273" t="s">
        <v>250</v>
      </c>
      <c r="C21" s="279" t="s">
        <v>349</v>
      </c>
      <c r="D21" s="279"/>
      <c r="E21" s="279"/>
      <c r="F21" s="304" t="s">
        <v>344</v>
      </c>
      <c r="G21" s="304"/>
      <c r="H21" s="304"/>
      <c r="I21" s="304"/>
      <c r="J21" s="277"/>
      <c r="K21" s="277"/>
      <c r="M21" s="358"/>
    </row>
    <row r="22" spans="2:13" ht="23.25" customHeight="1" x14ac:dyDescent="0.25">
      <c r="B22" s="273" t="s">
        <v>253</v>
      </c>
      <c r="C22" s="306">
        <v>44927</v>
      </c>
      <c r="D22" s="306"/>
      <c r="E22" s="306"/>
      <c r="F22" s="280" t="s">
        <v>254</v>
      </c>
      <c r="G22" s="307">
        <v>3</v>
      </c>
      <c r="H22" s="280" t="s">
        <v>255</v>
      </c>
      <c r="I22" s="308">
        <v>3</v>
      </c>
      <c r="J22" s="362"/>
      <c r="K22" s="362"/>
    </row>
    <row r="23" spans="2:13" ht="27" customHeight="1" x14ac:dyDescent="0.25">
      <c r="B23" s="273" t="s">
        <v>256</v>
      </c>
      <c r="C23" s="306">
        <v>45291</v>
      </c>
      <c r="D23" s="306"/>
      <c r="E23" s="306"/>
      <c r="F23" s="280" t="s">
        <v>257</v>
      </c>
      <c r="G23" s="310">
        <v>3</v>
      </c>
      <c r="H23" s="310"/>
      <c r="I23" s="310"/>
      <c r="J23" s="363"/>
      <c r="K23" s="363"/>
    </row>
    <row r="24" spans="2:13" ht="30.75" customHeight="1" x14ac:dyDescent="0.25">
      <c r="B24" s="312" t="s">
        <v>258</v>
      </c>
      <c r="C24" s="313" t="s">
        <v>112</v>
      </c>
      <c r="D24" s="313"/>
      <c r="E24" s="313"/>
      <c r="F24" s="364" t="s">
        <v>259</v>
      </c>
      <c r="G24" s="296" t="s">
        <v>260</v>
      </c>
      <c r="H24" s="296"/>
      <c r="I24" s="296"/>
      <c r="J24" s="302"/>
      <c r="K24" s="302"/>
    </row>
    <row r="25" spans="2:13" ht="22.5" customHeight="1" x14ac:dyDescent="0.25">
      <c r="B25" s="315" t="s">
        <v>261</v>
      </c>
      <c r="C25" s="315"/>
      <c r="D25" s="315"/>
      <c r="E25" s="315"/>
      <c r="F25" s="315"/>
      <c r="G25" s="315"/>
      <c r="H25" s="315"/>
      <c r="I25" s="315"/>
      <c r="J25" s="271"/>
      <c r="K25" s="271"/>
    </row>
    <row r="26" spans="2:13" ht="43.5" customHeight="1" x14ac:dyDescent="0.25">
      <c r="B26" s="316" t="s">
        <v>142</v>
      </c>
      <c r="C26" s="317" t="s">
        <v>262</v>
      </c>
      <c r="D26" s="317" t="s">
        <v>263</v>
      </c>
      <c r="E26" s="318" t="s">
        <v>264</v>
      </c>
      <c r="F26" s="317" t="s">
        <v>265</v>
      </c>
      <c r="G26" s="317" t="s">
        <v>266</v>
      </c>
      <c r="H26" s="318" t="s">
        <v>267</v>
      </c>
      <c r="I26" s="319" t="s">
        <v>268</v>
      </c>
      <c r="J26" s="297"/>
      <c r="K26" s="297"/>
    </row>
    <row r="27" spans="2:13" ht="19.5" customHeight="1" x14ac:dyDescent="0.25">
      <c r="B27" s="320" t="s">
        <v>151</v>
      </c>
      <c r="C27" s="321">
        <v>0.3528</v>
      </c>
      <c r="D27" s="365">
        <v>0.3528</v>
      </c>
      <c r="E27" s="120">
        <f t="shared" ref="E27:E38" si="0">IF(OR(C27=0,C27=""),0,D27/C27)</f>
        <v>1</v>
      </c>
      <c r="F27" s="366">
        <v>3</v>
      </c>
      <c r="G27" s="324">
        <v>3</v>
      </c>
      <c r="H27" s="325">
        <f>IF(D27="","",(D27*100%)/$G$23)</f>
        <v>0.1176</v>
      </c>
      <c r="I27" s="326">
        <v>3</v>
      </c>
      <c r="J27" s="367"/>
      <c r="K27" s="328"/>
    </row>
    <row r="28" spans="2:13" ht="19.5" customHeight="1" x14ac:dyDescent="0.25">
      <c r="B28" s="320" t="s">
        <v>152</v>
      </c>
      <c r="C28" s="321">
        <v>3</v>
      </c>
      <c r="D28" s="365">
        <v>3</v>
      </c>
      <c r="E28" s="120">
        <f t="shared" si="0"/>
        <v>1</v>
      </c>
      <c r="F28" s="366"/>
      <c r="G28" s="324"/>
      <c r="H28" s="325">
        <f t="shared" ref="H28:H38" si="1">+E28</f>
        <v>1</v>
      </c>
      <c r="I28" s="326"/>
      <c r="J28" s="367"/>
      <c r="K28" s="328"/>
    </row>
    <row r="29" spans="2:13" ht="19.5" customHeight="1" x14ac:dyDescent="0.25">
      <c r="B29" s="320" t="s">
        <v>153</v>
      </c>
      <c r="C29" s="321">
        <v>3</v>
      </c>
      <c r="D29" s="365">
        <v>3</v>
      </c>
      <c r="E29" s="120">
        <f t="shared" si="0"/>
        <v>1</v>
      </c>
      <c r="F29" s="366"/>
      <c r="G29" s="324"/>
      <c r="H29" s="325">
        <f t="shared" si="1"/>
        <v>1</v>
      </c>
      <c r="I29" s="326"/>
      <c r="J29" s="367"/>
      <c r="K29" s="328"/>
    </row>
    <row r="30" spans="2:13" ht="19.5" customHeight="1" x14ac:dyDescent="0.25">
      <c r="B30" s="320" t="s">
        <v>154</v>
      </c>
      <c r="C30" s="321">
        <v>3</v>
      </c>
      <c r="D30" s="365">
        <v>3</v>
      </c>
      <c r="E30" s="120">
        <f t="shared" si="0"/>
        <v>1</v>
      </c>
      <c r="F30" s="366"/>
      <c r="G30" s="324"/>
      <c r="H30" s="325">
        <f t="shared" si="1"/>
        <v>1</v>
      </c>
      <c r="I30" s="326"/>
      <c r="J30" s="367"/>
      <c r="K30" s="328"/>
    </row>
    <row r="31" spans="2:13" ht="19.5" customHeight="1" x14ac:dyDescent="0.25">
      <c r="B31" s="320" t="s">
        <v>155</v>
      </c>
      <c r="C31" s="321">
        <v>3</v>
      </c>
      <c r="D31" s="365">
        <v>3</v>
      </c>
      <c r="E31" s="120">
        <f t="shared" si="0"/>
        <v>1</v>
      </c>
      <c r="F31" s="366"/>
      <c r="G31" s="324"/>
      <c r="H31" s="325">
        <f t="shared" si="1"/>
        <v>1</v>
      </c>
      <c r="I31" s="326"/>
      <c r="J31" s="367"/>
      <c r="K31" s="328"/>
    </row>
    <row r="32" spans="2:13" ht="19.5" customHeight="1" x14ac:dyDescent="0.25">
      <c r="B32" s="320" t="s">
        <v>156</v>
      </c>
      <c r="C32" s="321">
        <v>3</v>
      </c>
      <c r="D32" s="365">
        <v>3</v>
      </c>
      <c r="E32" s="120">
        <f t="shared" si="0"/>
        <v>1</v>
      </c>
      <c r="F32" s="366"/>
      <c r="G32" s="324"/>
      <c r="H32" s="325">
        <f t="shared" si="1"/>
        <v>1</v>
      </c>
      <c r="I32" s="326"/>
      <c r="J32" s="367"/>
      <c r="K32" s="328"/>
    </row>
    <row r="33" spans="2:11" ht="19.5" customHeight="1" x14ac:dyDescent="0.25">
      <c r="B33" s="320" t="s">
        <v>157</v>
      </c>
      <c r="C33" s="321">
        <v>3</v>
      </c>
      <c r="D33" s="365">
        <v>3</v>
      </c>
      <c r="E33" s="120">
        <f t="shared" si="0"/>
        <v>1</v>
      </c>
      <c r="F33" s="366"/>
      <c r="G33" s="324"/>
      <c r="H33" s="325">
        <f t="shared" si="1"/>
        <v>1</v>
      </c>
      <c r="I33" s="326"/>
      <c r="J33" s="367"/>
      <c r="K33" s="328"/>
    </row>
    <row r="34" spans="2:11" ht="19.5" customHeight="1" x14ac:dyDescent="0.25">
      <c r="B34" s="320" t="s">
        <v>158</v>
      </c>
      <c r="C34" s="321">
        <v>3</v>
      </c>
      <c r="D34" s="365">
        <v>3</v>
      </c>
      <c r="E34" s="120">
        <f t="shared" si="0"/>
        <v>1</v>
      </c>
      <c r="F34" s="366"/>
      <c r="G34" s="324"/>
      <c r="H34" s="325">
        <f t="shared" si="1"/>
        <v>1</v>
      </c>
      <c r="I34" s="326"/>
      <c r="J34" s="367"/>
      <c r="K34" s="328"/>
    </row>
    <row r="35" spans="2:11" ht="19.5" customHeight="1" x14ac:dyDescent="0.25">
      <c r="B35" s="320" t="s">
        <v>159</v>
      </c>
      <c r="C35" s="321">
        <v>3</v>
      </c>
      <c r="D35" s="365">
        <v>3</v>
      </c>
      <c r="E35" s="120">
        <f t="shared" si="0"/>
        <v>1</v>
      </c>
      <c r="F35" s="366"/>
      <c r="G35" s="324"/>
      <c r="H35" s="325">
        <f t="shared" si="1"/>
        <v>1</v>
      </c>
      <c r="I35" s="326"/>
      <c r="J35" s="367"/>
      <c r="K35" s="328"/>
    </row>
    <row r="36" spans="2:11" ht="19.5" customHeight="1" x14ac:dyDescent="0.25">
      <c r="B36" s="320" t="s">
        <v>160</v>
      </c>
      <c r="C36" s="321">
        <v>3</v>
      </c>
      <c r="D36" s="368">
        <v>3</v>
      </c>
      <c r="E36" s="120">
        <f t="shared" si="0"/>
        <v>1</v>
      </c>
      <c r="F36" s="366"/>
      <c r="G36" s="324"/>
      <c r="H36" s="325">
        <f t="shared" si="1"/>
        <v>1</v>
      </c>
      <c r="I36" s="326"/>
      <c r="J36" s="367"/>
      <c r="K36" s="328"/>
    </row>
    <row r="37" spans="2:11" ht="19.5" customHeight="1" x14ac:dyDescent="0.25">
      <c r="B37" s="320" t="s">
        <v>161</v>
      </c>
      <c r="C37" s="321">
        <v>3</v>
      </c>
      <c r="D37" s="365">
        <v>3</v>
      </c>
      <c r="E37" s="120">
        <f t="shared" si="0"/>
        <v>1</v>
      </c>
      <c r="F37" s="366"/>
      <c r="G37" s="324"/>
      <c r="H37" s="325">
        <f t="shared" si="1"/>
        <v>1</v>
      </c>
      <c r="I37" s="326"/>
      <c r="J37" s="367"/>
      <c r="K37" s="328"/>
    </row>
    <row r="38" spans="2:11" ht="19.5" customHeight="1" x14ac:dyDescent="0.25">
      <c r="B38" s="320" t="s">
        <v>162</v>
      </c>
      <c r="C38" s="321">
        <v>3</v>
      </c>
      <c r="D38" s="365">
        <v>3</v>
      </c>
      <c r="E38" s="120">
        <f t="shared" si="0"/>
        <v>1</v>
      </c>
      <c r="F38" s="366"/>
      <c r="G38" s="324"/>
      <c r="H38" s="325">
        <f t="shared" si="1"/>
        <v>1</v>
      </c>
      <c r="I38" s="326"/>
      <c r="J38" s="328"/>
      <c r="K38" s="328"/>
    </row>
    <row r="39" spans="2:11" ht="55.5" customHeight="1" x14ac:dyDescent="0.25">
      <c r="B39" s="329" t="s">
        <v>269</v>
      </c>
      <c r="C39" s="276" t="s">
        <v>378</v>
      </c>
      <c r="D39" s="276"/>
      <c r="E39" s="276"/>
      <c r="F39" s="276"/>
      <c r="G39" s="276"/>
      <c r="H39" s="276"/>
      <c r="I39" s="276"/>
      <c r="J39" s="330"/>
      <c r="K39" s="330"/>
    </row>
    <row r="40" spans="2:11" ht="37.35" customHeight="1" x14ac:dyDescent="0.25">
      <c r="B40" s="331"/>
      <c r="C40" s="331"/>
      <c r="D40" s="331"/>
      <c r="E40" s="331"/>
      <c r="F40" s="331"/>
      <c r="G40" s="331"/>
      <c r="H40" s="331"/>
      <c r="I40" s="331"/>
      <c r="J40" s="271"/>
      <c r="K40" s="271"/>
    </row>
    <row r="41" spans="2:11" ht="37.35" customHeight="1" x14ac:dyDescent="0.25">
      <c r="B41" s="331"/>
      <c r="C41" s="331"/>
      <c r="D41" s="331"/>
      <c r="E41" s="331"/>
      <c r="F41" s="331"/>
      <c r="G41" s="331"/>
      <c r="H41" s="331"/>
      <c r="I41" s="331"/>
      <c r="J41" s="330"/>
      <c r="K41" s="330"/>
    </row>
    <row r="42" spans="2:11" ht="37.35" customHeight="1" x14ac:dyDescent="0.25">
      <c r="B42" s="331"/>
      <c r="C42" s="331"/>
      <c r="D42" s="331"/>
      <c r="E42" s="331"/>
      <c r="F42" s="331"/>
      <c r="G42" s="331"/>
      <c r="H42" s="331"/>
      <c r="I42" s="331"/>
      <c r="J42" s="330"/>
      <c r="K42" s="330"/>
    </row>
    <row r="43" spans="2:11" ht="37.35" customHeight="1" x14ac:dyDescent="0.25">
      <c r="B43" s="331"/>
      <c r="C43" s="331"/>
      <c r="D43" s="331"/>
      <c r="E43" s="331"/>
      <c r="F43" s="331"/>
      <c r="G43" s="331"/>
      <c r="H43" s="331"/>
      <c r="I43" s="331"/>
      <c r="J43" s="330"/>
      <c r="K43" s="330"/>
    </row>
    <row r="44" spans="2:11" ht="37.35" customHeight="1" x14ac:dyDescent="0.25">
      <c r="B44" s="331"/>
      <c r="C44" s="331"/>
      <c r="D44" s="331"/>
      <c r="E44" s="331"/>
      <c r="F44" s="331"/>
      <c r="G44" s="331"/>
      <c r="H44" s="331"/>
      <c r="I44" s="331"/>
      <c r="J44" s="269"/>
      <c r="K44" s="269"/>
    </row>
    <row r="45" spans="2:11" ht="72.75" customHeight="1" x14ac:dyDescent="0.25">
      <c r="B45" s="273" t="s">
        <v>270</v>
      </c>
      <c r="C45" s="332" t="s">
        <v>384</v>
      </c>
      <c r="D45" s="332"/>
      <c r="E45" s="332"/>
      <c r="F45" s="332"/>
      <c r="G45" s="332"/>
      <c r="H45" s="332"/>
      <c r="I45" s="332"/>
      <c r="J45" s="333"/>
      <c r="K45" s="333"/>
    </row>
    <row r="46" spans="2:11" ht="32.25" customHeight="1" x14ac:dyDescent="0.25">
      <c r="B46" s="273" t="s">
        <v>271</v>
      </c>
      <c r="C46" s="332" t="s">
        <v>272</v>
      </c>
      <c r="D46" s="332"/>
      <c r="E46" s="332"/>
      <c r="F46" s="332"/>
      <c r="G46" s="332"/>
      <c r="H46" s="332"/>
      <c r="I46" s="332"/>
      <c r="J46" s="333"/>
      <c r="K46" s="333"/>
    </row>
    <row r="47" spans="2:11" ht="66" customHeight="1" x14ac:dyDescent="0.25">
      <c r="B47" s="329" t="s">
        <v>273</v>
      </c>
      <c r="C47" s="276" t="s">
        <v>351</v>
      </c>
      <c r="D47" s="276"/>
      <c r="E47" s="276"/>
      <c r="F47" s="276"/>
      <c r="G47" s="276"/>
      <c r="H47" s="276"/>
      <c r="I47" s="276"/>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66" customHeight="1" x14ac:dyDescent="0.25">
      <c r="B50" s="299"/>
      <c r="C50" s="336">
        <v>44992</v>
      </c>
      <c r="D50" s="279" t="s">
        <v>347</v>
      </c>
      <c r="E50" s="279"/>
      <c r="F50" s="279"/>
      <c r="G50" s="279" t="s">
        <v>348</v>
      </c>
      <c r="H50" s="279"/>
      <c r="I50" s="276"/>
      <c r="J50" s="369"/>
      <c r="K50" s="370"/>
    </row>
    <row r="51" spans="2:11" ht="32.25" customHeight="1" x14ac:dyDescent="0.25">
      <c r="B51" s="337" t="s">
        <v>280</v>
      </c>
      <c r="C51" s="248" t="s">
        <v>355</v>
      </c>
      <c r="D51" s="248"/>
      <c r="E51" s="248"/>
      <c r="F51" s="248"/>
      <c r="G51" s="248"/>
      <c r="H51" s="248"/>
      <c r="I51" s="248"/>
      <c r="J51" s="371"/>
      <c r="K51" s="372"/>
    </row>
    <row r="52" spans="2:11" ht="28.5" customHeight="1" x14ac:dyDescent="0.25">
      <c r="B52" s="340" t="s">
        <v>281</v>
      </c>
      <c r="C52" s="250" t="s">
        <v>345</v>
      </c>
      <c r="D52" s="250"/>
      <c r="E52" s="250"/>
      <c r="F52" s="250"/>
      <c r="G52" s="250"/>
      <c r="H52" s="250"/>
      <c r="I52" s="250"/>
      <c r="J52" s="371"/>
      <c r="K52" s="372"/>
    </row>
    <row r="53" spans="2:11" ht="30" customHeight="1" x14ac:dyDescent="0.25">
      <c r="B53" s="329" t="s">
        <v>282</v>
      </c>
      <c r="C53" s="296" t="s">
        <v>346</v>
      </c>
      <c r="D53" s="296"/>
      <c r="E53" s="296"/>
      <c r="F53" s="296"/>
      <c r="G53" s="296"/>
      <c r="H53" s="296"/>
      <c r="I53" s="296"/>
      <c r="J53" s="371"/>
      <c r="K53" s="372"/>
    </row>
    <row r="54" spans="2:11" ht="36.75" customHeight="1" x14ac:dyDescent="0.25">
      <c r="B54" s="343" t="s">
        <v>283</v>
      </c>
      <c r="C54" s="344" t="s">
        <v>279</v>
      </c>
      <c r="D54" s="344"/>
      <c r="E54" s="344"/>
      <c r="F54" s="344"/>
      <c r="G54" s="344"/>
      <c r="H54" s="344"/>
      <c r="I54" s="344"/>
      <c r="J54" s="373" t="s">
        <v>279</v>
      </c>
      <c r="K54" s="374"/>
    </row>
    <row r="55" spans="2:11" x14ac:dyDescent="0.25">
      <c r="B55" s="345"/>
      <c r="C55" s="346"/>
      <c r="D55" s="346"/>
      <c r="E55" s="375"/>
      <c r="F55" s="375"/>
      <c r="G55" s="348"/>
      <c r="H55" s="349"/>
      <c r="I55" s="346"/>
      <c r="J55" s="352"/>
      <c r="K55" s="352"/>
    </row>
    <row r="56" spans="2:11" x14ac:dyDescent="0.25">
      <c r="B56" s="345"/>
      <c r="C56" s="346"/>
      <c r="D56" s="346"/>
      <c r="E56" s="375"/>
      <c r="F56" s="375"/>
      <c r="G56" s="348"/>
      <c r="H56" s="349"/>
      <c r="I56" s="346"/>
      <c r="J56" s="352"/>
      <c r="K56" s="352"/>
    </row>
    <row r="57" spans="2:11" x14ac:dyDescent="0.25">
      <c r="B57" s="345"/>
      <c r="C57" s="346"/>
      <c r="D57" s="346"/>
      <c r="E57" s="375"/>
      <c r="F57" s="375"/>
      <c r="G57" s="348"/>
      <c r="H57" s="349"/>
      <c r="I57" s="346"/>
      <c r="J57" s="352"/>
      <c r="K57" s="352"/>
    </row>
    <row r="58" spans="2:11" x14ac:dyDescent="0.25">
      <c r="B58" s="345"/>
      <c r="C58" s="346"/>
      <c r="D58" s="346"/>
      <c r="E58" s="375"/>
      <c r="F58" s="375"/>
      <c r="G58" s="348"/>
      <c r="H58" s="349"/>
      <c r="I58" s="346"/>
      <c r="J58" s="352"/>
      <c r="K58" s="352"/>
    </row>
    <row r="59" spans="2:11" hidden="1" x14ac:dyDescent="0.25">
      <c r="B59" s="345"/>
      <c r="C59" s="346"/>
      <c r="D59" s="346"/>
      <c r="E59" s="375"/>
      <c r="F59" s="375"/>
      <c r="G59" s="348"/>
      <c r="H59" s="349"/>
      <c r="I59" s="346"/>
      <c r="J59" s="352"/>
      <c r="K59" s="352"/>
    </row>
    <row r="60" spans="2:11" ht="25.5" hidden="1" customHeight="1" x14ac:dyDescent="0.25">
      <c r="B60" s="345"/>
      <c r="C60" s="346"/>
      <c r="D60" s="346"/>
      <c r="E60" s="375"/>
      <c r="F60" s="375"/>
      <c r="G60" s="348"/>
      <c r="H60" s="349"/>
      <c r="I60" s="346"/>
      <c r="J60" s="352"/>
      <c r="K60" s="352"/>
    </row>
  </sheetData>
  <sheetProtection algorithmName="SHA-512" hashValue="0DZ56qFXA4MnPhQbejtV9se5fej6Rw+9aT+9UychFLru6mWGIfl7kzKqsyaghP29cPyKn7y57ly0zBq6fGQtfg==" saltValue="BaKew1wHGq2epcZyL1AXp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formula1>$M$11:$M$12</formula1>
      <formula2>0</formula2>
    </dataValidation>
    <dataValidation type="list" allowBlank="1" showInputMessage="1" showErrorMessage="1" sqref="H13:I13">
      <formula1>$M$5:$M$8</formula1>
      <formula2>0</formula2>
    </dataValidation>
    <dataValidation type="list" showDropDown="1" showInputMessage="1" showErrorMessage="1" sqref="K12">
      <formula1>N17:N19</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9" sqref="J9"/>
    </sheetView>
  </sheetViews>
  <sheetFormatPr baseColWidth="10" defaultColWidth="0" defaultRowHeight="15" zeroHeight="1" x14ac:dyDescent="0.25"/>
  <cols>
    <col min="1" max="1" width="1" style="259" customWidth="1"/>
    <col min="2" max="2" width="25.42578125" style="353" customWidth="1"/>
    <col min="3" max="3" width="14.42578125" style="259" customWidth="1"/>
    <col min="4" max="4" width="20.140625" style="259" customWidth="1"/>
    <col min="5" max="5" width="16.42578125" style="259" customWidth="1"/>
    <col min="6" max="6" width="25" style="259" customWidth="1"/>
    <col min="7" max="7" width="22" style="354"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6" hidden="1"/>
  </cols>
  <sheetData>
    <row r="1" spans="2:14" ht="37.5" customHeight="1" x14ac:dyDescent="0.25">
      <c r="B1" s="260"/>
      <c r="C1" s="261" t="s">
        <v>1</v>
      </c>
      <c r="D1" s="261"/>
      <c r="E1" s="261"/>
      <c r="F1" s="261"/>
      <c r="G1" s="261"/>
      <c r="H1" s="261"/>
      <c r="I1" s="262"/>
      <c r="J1" s="263"/>
      <c r="K1" s="263"/>
      <c r="M1" s="265" t="s">
        <v>61</v>
      </c>
    </row>
    <row r="2" spans="2:14" ht="37.5" customHeight="1" x14ac:dyDescent="0.25">
      <c r="B2" s="260"/>
      <c r="C2" s="267" t="s">
        <v>210</v>
      </c>
      <c r="D2" s="267"/>
      <c r="E2" s="267"/>
      <c r="F2" s="267"/>
      <c r="G2" s="267"/>
      <c r="H2" s="267"/>
      <c r="I2" s="262"/>
      <c r="J2" s="263"/>
      <c r="K2" s="263"/>
      <c r="M2" s="265" t="s">
        <v>62</v>
      </c>
    </row>
    <row r="3" spans="2:14" ht="37.5" customHeight="1" x14ac:dyDescent="0.25">
      <c r="B3" s="260"/>
      <c r="C3" s="267" t="s">
        <v>211</v>
      </c>
      <c r="D3" s="267"/>
      <c r="E3" s="267"/>
      <c r="F3" s="267" t="s">
        <v>212</v>
      </c>
      <c r="G3" s="267"/>
      <c r="H3" s="267"/>
      <c r="I3" s="262"/>
      <c r="J3" s="263"/>
      <c r="K3" s="263"/>
      <c r="M3" s="265"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272" t="s">
        <v>71</v>
      </c>
    </row>
    <row r="6" spans="2:14" ht="30.75" customHeight="1" x14ac:dyDescent="0.25">
      <c r="B6" s="273" t="s">
        <v>214</v>
      </c>
      <c r="C6" s="274">
        <v>6</v>
      </c>
      <c r="D6" s="275" t="s">
        <v>215</v>
      </c>
      <c r="E6" s="275"/>
      <c r="F6" s="276" t="s">
        <v>335</v>
      </c>
      <c r="G6" s="276"/>
      <c r="H6" s="276"/>
      <c r="I6" s="276"/>
      <c r="J6" s="277"/>
      <c r="K6" s="277"/>
      <c r="M6" s="265" t="s">
        <v>75</v>
      </c>
      <c r="N6" s="272" t="s">
        <v>76</v>
      </c>
    </row>
    <row r="7" spans="2:14" ht="30.75" customHeight="1" x14ac:dyDescent="0.25">
      <c r="B7" s="273" t="s">
        <v>217</v>
      </c>
      <c r="C7" s="274" t="s">
        <v>78</v>
      </c>
      <c r="D7" s="278" t="s">
        <v>218</v>
      </c>
      <c r="E7" s="278"/>
      <c r="F7" s="279" t="s">
        <v>356</v>
      </c>
      <c r="G7" s="279"/>
      <c r="H7" s="280" t="s">
        <v>219</v>
      </c>
      <c r="I7" s="281" t="s">
        <v>78</v>
      </c>
      <c r="J7" s="282"/>
      <c r="K7" s="282"/>
      <c r="M7" s="265" t="s">
        <v>82</v>
      </c>
      <c r="N7" s="272" t="s">
        <v>83</v>
      </c>
    </row>
    <row r="8" spans="2:14" ht="30.75" customHeight="1" x14ac:dyDescent="0.25">
      <c r="B8" s="273" t="s">
        <v>220</v>
      </c>
      <c r="C8" s="279" t="s">
        <v>221</v>
      </c>
      <c r="D8" s="279"/>
      <c r="E8" s="279"/>
      <c r="F8" s="279"/>
      <c r="G8" s="280" t="s">
        <v>222</v>
      </c>
      <c r="H8" s="283">
        <v>7555</v>
      </c>
      <c r="I8" s="283"/>
      <c r="J8" s="284"/>
      <c r="K8" s="284"/>
      <c r="M8" s="265" t="s">
        <v>87</v>
      </c>
      <c r="N8" s="272" t="s">
        <v>42</v>
      </c>
    </row>
    <row r="9" spans="2:14" ht="30.75" customHeight="1" x14ac:dyDescent="0.25">
      <c r="B9" s="273" t="s">
        <v>62</v>
      </c>
      <c r="C9" s="285" t="s">
        <v>82</v>
      </c>
      <c r="D9" s="285"/>
      <c r="E9" s="285"/>
      <c r="F9" s="285"/>
      <c r="G9" s="280" t="s">
        <v>223</v>
      </c>
      <c r="H9" s="286" t="s">
        <v>90</v>
      </c>
      <c r="I9" s="286"/>
      <c r="J9" s="287"/>
      <c r="K9" s="287"/>
      <c r="M9" s="288" t="s">
        <v>91</v>
      </c>
    </row>
    <row r="10" spans="2:14" ht="30.75" customHeight="1" x14ac:dyDescent="0.25">
      <c r="B10" s="273" t="s">
        <v>224</v>
      </c>
      <c r="C10" s="248" t="s">
        <v>225</v>
      </c>
      <c r="D10" s="248"/>
      <c r="E10" s="248"/>
      <c r="F10" s="248"/>
      <c r="G10" s="248"/>
      <c r="H10" s="248"/>
      <c r="I10" s="248"/>
      <c r="J10" s="289"/>
      <c r="K10" s="289"/>
      <c r="M10" s="288"/>
    </row>
    <row r="11" spans="2:14" ht="30.75" customHeight="1" x14ac:dyDescent="0.25">
      <c r="B11" s="273" t="s">
        <v>226</v>
      </c>
      <c r="C11" s="290" t="s">
        <v>227</v>
      </c>
      <c r="D11" s="290"/>
      <c r="E11" s="290"/>
      <c r="F11" s="290"/>
      <c r="G11" s="290"/>
      <c r="H11" s="290"/>
      <c r="I11" s="290"/>
      <c r="J11" s="282"/>
      <c r="K11" s="282"/>
      <c r="M11" s="288"/>
      <c r="N11" s="272" t="s">
        <v>96</v>
      </c>
    </row>
    <row r="12" spans="2:14" ht="30.75" customHeight="1" x14ac:dyDescent="0.25">
      <c r="B12" s="273" t="s">
        <v>228</v>
      </c>
      <c r="C12" s="291" t="s">
        <v>336</v>
      </c>
      <c r="D12" s="291"/>
      <c r="E12" s="291"/>
      <c r="F12" s="291"/>
      <c r="G12" s="280" t="s">
        <v>230</v>
      </c>
      <c r="H12" s="292" t="s">
        <v>100</v>
      </c>
      <c r="I12" s="292"/>
      <c r="J12" s="282"/>
      <c r="K12" s="282"/>
      <c r="M12" s="288" t="s">
        <v>101</v>
      </c>
      <c r="N12" s="272" t="s">
        <v>78</v>
      </c>
    </row>
    <row r="13" spans="2:14" ht="30.75" customHeight="1" x14ac:dyDescent="0.25">
      <c r="B13" s="273" t="s">
        <v>231</v>
      </c>
      <c r="C13" s="293" t="s">
        <v>232</v>
      </c>
      <c r="D13" s="293"/>
      <c r="E13" s="293"/>
      <c r="F13" s="293"/>
      <c r="G13" s="280" t="s">
        <v>233</v>
      </c>
      <c r="H13" s="290" t="s">
        <v>71</v>
      </c>
      <c r="I13" s="290"/>
      <c r="J13" s="282"/>
      <c r="K13" s="282"/>
      <c r="M13" s="288" t="s">
        <v>105</v>
      </c>
    </row>
    <row r="14" spans="2:14" ht="42.75" customHeight="1" x14ac:dyDescent="0.25">
      <c r="B14" s="273" t="s">
        <v>234</v>
      </c>
      <c r="C14" s="294" t="s">
        <v>337</v>
      </c>
      <c r="D14" s="294"/>
      <c r="E14" s="294"/>
      <c r="F14" s="294"/>
      <c r="G14" s="294"/>
      <c r="H14" s="294"/>
      <c r="I14" s="294"/>
      <c r="J14" s="289"/>
      <c r="K14" s="289"/>
      <c r="M14" s="288" t="s">
        <v>108</v>
      </c>
      <c r="N14" s="272"/>
    </row>
    <row r="15" spans="2:14" ht="30.75" customHeight="1" x14ac:dyDescent="0.25">
      <c r="B15" s="273" t="s">
        <v>236</v>
      </c>
      <c r="C15" s="295" t="s">
        <v>294</v>
      </c>
      <c r="D15" s="295"/>
      <c r="E15" s="295"/>
      <c r="F15" s="295"/>
      <c r="G15" s="295"/>
      <c r="H15" s="295"/>
      <c r="I15" s="295"/>
      <c r="J15" s="277"/>
      <c r="K15" s="277"/>
      <c r="M15" s="288" t="s">
        <v>112</v>
      </c>
      <c r="N15" s="272"/>
    </row>
    <row r="16" spans="2:14" ht="30.75" customHeight="1" x14ac:dyDescent="0.25">
      <c r="B16" s="273" t="s">
        <v>238</v>
      </c>
      <c r="C16" s="296" t="s">
        <v>338</v>
      </c>
      <c r="D16" s="296"/>
      <c r="E16" s="296"/>
      <c r="F16" s="296"/>
      <c r="G16" s="296"/>
      <c r="H16" s="296"/>
      <c r="I16" s="296"/>
      <c r="J16" s="297"/>
      <c r="K16" s="297"/>
      <c r="M16" s="288"/>
      <c r="N16" s="272"/>
    </row>
    <row r="17" spans="2:14" ht="30.75" customHeight="1" x14ac:dyDescent="0.25">
      <c r="B17" s="273" t="s">
        <v>240</v>
      </c>
      <c r="C17" s="290" t="s">
        <v>339</v>
      </c>
      <c r="D17" s="290"/>
      <c r="E17" s="290"/>
      <c r="F17" s="290"/>
      <c r="G17" s="290"/>
      <c r="H17" s="290"/>
      <c r="I17" s="290"/>
      <c r="J17" s="298"/>
      <c r="K17" s="298"/>
      <c r="M17" s="288" t="s">
        <v>100</v>
      </c>
      <c r="N17" s="272"/>
    </row>
    <row r="18" spans="2:14" ht="18" customHeight="1" x14ac:dyDescent="0.25">
      <c r="B18" s="299" t="s">
        <v>242</v>
      </c>
      <c r="C18" s="300" t="s">
        <v>243</v>
      </c>
      <c r="D18" s="300"/>
      <c r="E18" s="300"/>
      <c r="F18" s="301" t="s">
        <v>244</v>
      </c>
      <c r="G18" s="301"/>
      <c r="H18" s="301"/>
      <c r="I18" s="301"/>
      <c r="J18" s="302"/>
      <c r="K18" s="302"/>
      <c r="M18" s="288" t="s">
        <v>122</v>
      </c>
      <c r="N18" s="272"/>
    </row>
    <row r="19" spans="2:14" ht="39.75" customHeight="1" x14ac:dyDescent="0.25">
      <c r="B19" s="299"/>
      <c r="C19" s="303" t="s">
        <v>340</v>
      </c>
      <c r="D19" s="303"/>
      <c r="E19" s="303"/>
      <c r="F19" s="296" t="s">
        <v>341</v>
      </c>
      <c r="G19" s="296"/>
      <c r="H19" s="296"/>
      <c r="I19" s="296"/>
      <c r="J19" s="297"/>
      <c r="K19" s="297"/>
      <c r="M19" s="288" t="s">
        <v>126</v>
      </c>
      <c r="N19" s="272"/>
    </row>
    <row r="20" spans="2:14" ht="39.75" customHeight="1" x14ac:dyDescent="0.25">
      <c r="B20" s="273" t="s">
        <v>247</v>
      </c>
      <c r="C20" s="303" t="s">
        <v>342</v>
      </c>
      <c r="D20" s="303"/>
      <c r="E20" s="303"/>
      <c r="F20" s="292" t="s">
        <v>343</v>
      </c>
      <c r="G20" s="292"/>
      <c r="H20" s="292"/>
      <c r="I20" s="292"/>
      <c r="J20" s="282"/>
      <c r="K20" s="282"/>
      <c r="M20" s="288"/>
      <c r="N20" s="272"/>
    </row>
    <row r="21" spans="2:14" ht="81.75" customHeight="1" x14ac:dyDescent="0.25">
      <c r="B21" s="273" t="s">
        <v>250</v>
      </c>
      <c r="C21" s="279" t="s">
        <v>349</v>
      </c>
      <c r="D21" s="279"/>
      <c r="E21" s="279"/>
      <c r="F21" s="304" t="s">
        <v>344</v>
      </c>
      <c r="G21" s="304"/>
      <c r="H21" s="304"/>
      <c r="I21" s="304"/>
      <c r="J21" s="277"/>
      <c r="K21" s="277"/>
      <c r="M21" s="305"/>
      <c r="N21" s="272"/>
    </row>
    <row r="22" spans="2:14" ht="23.25" customHeight="1" x14ac:dyDescent="0.25">
      <c r="B22" s="273" t="s">
        <v>253</v>
      </c>
      <c r="C22" s="306">
        <v>44927</v>
      </c>
      <c r="D22" s="306"/>
      <c r="E22" s="306"/>
      <c r="F22" s="280" t="s">
        <v>254</v>
      </c>
      <c r="G22" s="307">
        <v>1</v>
      </c>
      <c r="H22" s="280" t="s">
        <v>255</v>
      </c>
      <c r="I22" s="308">
        <v>1</v>
      </c>
      <c r="J22" s="309"/>
      <c r="K22" s="309"/>
      <c r="M22" s="305"/>
    </row>
    <row r="23" spans="2:14" ht="27" customHeight="1" x14ac:dyDescent="0.25">
      <c r="B23" s="273" t="s">
        <v>256</v>
      </c>
      <c r="C23" s="306">
        <v>45291</v>
      </c>
      <c r="D23" s="306"/>
      <c r="E23" s="306"/>
      <c r="F23" s="280" t="s">
        <v>257</v>
      </c>
      <c r="G23" s="310">
        <v>1</v>
      </c>
      <c r="H23" s="310"/>
      <c r="I23" s="310"/>
      <c r="J23" s="311"/>
      <c r="K23" s="311"/>
      <c r="M23" s="305"/>
    </row>
    <row r="24" spans="2:14" ht="30.75" customHeight="1" x14ac:dyDescent="0.25">
      <c r="B24" s="312" t="s">
        <v>258</v>
      </c>
      <c r="C24" s="313" t="s">
        <v>112</v>
      </c>
      <c r="D24" s="313"/>
      <c r="E24" s="313"/>
      <c r="F24" s="314" t="s">
        <v>259</v>
      </c>
      <c r="G24" s="296" t="s">
        <v>260</v>
      </c>
      <c r="H24" s="296"/>
      <c r="I24" s="296"/>
      <c r="J24" s="302"/>
      <c r="K24" s="302"/>
      <c r="M24" s="305"/>
    </row>
    <row r="25" spans="2:14" ht="22.5" customHeight="1" x14ac:dyDescent="0.25">
      <c r="B25" s="315" t="s">
        <v>261</v>
      </c>
      <c r="C25" s="315"/>
      <c r="D25" s="315"/>
      <c r="E25" s="315"/>
      <c r="F25" s="315"/>
      <c r="G25" s="315"/>
      <c r="H25" s="315"/>
      <c r="I25" s="315"/>
      <c r="J25" s="271"/>
      <c r="K25" s="271"/>
      <c r="M25" s="305"/>
    </row>
    <row r="26" spans="2:14" ht="43.5" customHeight="1" x14ac:dyDescent="0.25">
      <c r="B26" s="316" t="s">
        <v>142</v>
      </c>
      <c r="C26" s="317" t="s">
        <v>262</v>
      </c>
      <c r="D26" s="317" t="s">
        <v>263</v>
      </c>
      <c r="E26" s="318" t="s">
        <v>264</v>
      </c>
      <c r="F26" s="317" t="s">
        <v>265</v>
      </c>
      <c r="G26" s="317" t="s">
        <v>266</v>
      </c>
      <c r="H26" s="318" t="s">
        <v>267</v>
      </c>
      <c r="I26" s="319" t="s">
        <v>268</v>
      </c>
      <c r="J26" s="297"/>
      <c r="K26" s="297"/>
      <c r="M26" s="305"/>
    </row>
    <row r="27" spans="2:14" ht="19.5" customHeight="1" x14ac:dyDescent="0.25">
      <c r="B27" s="320" t="s">
        <v>151</v>
      </c>
      <c r="C27" s="321">
        <v>5.8799999999999998E-2</v>
      </c>
      <c r="D27" s="322">
        <v>5.8799999999999998E-2</v>
      </c>
      <c r="E27" s="121">
        <f t="shared" ref="E27:E38" si="0">IF(OR(C27=0,C27=""),0,D27/C27)</f>
        <v>1</v>
      </c>
      <c r="F27" s="323">
        <v>1</v>
      </c>
      <c r="G27" s="324">
        <v>1</v>
      </c>
      <c r="H27" s="325">
        <f>IF(D27="","",(D27*100%)/$G$23)</f>
        <v>5.8799999999999998E-2</v>
      </c>
      <c r="I27" s="326">
        <v>1</v>
      </c>
      <c r="J27" s="327"/>
      <c r="K27" s="328"/>
      <c r="M27" s="305"/>
    </row>
    <row r="28" spans="2:14" ht="19.5" customHeight="1" x14ac:dyDescent="0.25">
      <c r="B28" s="320" t="s">
        <v>152</v>
      </c>
      <c r="C28" s="321">
        <v>1</v>
      </c>
      <c r="D28" s="322">
        <v>1</v>
      </c>
      <c r="E28" s="121">
        <f t="shared" si="0"/>
        <v>1</v>
      </c>
      <c r="F28" s="323"/>
      <c r="G28" s="324"/>
      <c r="H28" s="325">
        <f t="shared" ref="H28:H38" si="1">+IF(D28="","",((D28*100%)/$G$23))</f>
        <v>1</v>
      </c>
      <c r="I28" s="326"/>
      <c r="J28" s="327"/>
      <c r="K28" s="328"/>
      <c r="M28" s="305"/>
    </row>
    <row r="29" spans="2:14" ht="19.5" customHeight="1" x14ac:dyDescent="0.25">
      <c r="B29" s="320" t="s">
        <v>153</v>
      </c>
      <c r="C29" s="321">
        <v>1</v>
      </c>
      <c r="D29" s="322">
        <v>1</v>
      </c>
      <c r="E29" s="121">
        <f t="shared" si="0"/>
        <v>1</v>
      </c>
      <c r="F29" s="323"/>
      <c r="G29" s="324"/>
      <c r="H29" s="325">
        <f t="shared" si="1"/>
        <v>1</v>
      </c>
      <c r="I29" s="326"/>
      <c r="J29" s="327"/>
      <c r="K29" s="328"/>
      <c r="M29" s="305"/>
    </row>
    <row r="30" spans="2:14" ht="19.5" customHeight="1" x14ac:dyDescent="0.25">
      <c r="B30" s="320" t="s">
        <v>154</v>
      </c>
      <c r="C30" s="321">
        <v>1</v>
      </c>
      <c r="D30" s="322">
        <v>1</v>
      </c>
      <c r="E30" s="121">
        <f t="shared" si="0"/>
        <v>1</v>
      </c>
      <c r="F30" s="323"/>
      <c r="G30" s="324"/>
      <c r="H30" s="325">
        <f t="shared" si="1"/>
        <v>1</v>
      </c>
      <c r="I30" s="326"/>
      <c r="J30" s="327"/>
      <c r="K30" s="328"/>
    </row>
    <row r="31" spans="2:14" ht="19.5" customHeight="1" x14ac:dyDescent="0.25">
      <c r="B31" s="320" t="s">
        <v>155</v>
      </c>
      <c r="C31" s="321">
        <v>1</v>
      </c>
      <c r="D31" s="322">
        <v>1</v>
      </c>
      <c r="E31" s="121">
        <f t="shared" si="0"/>
        <v>1</v>
      </c>
      <c r="F31" s="323"/>
      <c r="G31" s="324"/>
      <c r="H31" s="325">
        <f t="shared" si="1"/>
        <v>1</v>
      </c>
      <c r="I31" s="326"/>
      <c r="J31" s="327"/>
      <c r="K31" s="328"/>
    </row>
    <row r="32" spans="2:14" ht="19.5" customHeight="1" x14ac:dyDescent="0.25">
      <c r="B32" s="320" t="s">
        <v>156</v>
      </c>
      <c r="C32" s="321">
        <v>1</v>
      </c>
      <c r="D32" s="322">
        <v>1</v>
      </c>
      <c r="E32" s="121">
        <f t="shared" si="0"/>
        <v>1</v>
      </c>
      <c r="F32" s="323"/>
      <c r="G32" s="324"/>
      <c r="H32" s="325">
        <f t="shared" si="1"/>
        <v>1</v>
      </c>
      <c r="I32" s="326"/>
      <c r="J32" s="327"/>
      <c r="K32" s="328"/>
    </row>
    <row r="33" spans="2:11" ht="19.5" customHeight="1" x14ac:dyDescent="0.25">
      <c r="B33" s="320" t="s">
        <v>157</v>
      </c>
      <c r="C33" s="321">
        <v>1</v>
      </c>
      <c r="D33" s="322">
        <v>1</v>
      </c>
      <c r="E33" s="121">
        <f t="shared" si="0"/>
        <v>1</v>
      </c>
      <c r="F33" s="323"/>
      <c r="G33" s="324"/>
      <c r="H33" s="325">
        <f t="shared" si="1"/>
        <v>1</v>
      </c>
      <c r="I33" s="326"/>
      <c r="J33" s="327"/>
      <c r="K33" s="328"/>
    </row>
    <row r="34" spans="2:11" ht="19.5" customHeight="1" x14ac:dyDescent="0.25">
      <c r="B34" s="320" t="s">
        <v>158</v>
      </c>
      <c r="C34" s="321">
        <v>1</v>
      </c>
      <c r="D34" s="322">
        <v>1</v>
      </c>
      <c r="E34" s="121">
        <f t="shared" si="0"/>
        <v>1</v>
      </c>
      <c r="F34" s="323"/>
      <c r="G34" s="324"/>
      <c r="H34" s="325">
        <f t="shared" si="1"/>
        <v>1</v>
      </c>
      <c r="I34" s="326"/>
      <c r="J34" s="327"/>
      <c r="K34" s="328"/>
    </row>
    <row r="35" spans="2:11" ht="19.5" customHeight="1" x14ac:dyDescent="0.25">
      <c r="B35" s="320" t="s">
        <v>159</v>
      </c>
      <c r="C35" s="321">
        <v>1</v>
      </c>
      <c r="D35" s="322">
        <v>1</v>
      </c>
      <c r="E35" s="121">
        <f t="shared" si="0"/>
        <v>1</v>
      </c>
      <c r="F35" s="323"/>
      <c r="G35" s="324"/>
      <c r="H35" s="325">
        <f t="shared" si="1"/>
        <v>1</v>
      </c>
      <c r="I35" s="326"/>
      <c r="J35" s="327"/>
      <c r="K35" s="328"/>
    </row>
    <row r="36" spans="2:11" ht="19.5" customHeight="1" x14ac:dyDescent="0.25">
      <c r="B36" s="320" t="s">
        <v>160</v>
      </c>
      <c r="C36" s="321">
        <v>1</v>
      </c>
      <c r="D36" s="322">
        <v>1</v>
      </c>
      <c r="E36" s="121">
        <f t="shared" si="0"/>
        <v>1</v>
      </c>
      <c r="F36" s="323"/>
      <c r="G36" s="324"/>
      <c r="H36" s="325">
        <f t="shared" si="1"/>
        <v>1</v>
      </c>
      <c r="I36" s="326"/>
      <c r="J36" s="327"/>
      <c r="K36" s="328"/>
    </row>
    <row r="37" spans="2:11" ht="19.5" customHeight="1" x14ac:dyDescent="0.25">
      <c r="B37" s="320" t="s">
        <v>161</v>
      </c>
      <c r="C37" s="321">
        <v>1</v>
      </c>
      <c r="D37" s="322">
        <v>1</v>
      </c>
      <c r="E37" s="121">
        <f t="shared" si="0"/>
        <v>1</v>
      </c>
      <c r="F37" s="323"/>
      <c r="G37" s="324"/>
      <c r="H37" s="325">
        <f t="shared" si="1"/>
        <v>1</v>
      </c>
      <c r="I37" s="326"/>
      <c r="J37" s="327"/>
      <c r="K37" s="328"/>
    </row>
    <row r="38" spans="2:11" ht="19.5" customHeight="1" x14ac:dyDescent="0.25">
      <c r="B38" s="320" t="s">
        <v>162</v>
      </c>
      <c r="C38" s="321">
        <v>1</v>
      </c>
      <c r="D38" s="322">
        <v>1</v>
      </c>
      <c r="E38" s="121">
        <f t="shared" si="0"/>
        <v>1</v>
      </c>
      <c r="F38" s="323"/>
      <c r="G38" s="324"/>
      <c r="H38" s="325">
        <f t="shared" si="1"/>
        <v>1</v>
      </c>
      <c r="I38" s="326"/>
      <c r="J38" s="328"/>
      <c r="K38" s="328"/>
    </row>
    <row r="39" spans="2:11" ht="105" customHeight="1" x14ac:dyDescent="0.25">
      <c r="B39" s="329" t="s">
        <v>269</v>
      </c>
      <c r="C39" s="276" t="s">
        <v>385</v>
      </c>
      <c r="D39" s="276"/>
      <c r="E39" s="276"/>
      <c r="F39" s="276"/>
      <c r="G39" s="276"/>
      <c r="H39" s="276"/>
      <c r="I39" s="276"/>
      <c r="J39" s="330"/>
      <c r="K39" s="330"/>
    </row>
    <row r="40" spans="2:11" ht="36.6" customHeight="1" x14ac:dyDescent="0.25">
      <c r="B40" s="331" t="s">
        <v>357</v>
      </c>
      <c r="C40" s="331"/>
      <c r="D40" s="331"/>
      <c r="E40" s="331"/>
      <c r="F40" s="331"/>
      <c r="G40" s="331"/>
      <c r="H40" s="331"/>
      <c r="I40" s="331"/>
      <c r="J40" s="271"/>
      <c r="K40" s="271"/>
    </row>
    <row r="41" spans="2:11" ht="36.6" customHeight="1" x14ac:dyDescent="0.25">
      <c r="B41" s="331"/>
      <c r="C41" s="331"/>
      <c r="D41" s="331"/>
      <c r="E41" s="331"/>
      <c r="F41" s="331"/>
      <c r="G41" s="331"/>
      <c r="H41" s="331"/>
      <c r="I41" s="331"/>
      <c r="J41" s="330"/>
      <c r="K41" s="330"/>
    </row>
    <row r="42" spans="2:11" ht="36.6" customHeight="1" x14ac:dyDescent="0.25">
      <c r="B42" s="331"/>
      <c r="C42" s="331"/>
      <c r="D42" s="331"/>
      <c r="E42" s="331"/>
      <c r="F42" s="331"/>
      <c r="G42" s="331"/>
      <c r="H42" s="331"/>
      <c r="I42" s="331"/>
      <c r="J42" s="330"/>
      <c r="K42" s="330"/>
    </row>
    <row r="43" spans="2:11" ht="36.6" customHeight="1" x14ac:dyDescent="0.25">
      <c r="B43" s="331"/>
      <c r="C43" s="331"/>
      <c r="D43" s="331"/>
      <c r="E43" s="331"/>
      <c r="F43" s="331"/>
      <c r="G43" s="331"/>
      <c r="H43" s="331"/>
      <c r="I43" s="331"/>
      <c r="J43" s="330"/>
      <c r="K43" s="330"/>
    </row>
    <row r="44" spans="2:11" ht="36.6" customHeight="1" x14ac:dyDescent="0.25">
      <c r="B44" s="331"/>
      <c r="C44" s="331"/>
      <c r="D44" s="331"/>
      <c r="E44" s="331"/>
      <c r="F44" s="331"/>
      <c r="G44" s="331"/>
      <c r="H44" s="331"/>
      <c r="I44" s="331"/>
      <c r="J44" s="269"/>
      <c r="K44" s="269"/>
    </row>
    <row r="45" spans="2:11" ht="61.5" customHeight="1" x14ac:dyDescent="0.25">
      <c r="B45" s="273" t="s">
        <v>270</v>
      </c>
      <c r="C45" s="332" t="s">
        <v>375</v>
      </c>
      <c r="D45" s="332"/>
      <c r="E45" s="332"/>
      <c r="F45" s="332"/>
      <c r="G45" s="332"/>
      <c r="H45" s="332"/>
      <c r="I45" s="332"/>
      <c r="J45" s="333"/>
      <c r="K45" s="333"/>
    </row>
    <row r="46" spans="2:11" ht="48.75" customHeight="1" x14ac:dyDescent="0.25">
      <c r="B46" s="273" t="s">
        <v>271</v>
      </c>
      <c r="C46" s="332" t="s">
        <v>272</v>
      </c>
      <c r="D46" s="332"/>
      <c r="E46" s="332"/>
      <c r="F46" s="332"/>
      <c r="G46" s="332"/>
      <c r="H46" s="332"/>
      <c r="I46" s="332"/>
      <c r="J46" s="333"/>
      <c r="K46" s="333"/>
    </row>
    <row r="47" spans="2:11" ht="66" customHeight="1" x14ac:dyDescent="0.25">
      <c r="B47" s="329" t="s">
        <v>273</v>
      </c>
      <c r="C47" s="276" t="s">
        <v>350</v>
      </c>
      <c r="D47" s="276"/>
      <c r="E47" s="276"/>
      <c r="F47" s="276"/>
      <c r="G47" s="276"/>
      <c r="H47" s="276"/>
      <c r="I47" s="276"/>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72.75" customHeight="1" x14ac:dyDescent="0.25">
      <c r="B50" s="299"/>
      <c r="C50" s="336">
        <v>44992</v>
      </c>
      <c r="D50" s="279" t="s">
        <v>347</v>
      </c>
      <c r="E50" s="279"/>
      <c r="F50" s="279"/>
      <c r="G50" s="279" t="s">
        <v>348</v>
      </c>
      <c r="H50" s="279"/>
      <c r="I50" s="276"/>
      <c r="J50" s="335"/>
      <c r="K50" s="335"/>
    </row>
    <row r="51" spans="2:11" ht="32.25" customHeight="1" x14ac:dyDescent="0.25">
      <c r="B51" s="337" t="s">
        <v>280</v>
      </c>
      <c r="C51" s="248" t="s">
        <v>355</v>
      </c>
      <c r="D51" s="248"/>
      <c r="E51" s="248"/>
      <c r="F51" s="248"/>
      <c r="G51" s="248"/>
      <c r="H51" s="248"/>
      <c r="I51" s="248"/>
      <c r="J51" s="338"/>
      <c r="K51" s="339"/>
    </row>
    <row r="52" spans="2:11" ht="28.5" customHeight="1" x14ac:dyDescent="0.25">
      <c r="B52" s="340" t="s">
        <v>281</v>
      </c>
      <c r="C52" s="250" t="s">
        <v>345</v>
      </c>
      <c r="D52" s="250"/>
      <c r="E52" s="250"/>
      <c r="F52" s="250"/>
      <c r="G52" s="250"/>
      <c r="H52" s="250"/>
      <c r="I52" s="250"/>
      <c r="J52" s="341"/>
      <c r="K52" s="342"/>
    </row>
    <row r="53" spans="2:11" ht="30" customHeight="1" x14ac:dyDescent="0.25">
      <c r="B53" s="329" t="s">
        <v>282</v>
      </c>
      <c r="C53" s="296" t="s">
        <v>346</v>
      </c>
      <c r="D53" s="296"/>
      <c r="E53" s="296"/>
      <c r="F53" s="296"/>
      <c r="G53" s="296"/>
      <c r="H53" s="296"/>
      <c r="I53" s="296"/>
      <c r="J53" s="341"/>
      <c r="K53" s="342"/>
    </row>
    <row r="54" spans="2:11" ht="31.5" customHeight="1" x14ac:dyDescent="0.25">
      <c r="B54" s="343" t="s">
        <v>283</v>
      </c>
      <c r="C54" s="344" t="s">
        <v>279</v>
      </c>
      <c r="D54" s="344"/>
      <c r="E54" s="344"/>
      <c r="F54" s="344"/>
      <c r="G54" s="344"/>
      <c r="H54" s="344"/>
      <c r="I54" s="344"/>
      <c r="J54" s="341"/>
      <c r="K54" s="342"/>
    </row>
    <row r="55" spans="2:11" x14ac:dyDescent="0.25">
      <c r="B55" s="345"/>
      <c r="C55" s="346"/>
      <c r="D55" s="346"/>
      <c r="E55" s="347"/>
      <c r="F55" s="347"/>
      <c r="G55" s="348"/>
      <c r="H55" s="349"/>
      <c r="I55" s="346"/>
      <c r="J55" s="350" t="s">
        <v>279</v>
      </c>
      <c r="K55" s="351"/>
    </row>
    <row r="56" spans="2:11" x14ac:dyDescent="0.25">
      <c r="B56" s="345"/>
      <c r="C56" s="346"/>
      <c r="D56" s="346"/>
      <c r="E56" s="347"/>
      <c r="F56" s="347"/>
      <c r="G56" s="348"/>
      <c r="H56" s="349"/>
      <c r="I56" s="346"/>
      <c r="J56" s="352"/>
      <c r="K56" s="352"/>
    </row>
    <row r="57" spans="2:11" x14ac:dyDescent="0.25">
      <c r="B57" s="345"/>
      <c r="C57" s="346"/>
      <c r="D57" s="346"/>
      <c r="E57" s="347"/>
      <c r="F57" s="347"/>
      <c r="G57" s="348"/>
      <c r="H57" s="349"/>
      <c r="I57" s="346"/>
      <c r="J57" s="352"/>
      <c r="K57" s="352"/>
    </row>
    <row r="58" spans="2:11" x14ac:dyDescent="0.25">
      <c r="B58" s="345"/>
      <c r="C58" s="346"/>
      <c r="D58" s="346"/>
      <c r="E58" s="347"/>
      <c r="F58" s="347"/>
      <c r="G58" s="348"/>
      <c r="H58" s="349"/>
      <c r="I58" s="346"/>
      <c r="J58" s="352"/>
      <c r="K58" s="352"/>
    </row>
    <row r="59" spans="2:11" hidden="1" x14ac:dyDescent="0.25">
      <c r="B59" s="345"/>
      <c r="C59" s="346"/>
      <c r="D59" s="346"/>
      <c r="E59" s="347"/>
      <c r="F59" s="347"/>
      <c r="G59" s="348"/>
      <c r="H59" s="349"/>
      <c r="I59" s="346"/>
      <c r="J59" s="352"/>
      <c r="K59" s="352"/>
    </row>
    <row r="60" spans="2:11" ht="25.5" hidden="1" customHeight="1" x14ac:dyDescent="0.25">
      <c r="B60" s="345"/>
      <c r="C60" s="346"/>
      <c r="D60" s="346"/>
      <c r="E60" s="347"/>
      <c r="F60" s="347"/>
      <c r="G60" s="348"/>
      <c r="H60" s="349"/>
      <c r="I60" s="346"/>
      <c r="J60" s="352"/>
      <c r="K60" s="352"/>
    </row>
  </sheetData>
  <sheetProtection algorithmName="SHA-512" hashValue="rxgNwxCgO6DUh3utgcFXdfQ0nsZg1Urcbc41ZqjBHyKXCVCu3UON8222bvm7AnufGNGXFVSjytHWV4UURzN0dQ==" saltValue="mc5zMkwy3MINwXViDkG7hQ=="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K60"/>
  <sheetViews>
    <sheetView tabSelected="1" zoomScale="80" zoomScaleNormal="80" workbookViewId="0">
      <selection activeCell="J9" sqref="J9"/>
    </sheetView>
  </sheetViews>
  <sheetFormatPr baseColWidth="10" defaultColWidth="0" defaultRowHeight="15" zeroHeight="1" x14ac:dyDescent="0.25"/>
  <cols>
    <col min="1" max="1" width="1" style="355" customWidth="1"/>
    <col min="2" max="2" width="25.42578125" style="376" customWidth="1"/>
    <col min="3" max="3" width="14.42578125" style="355" customWidth="1"/>
    <col min="4" max="4" width="20.140625" style="355" customWidth="1"/>
    <col min="5" max="5" width="16.42578125" style="355" customWidth="1"/>
    <col min="6" max="6" width="25" style="355" customWidth="1"/>
    <col min="7" max="7" width="22" style="377" customWidth="1"/>
    <col min="8" max="8" width="20.42578125" style="355" customWidth="1"/>
    <col min="9" max="11" width="22.42578125" style="355" customWidth="1"/>
    <col min="12" max="23" width="9.140625" style="357" hidden="1" customWidth="1"/>
    <col min="24" max="1023" width="9.140625" style="355" hidden="1" customWidth="1"/>
    <col min="1024" max="1024" width="9.140625" style="266" hidden="1" customWidth="1"/>
    <col min="1025" max="1025" width="0" style="266" hidden="1" customWidth="1"/>
    <col min="1026" max="16384" width="9.140625" style="266" hidden="1"/>
  </cols>
  <sheetData>
    <row r="1" spans="2:13 1025:1025" ht="37.5" customHeight="1" x14ac:dyDescent="0.25">
      <c r="B1" s="356"/>
      <c r="C1" s="261" t="s">
        <v>1</v>
      </c>
      <c r="D1" s="261"/>
      <c r="E1" s="261"/>
      <c r="F1" s="261"/>
      <c r="G1" s="261"/>
      <c r="H1" s="261"/>
      <c r="I1" s="262"/>
      <c r="J1" s="263"/>
      <c r="K1" s="263"/>
      <c r="AMK1" s="266" t="s">
        <v>354</v>
      </c>
    </row>
    <row r="2" spans="2:13 1025:1025" ht="37.5" customHeight="1" x14ac:dyDescent="0.25">
      <c r="B2" s="356"/>
      <c r="C2" s="267" t="s">
        <v>210</v>
      </c>
      <c r="D2" s="267"/>
      <c r="E2" s="267"/>
      <c r="F2" s="267"/>
      <c r="G2" s="267"/>
      <c r="H2" s="267"/>
      <c r="I2" s="262"/>
      <c r="J2" s="263"/>
      <c r="K2" s="263"/>
    </row>
    <row r="3" spans="2:13 1025:1025" ht="37.5" customHeight="1" x14ac:dyDescent="0.25">
      <c r="B3" s="356"/>
      <c r="C3" s="267" t="s">
        <v>211</v>
      </c>
      <c r="D3" s="267"/>
      <c r="E3" s="267"/>
      <c r="F3" s="267" t="s">
        <v>212</v>
      </c>
      <c r="G3" s="267"/>
      <c r="H3" s="267"/>
      <c r="I3" s="262"/>
      <c r="J3" s="263"/>
      <c r="K3" s="263"/>
    </row>
    <row r="4" spans="2:13 1025:1025" ht="23.25" customHeight="1" x14ac:dyDescent="0.25">
      <c r="B4" s="268"/>
      <c r="C4" s="268"/>
      <c r="D4" s="268"/>
      <c r="E4" s="268"/>
      <c r="F4" s="268"/>
      <c r="G4" s="268"/>
      <c r="H4" s="268"/>
      <c r="I4" s="268"/>
      <c r="J4" s="269"/>
      <c r="K4" s="269"/>
    </row>
    <row r="5" spans="2:13 1025:1025" ht="24" customHeight="1" x14ac:dyDescent="0.25">
      <c r="B5" s="270" t="s">
        <v>213</v>
      </c>
      <c r="C5" s="270"/>
      <c r="D5" s="270"/>
      <c r="E5" s="270"/>
      <c r="F5" s="270"/>
      <c r="G5" s="270"/>
      <c r="H5" s="270"/>
      <c r="I5" s="270"/>
      <c r="J5" s="271"/>
      <c r="K5" s="271"/>
      <c r="M5" s="358" t="s">
        <v>71</v>
      </c>
    </row>
    <row r="6" spans="2:13 1025:1025" ht="30.75" customHeight="1" x14ac:dyDescent="0.25">
      <c r="B6" s="273" t="s">
        <v>214</v>
      </c>
      <c r="C6" s="274">
        <v>1</v>
      </c>
      <c r="D6" s="275" t="s">
        <v>215</v>
      </c>
      <c r="E6" s="275"/>
      <c r="F6" s="276" t="s">
        <v>216</v>
      </c>
      <c r="G6" s="276"/>
      <c r="H6" s="276"/>
      <c r="I6" s="276"/>
      <c r="J6" s="359"/>
      <c r="K6" s="359"/>
      <c r="M6" s="358" t="s">
        <v>76</v>
      </c>
    </row>
    <row r="7" spans="2:13 1025:1025" ht="30.75" customHeight="1" x14ac:dyDescent="0.25">
      <c r="B7" s="273" t="s">
        <v>217</v>
      </c>
      <c r="C7" s="274" t="s">
        <v>78</v>
      </c>
      <c r="D7" s="275" t="s">
        <v>218</v>
      </c>
      <c r="E7" s="275"/>
      <c r="F7" s="279" t="s">
        <v>356</v>
      </c>
      <c r="G7" s="279"/>
      <c r="H7" s="280" t="s">
        <v>219</v>
      </c>
      <c r="I7" s="281" t="s">
        <v>78</v>
      </c>
      <c r="J7" s="282"/>
      <c r="K7" s="282"/>
      <c r="M7" s="358" t="s">
        <v>83</v>
      </c>
    </row>
    <row r="8" spans="2:13 1025:1025" ht="30.75" customHeight="1" x14ac:dyDescent="0.25">
      <c r="B8" s="273" t="s">
        <v>220</v>
      </c>
      <c r="C8" s="279" t="s">
        <v>221</v>
      </c>
      <c r="D8" s="279"/>
      <c r="E8" s="279"/>
      <c r="F8" s="279"/>
      <c r="G8" s="280" t="s">
        <v>222</v>
      </c>
      <c r="H8" s="283">
        <v>7555</v>
      </c>
      <c r="I8" s="283"/>
      <c r="J8" s="284"/>
      <c r="K8" s="284"/>
      <c r="M8" s="358" t="s">
        <v>42</v>
      </c>
    </row>
    <row r="9" spans="2:13 1025:1025" ht="30.75" customHeight="1" x14ac:dyDescent="0.25">
      <c r="B9" s="273" t="s">
        <v>62</v>
      </c>
      <c r="C9" s="285" t="s">
        <v>82</v>
      </c>
      <c r="D9" s="285"/>
      <c r="E9" s="285"/>
      <c r="F9" s="285"/>
      <c r="G9" s="280" t="s">
        <v>223</v>
      </c>
      <c r="H9" s="286" t="s">
        <v>90</v>
      </c>
      <c r="I9" s="286"/>
      <c r="J9" s="287"/>
      <c r="K9" s="287"/>
    </row>
    <row r="10" spans="2:13 1025:1025" ht="30.75" customHeight="1" x14ac:dyDescent="0.25">
      <c r="B10" s="273" t="s">
        <v>224</v>
      </c>
      <c r="C10" s="248" t="s">
        <v>225</v>
      </c>
      <c r="D10" s="248"/>
      <c r="E10" s="248"/>
      <c r="F10" s="248"/>
      <c r="G10" s="248"/>
      <c r="H10" s="248"/>
      <c r="I10" s="248"/>
      <c r="J10" s="289"/>
      <c r="K10" s="289"/>
    </row>
    <row r="11" spans="2:13 1025:1025" ht="30.75" customHeight="1" x14ac:dyDescent="0.25">
      <c r="B11" s="273" t="s">
        <v>226</v>
      </c>
      <c r="C11" s="290" t="s">
        <v>227</v>
      </c>
      <c r="D11" s="290"/>
      <c r="E11" s="290"/>
      <c r="F11" s="290"/>
      <c r="G11" s="290"/>
      <c r="H11" s="290"/>
      <c r="I11" s="290"/>
      <c r="J11" s="282"/>
      <c r="K11" s="282"/>
      <c r="M11" s="358" t="s">
        <v>96</v>
      </c>
    </row>
    <row r="12" spans="2:13 1025:1025" ht="30.75" customHeight="1" x14ac:dyDescent="0.25">
      <c r="B12" s="273" t="s">
        <v>228</v>
      </c>
      <c r="C12" s="360" t="s">
        <v>229</v>
      </c>
      <c r="D12" s="360"/>
      <c r="E12" s="360"/>
      <c r="F12" s="360"/>
      <c r="G12" s="280" t="s">
        <v>230</v>
      </c>
      <c r="H12" s="292" t="s">
        <v>100</v>
      </c>
      <c r="I12" s="292"/>
      <c r="J12" s="282"/>
      <c r="K12" s="282"/>
      <c r="M12" s="358" t="s">
        <v>78</v>
      </c>
    </row>
    <row r="13" spans="2:13 1025:1025" ht="30.75" customHeight="1" x14ac:dyDescent="0.25">
      <c r="B13" s="273" t="s">
        <v>231</v>
      </c>
      <c r="C13" s="293" t="s">
        <v>232</v>
      </c>
      <c r="D13" s="293"/>
      <c r="E13" s="293"/>
      <c r="F13" s="293"/>
      <c r="G13" s="280" t="s">
        <v>233</v>
      </c>
      <c r="H13" s="290" t="s">
        <v>42</v>
      </c>
      <c r="I13" s="290"/>
      <c r="J13" s="282"/>
      <c r="K13" s="282"/>
    </row>
    <row r="14" spans="2:13 1025:1025" ht="35.25" customHeight="1" x14ac:dyDescent="0.25">
      <c r="B14" s="273" t="s">
        <v>234</v>
      </c>
      <c r="C14" s="361" t="s">
        <v>235</v>
      </c>
      <c r="D14" s="361"/>
      <c r="E14" s="361"/>
      <c r="F14" s="361"/>
      <c r="G14" s="361"/>
      <c r="H14" s="361"/>
      <c r="I14" s="361"/>
      <c r="J14" s="289"/>
      <c r="K14" s="289"/>
      <c r="M14" s="358"/>
    </row>
    <row r="15" spans="2:13 1025:1025" ht="30.75" customHeight="1" x14ac:dyDescent="0.25">
      <c r="B15" s="273" t="s">
        <v>236</v>
      </c>
      <c r="C15" s="295" t="s">
        <v>237</v>
      </c>
      <c r="D15" s="295"/>
      <c r="E15" s="295"/>
      <c r="F15" s="295"/>
      <c r="G15" s="295"/>
      <c r="H15" s="295"/>
      <c r="I15" s="295"/>
      <c r="J15" s="277"/>
      <c r="K15" s="277"/>
      <c r="M15" s="358"/>
    </row>
    <row r="16" spans="2:13 1025:1025" ht="30.75" customHeight="1" x14ac:dyDescent="0.25">
      <c r="B16" s="273" t="s">
        <v>238</v>
      </c>
      <c r="C16" s="296" t="s">
        <v>239</v>
      </c>
      <c r="D16" s="296"/>
      <c r="E16" s="296"/>
      <c r="F16" s="296"/>
      <c r="G16" s="296"/>
      <c r="H16" s="296"/>
      <c r="I16" s="296"/>
      <c r="J16" s="297"/>
      <c r="K16" s="297"/>
      <c r="M16" s="358"/>
    </row>
    <row r="17" spans="2:13" ht="30.75" customHeight="1" x14ac:dyDescent="0.25">
      <c r="B17" s="273" t="s">
        <v>240</v>
      </c>
      <c r="C17" s="290" t="s">
        <v>241</v>
      </c>
      <c r="D17" s="290"/>
      <c r="E17" s="290"/>
      <c r="F17" s="290"/>
      <c r="G17" s="290"/>
      <c r="H17" s="290"/>
      <c r="I17" s="290"/>
      <c r="J17" s="298"/>
      <c r="K17" s="298"/>
      <c r="M17" s="358"/>
    </row>
    <row r="18" spans="2:13" ht="18" customHeight="1" x14ac:dyDescent="0.25">
      <c r="B18" s="299" t="s">
        <v>242</v>
      </c>
      <c r="C18" s="300" t="s">
        <v>243</v>
      </c>
      <c r="D18" s="300"/>
      <c r="E18" s="300"/>
      <c r="F18" s="301" t="s">
        <v>244</v>
      </c>
      <c r="G18" s="301"/>
      <c r="H18" s="301"/>
      <c r="I18" s="301"/>
      <c r="J18" s="302"/>
      <c r="K18" s="302"/>
      <c r="M18" s="358"/>
    </row>
    <row r="19" spans="2:13" ht="39.75" customHeight="1" x14ac:dyDescent="0.25">
      <c r="B19" s="299"/>
      <c r="C19" s="279" t="s">
        <v>245</v>
      </c>
      <c r="D19" s="279"/>
      <c r="E19" s="279"/>
      <c r="F19" s="276" t="s">
        <v>246</v>
      </c>
      <c r="G19" s="276"/>
      <c r="H19" s="276"/>
      <c r="I19" s="276"/>
      <c r="J19" s="297"/>
      <c r="K19" s="297"/>
      <c r="M19" s="358"/>
    </row>
    <row r="20" spans="2:13" ht="39.75" customHeight="1" x14ac:dyDescent="0.25">
      <c r="B20" s="273" t="s">
        <v>247</v>
      </c>
      <c r="C20" s="389" t="s">
        <v>248</v>
      </c>
      <c r="D20" s="389"/>
      <c r="E20" s="389"/>
      <c r="F20" s="292" t="s">
        <v>249</v>
      </c>
      <c r="G20" s="292"/>
      <c r="H20" s="292"/>
      <c r="I20" s="292"/>
      <c r="J20" s="282"/>
      <c r="K20" s="282"/>
      <c r="M20" s="358"/>
    </row>
    <row r="21" spans="2:13" ht="60" customHeight="1" x14ac:dyDescent="0.25">
      <c r="B21" s="273" t="s">
        <v>250</v>
      </c>
      <c r="C21" s="279" t="s">
        <v>251</v>
      </c>
      <c r="D21" s="279"/>
      <c r="E21" s="279"/>
      <c r="F21" s="304" t="s">
        <v>252</v>
      </c>
      <c r="G21" s="304"/>
      <c r="H21" s="304"/>
      <c r="I21" s="304"/>
      <c r="J21" s="277"/>
      <c r="K21" s="277"/>
      <c r="M21" s="358"/>
    </row>
    <row r="22" spans="2:13" ht="23.25" customHeight="1" x14ac:dyDescent="0.25">
      <c r="B22" s="273" t="s">
        <v>253</v>
      </c>
      <c r="C22" s="306">
        <v>44927</v>
      </c>
      <c r="D22" s="306"/>
      <c r="E22" s="306"/>
      <c r="F22" s="280" t="s">
        <v>254</v>
      </c>
      <c r="G22" s="307">
        <v>4</v>
      </c>
      <c r="H22" s="280" t="s">
        <v>255</v>
      </c>
      <c r="I22" s="394">
        <v>10</v>
      </c>
      <c r="J22" s="362"/>
      <c r="K22" s="362"/>
    </row>
    <row r="23" spans="2:13" ht="27" customHeight="1" x14ac:dyDescent="0.25">
      <c r="B23" s="273" t="s">
        <v>256</v>
      </c>
      <c r="C23" s="306">
        <v>45291</v>
      </c>
      <c r="D23" s="306"/>
      <c r="E23" s="306"/>
      <c r="F23" s="280" t="s">
        <v>257</v>
      </c>
      <c r="G23" s="395">
        <v>4</v>
      </c>
      <c r="H23" s="395"/>
      <c r="I23" s="395"/>
      <c r="J23" s="363"/>
      <c r="K23" s="363"/>
    </row>
    <row r="24" spans="2:13" ht="30.75" customHeight="1" x14ac:dyDescent="0.25">
      <c r="B24" s="312" t="s">
        <v>258</v>
      </c>
      <c r="C24" s="313" t="s">
        <v>112</v>
      </c>
      <c r="D24" s="313"/>
      <c r="E24" s="313"/>
      <c r="F24" s="364" t="s">
        <v>259</v>
      </c>
      <c r="G24" s="296" t="s">
        <v>260</v>
      </c>
      <c r="H24" s="296"/>
      <c r="I24" s="296"/>
      <c r="J24" s="302"/>
      <c r="K24" s="302"/>
    </row>
    <row r="25" spans="2:13" ht="22.5" customHeight="1" x14ac:dyDescent="0.25">
      <c r="B25" s="315" t="s">
        <v>261</v>
      </c>
      <c r="C25" s="315"/>
      <c r="D25" s="315"/>
      <c r="E25" s="315"/>
      <c r="F25" s="315"/>
      <c r="G25" s="315"/>
      <c r="H25" s="315"/>
      <c r="I25" s="315"/>
      <c r="J25" s="271"/>
      <c r="K25" s="271"/>
    </row>
    <row r="26" spans="2:13" ht="43.5" customHeight="1" x14ac:dyDescent="0.25">
      <c r="B26" s="316" t="s">
        <v>142</v>
      </c>
      <c r="C26" s="317" t="s">
        <v>262</v>
      </c>
      <c r="D26" s="317" t="s">
        <v>263</v>
      </c>
      <c r="E26" s="318" t="s">
        <v>264</v>
      </c>
      <c r="F26" s="317" t="s">
        <v>265</v>
      </c>
      <c r="G26" s="317" t="s">
        <v>266</v>
      </c>
      <c r="H26" s="318" t="s">
        <v>267</v>
      </c>
      <c r="I26" s="319" t="s">
        <v>268</v>
      </c>
      <c r="J26" s="297"/>
      <c r="K26" s="297"/>
    </row>
    <row r="27" spans="2:13" ht="19.5" customHeight="1" x14ac:dyDescent="0.25">
      <c r="B27" s="320" t="s">
        <v>151</v>
      </c>
      <c r="C27" s="391">
        <v>0.45</v>
      </c>
      <c r="D27" s="392">
        <v>0.45</v>
      </c>
      <c r="E27" s="120">
        <f t="shared" ref="E27:E38" si="0">IF(OR(C27=0,C27=""),0,D27/C27)</f>
        <v>1</v>
      </c>
      <c r="F27" s="323">
        <f>SUM(C27:C38)</f>
        <v>4</v>
      </c>
      <c r="G27" s="386">
        <f>SUM(D27:D38)</f>
        <v>4</v>
      </c>
      <c r="H27" s="325">
        <f>IF(D27="","",(D27*100%)/$G$23)</f>
        <v>0.1125</v>
      </c>
      <c r="I27" s="326">
        <f>G27+I22</f>
        <v>14</v>
      </c>
      <c r="J27" s="328"/>
      <c r="K27" s="328"/>
    </row>
    <row r="28" spans="2:13" ht="19.5" customHeight="1" x14ac:dyDescent="0.25">
      <c r="B28" s="320" t="s">
        <v>152</v>
      </c>
      <c r="C28" s="391">
        <v>0.35</v>
      </c>
      <c r="D28" s="392">
        <v>0.35</v>
      </c>
      <c r="E28" s="120">
        <f t="shared" si="0"/>
        <v>1</v>
      </c>
      <c r="F28" s="323"/>
      <c r="G28" s="386"/>
      <c r="H28" s="325">
        <f t="shared" ref="H28:H38" si="1">IF(D28="","",(D28*100%)/$G$23 + H27)</f>
        <v>0.2</v>
      </c>
      <c r="I28" s="326"/>
      <c r="J28" s="328"/>
      <c r="K28" s="328"/>
    </row>
    <row r="29" spans="2:13" ht="19.5" customHeight="1" x14ac:dyDescent="0.25">
      <c r="B29" s="320" t="s">
        <v>153</v>
      </c>
      <c r="C29" s="391">
        <v>0.2</v>
      </c>
      <c r="D29" s="392">
        <v>0.2</v>
      </c>
      <c r="E29" s="120">
        <f t="shared" si="0"/>
        <v>1</v>
      </c>
      <c r="F29" s="323"/>
      <c r="G29" s="386"/>
      <c r="H29" s="325">
        <f t="shared" si="1"/>
        <v>0.25</v>
      </c>
      <c r="I29" s="326"/>
      <c r="J29" s="328"/>
      <c r="K29" s="328"/>
    </row>
    <row r="30" spans="2:13" ht="19.5" customHeight="1" x14ac:dyDescent="0.25">
      <c r="B30" s="320" t="s">
        <v>154</v>
      </c>
      <c r="C30" s="391">
        <v>0.45</v>
      </c>
      <c r="D30" s="392">
        <v>0.45</v>
      </c>
      <c r="E30" s="120">
        <f t="shared" si="0"/>
        <v>1</v>
      </c>
      <c r="F30" s="323"/>
      <c r="G30" s="386"/>
      <c r="H30" s="325">
        <f t="shared" si="1"/>
        <v>0.36249999999999999</v>
      </c>
      <c r="I30" s="326"/>
      <c r="J30" s="328"/>
      <c r="K30" s="328"/>
    </row>
    <row r="31" spans="2:13" ht="19.5" customHeight="1" x14ac:dyDescent="0.25">
      <c r="B31" s="320" t="s">
        <v>155</v>
      </c>
      <c r="C31" s="391">
        <v>0.35</v>
      </c>
      <c r="D31" s="392">
        <v>0.35</v>
      </c>
      <c r="E31" s="120">
        <f t="shared" si="0"/>
        <v>1</v>
      </c>
      <c r="F31" s="323"/>
      <c r="G31" s="386"/>
      <c r="H31" s="325">
        <f t="shared" si="1"/>
        <v>0.44999999999999996</v>
      </c>
      <c r="I31" s="326"/>
      <c r="J31" s="328"/>
      <c r="K31" s="328"/>
    </row>
    <row r="32" spans="2:13" ht="19.5" customHeight="1" x14ac:dyDescent="0.25">
      <c r="B32" s="320" t="s">
        <v>156</v>
      </c>
      <c r="C32" s="391">
        <v>0.2</v>
      </c>
      <c r="D32" s="392">
        <v>0.2</v>
      </c>
      <c r="E32" s="120">
        <f t="shared" si="0"/>
        <v>1</v>
      </c>
      <c r="F32" s="323"/>
      <c r="G32" s="386"/>
      <c r="H32" s="325">
        <f t="shared" si="1"/>
        <v>0.49999999999999994</v>
      </c>
      <c r="I32" s="326"/>
      <c r="J32" s="328"/>
      <c r="K32" s="328"/>
    </row>
    <row r="33" spans="2:11" ht="19.5" customHeight="1" x14ac:dyDescent="0.25">
      <c r="B33" s="320" t="s">
        <v>157</v>
      </c>
      <c r="C33" s="391">
        <v>0.45</v>
      </c>
      <c r="D33" s="392">
        <v>0.45</v>
      </c>
      <c r="E33" s="120">
        <f t="shared" si="0"/>
        <v>1</v>
      </c>
      <c r="F33" s="323"/>
      <c r="G33" s="386"/>
      <c r="H33" s="325">
        <f t="shared" si="1"/>
        <v>0.61249999999999993</v>
      </c>
      <c r="I33" s="326"/>
      <c r="J33" s="328"/>
      <c r="K33" s="328"/>
    </row>
    <row r="34" spans="2:11" ht="19.5" customHeight="1" x14ac:dyDescent="0.25">
      <c r="B34" s="320" t="s">
        <v>158</v>
      </c>
      <c r="C34" s="391">
        <v>0.35</v>
      </c>
      <c r="D34" s="392">
        <v>0.35</v>
      </c>
      <c r="E34" s="120">
        <f t="shared" si="0"/>
        <v>1</v>
      </c>
      <c r="F34" s="323"/>
      <c r="G34" s="386"/>
      <c r="H34" s="325">
        <f t="shared" si="1"/>
        <v>0.7</v>
      </c>
      <c r="I34" s="326"/>
      <c r="J34" s="328"/>
      <c r="K34" s="328"/>
    </row>
    <row r="35" spans="2:11" ht="19.5" customHeight="1" x14ac:dyDescent="0.25">
      <c r="B35" s="320" t="s">
        <v>159</v>
      </c>
      <c r="C35" s="391">
        <v>0.2</v>
      </c>
      <c r="D35" s="392">
        <v>0.2</v>
      </c>
      <c r="E35" s="120">
        <f t="shared" si="0"/>
        <v>1</v>
      </c>
      <c r="F35" s="323"/>
      <c r="G35" s="386"/>
      <c r="H35" s="325">
        <f t="shared" si="1"/>
        <v>0.75</v>
      </c>
      <c r="I35" s="326"/>
      <c r="J35" s="328"/>
      <c r="K35" s="328"/>
    </row>
    <row r="36" spans="2:11" ht="19.5" customHeight="1" x14ac:dyDescent="0.25">
      <c r="B36" s="320" t="s">
        <v>160</v>
      </c>
      <c r="C36" s="391">
        <v>0.45</v>
      </c>
      <c r="D36" s="392">
        <v>0.45</v>
      </c>
      <c r="E36" s="120">
        <f t="shared" si="0"/>
        <v>1</v>
      </c>
      <c r="F36" s="323"/>
      <c r="G36" s="386"/>
      <c r="H36" s="325">
        <f t="shared" si="1"/>
        <v>0.86250000000000004</v>
      </c>
      <c r="I36" s="326"/>
      <c r="J36" s="328"/>
      <c r="K36" s="328"/>
    </row>
    <row r="37" spans="2:11" ht="19.5" customHeight="1" x14ac:dyDescent="0.25">
      <c r="B37" s="320" t="s">
        <v>161</v>
      </c>
      <c r="C37" s="391">
        <v>0.35</v>
      </c>
      <c r="D37" s="392">
        <v>0.35</v>
      </c>
      <c r="E37" s="120">
        <f t="shared" si="0"/>
        <v>1</v>
      </c>
      <c r="F37" s="323"/>
      <c r="G37" s="386"/>
      <c r="H37" s="325">
        <f t="shared" si="1"/>
        <v>0.95000000000000007</v>
      </c>
      <c r="I37" s="326"/>
      <c r="J37" s="328"/>
      <c r="K37" s="328"/>
    </row>
    <row r="38" spans="2:11" ht="19.5" customHeight="1" x14ac:dyDescent="0.25">
      <c r="B38" s="320" t="s">
        <v>162</v>
      </c>
      <c r="C38" s="391">
        <v>0.2</v>
      </c>
      <c r="D38" s="392">
        <v>0.2</v>
      </c>
      <c r="E38" s="120">
        <f t="shared" si="0"/>
        <v>1</v>
      </c>
      <c r="F38" s="323"/>
      <c r="G38" s="386"/>
      <c r="H38" s="325">
        <f t="shared" si="1"/>
        <v>1</v>
      </c>
      <c r="I38" s="326"/>
      <c r="J38" s="328"/>
      <c r="K38" s="328"/>
    </row>
    <row r="39" spans="2:11" ht="64.5" customHeight="1" x14ac:dyDescent="0.25">
      <c r="B39" s="329" t="s">
        <v>269</v>
      </c>
      <c r="C39" s="332" t="s">
        <v>376</v>
      </c>
      <c r="D39" s="332"/>
      <c r="E39" s="332"/>
      <c r="F39" s="332"/>
      <c r="G39" s="332"/>
      <c r="H39" s="332"/>
      <c r="I39" s="332"/>
      <c r="J39" s="341"/>
      <c r="K39" s="342"/>
    </row>
    <row r="40" spans="2:11" ht="35.450000000000003" customHeight="1" x14ac:dyDescent="0.25">
      <c r="B40" s="331"/>
      <c r="C40" s="331"/>
      <c r="D40" s="331"/>
      <c r="E40" s="331"/>
      <c r="F40" s="331"/>
      <c r="G40" s="331"/>
      <c r="H40" s="331"/>
      <c r="I40" s="331"/>
      <c r="J40" s="271"/>
      <c r="K40" s="271"/>
    </row>
    <row r="41" spans="2:11" ht="35.450000000000003" customHeight="1" x14ac:dyDescent="0.25">
      <c r="B41" s="331"/>
      <c r="C41" s="331"/>
      <c r="D41" s="331"/>
      <c r="E41" s="331"/>
      <c r="F41" s="331"/>
      <c r="G41" s="331"/>
      <c r="H41" s="331"/>
      <c r="I41" s="331"/>
      <c r="J41" s="330"/>
      <c r="K41" s="330"/>
    </row>
    <row r="42" spans="2:11" ht="35.450000000000003" customHeight="1" x14ac:dyDescent="0.25">
      <c r="B42" s="331"/>
      <c r="C42" s="331"/>
      <c r="D42" s="331"/>
      <c r="E42" s="331"/>
      <c r="F42" s="331"/>
      <c r="G42" s="331"/>
      <c r="H42" s="331"/>
      <c r="I42" s="331"/>
      <c r="J42" s="330"/>
      <c r="K42" s="330"/>
    </row>
    <row r="43" spans="2:11" ht="35.450000000000003" customHeight="1" x14ac:dyDescent="0.25">
      <c r="B43" s="331"/>
      <c r="C43" s="331"/>
      <c r="D43" s="331"/>
      <c r="E43" s="331"/>
      <c r="F43" s="331"/>
      <c r="G43" s="331"/>
      <c r="H43" s="331"/>
      <c r="I43" s="331"/>
      <c r="K43" s="330"/>
    </row>
    <row r="44" spans="2:11" ht="35.450000000000003" customHeight="1" x14ac:dyDescent="0.25">
      <c r="B44" s="331"/>
      <c r="C44" s="331"/>
      <c r="D44" s="331"/>
      <c r="E44" s="331"/>
      <c r="F44" s="331"/>
      <c r="G44" s="331"/>
      <c r="H44" s="331"/>
      <c r="I44" s="331"/>
      <c r="J44" s="269"/>
      <c r="K44" s="269"/>
    </row>
    <row r="45" spans="2:11" ht="93.75" customHeight="1" x14ac:dyDescent="0.25">
      <c r="B45" s="273" t="s">
        <v>270</v>
      </c>
      <c r="C45" s="332" t="s">
        <v>374</v>
      </c>
      <c r="D45" s="332"/>
      <c r="E45" s="332"/>
      <c r="F45" s="332"/>
      <c r="G45" s="332"/>
      <c r="H45" s="332"/>
      <c r="I45" s="332"/>
      <c r="J45" s="383"/>
      <c r="K45" s="384"/>
    </row>
    <row r="46" spans="2:11" ht="32.25" customHeight="1" x14ac:dyDescent="0.25">
      <c r="B46" s="273" t="s">
        <v>271</v>
      </c>
      <c r="C46" s="396" t="s">
        <v>272</v>
      </c>
      <c r="D46" s="397"/>
      <c r="E46" s="397"/>
      <c r="F46" s="397"/>
      <c r="G46" s="397"/>
      <c r="H46" s="397"/>
      <c r="I46" s="398"/>
      <c r="J46" s="333"/>
      <c r="K46" s="333"/>
    </row>
    <row r="47" spans="2:11" ht="66" customHeight="1" x14ac:dyDescent="0.25">
      <c r="B47" s="329" t="s">
        <v>273</v>
      </c>
      <c r="C47" s="399" t="s">
        <v>373</v>
      </c>
      <c r="D47" s="400"/>
      <c r="E47" s="400"/>
      <c r="F47" s="400"/>
      <c r="G47" s="400"/>
      <c r="H47" s="400"/>
      <c r="I47" s="401"/>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30.75" customHeight="1" x14ac:dyDescent="0.25">
      <c r="B50" s="299"/>
      <c r="C50" s="336" t="s">
        <v>279</v>
      </c>
      <c r="D50" s="303" t="s">
        <v>279</v>
      </c>
      <c r="E50" s="303"/>
      <c r="F50" s="303"/>
      <c r="G50" s="296" t="s">
        <v>279</v>
      </c>
      <c r="H50" s="296"/>
      <c r="I50" s="296"/>
      <c r="J50" s="335"/>
      <c r="K50" s="335"/>
    </row>
    <row r="51" spans="2:11" ht="32.25" customHeight="1" x14ac:dyDescent="0.25">
      <c r="B51" s="337" t="s">
        <v>280</v>
      </c>
      <c r="C51" s="248" t="s">
        <v>355</v>
      </c>
      <c r="D51" s="248"/>
      <c r="E51" s="248"/>
      <c r="F51" s="248"/>
      <c r="G51" s="248"/>
      <c r="H51" s="248"/>
      <c r="I51" s="248"/>
      <c r="J51" s="341"/>
      <c r="K51" s="342"/>
    </row>
    <row r="52" spans="2:11" ht="28.5" customHeight="1" x14ac:dyDescent="0.25">
      <c r="B52" s="340" t="s">
        <v>281</v>
      </c>
      <c r="C52" s="250" t="s">
        <v>345</v>
      </c>
      <c r="D52" s="250"/>
      <c r="E52" s="250"/>
      <c r="F52" s="250"/>
      <c r="G52" s="250"/>
      <c r="H52" s="250"/>
      <c r="I52" s="250"/>
      <c r="J52" s="341"/>
      <c r="K52" s="342"/>
    </row>
    <row r="53" spans="2:11" ht="30" customHeight="1" x14ac:dyDescent="0.25">
      <c r="B53" s="329" t="s">
        <v>282</v>
      </c>
      <c r="C53" s="296" t="s">
        <v>346</v>
      </c>
      <c r="D53" s="296"/>
      <c r="E53" s="296"/>
      <c r="F53" s="296"/>
      <c r="G53" s="296"/>
      <c r="H53" s="296"/>
      <c r="I53" s="296"/>
      <c r="J53" s="341"/>
      <c r="K53" s="342"/>
    </row>
    <row r="54" spans="2:11" ht="31.5" customHeight="1" x14ac:dyDescent="0.25">
      <c r="B54" s="343" t="s">
        <v>283</v>
      </c>
      <c r="C54" s="344" t="s">
        <v>279</v>
      </c>
      <c r="D54" s="344"/>
      <c r="E54" s="344"/>
      <c r="F54" s="344"/>
      <c r="G54" s="344"/>
      <c r="H54" s="344"/>
      <c r="I54" s="344"/>
      <c r="J54" s="350" t="s">
        <v>279</v>
      </c>
      <c r="K54" s="351"/>
    </row>
    <row r="55" spans="2:11" x14ac:dyDescent="0.25">
      <c r="B55" s="345"/>
      <c r="C55" s="346"/>
      <c r="D55" s="346"/>
      <c r="E55" s="375"/>
      <c r="F55" s="375"/>
      <c r="G55" s="348"/>
      <c r="H55" s="349"/>
      <c r="I55" s="346"/>
      <c r="J55" s="352"/>
      <c r="K55" s="352"/>
    </row>
    <row r="56" spans="2:11" x14ac:dyDescent="0.25">
      <c r="B56" s="345"/>
      <c r="C56" s="346"/>
      <c r="D56" s="346"/>
      <c r="E56" s="375"/>
      <c r="F56" s="375"/>
      <c r="G56" s="348"/>
      <c r="H56" s="349"/>
      <c r="I56" s="346"/>
      <c r="J56" s="352"/>
      <c r="K56" s="352"/>
    </row>
    <row r="57" spans="2:11" x14ac:dyDescent="0.25">
      <c r="B57" s="345"/>
      <c r="C57" s="346"/>
      <c r="D57" s="346"/>
      <c r="E57" s="375"/>
      <c r="F57" s="375"/>
      <c r="G57" s="348"/>
      <c r="H57" s="349"/>
      <c r="I57" s="346"/>
      <c r="J57" s="352"/>
      <c r="K57" s="352"/>
    </row>
    <row r="58" spans="2:11" x14ac:dyDescent="0.25">
      <c r="B58" s="345"/>
      <c r="C58" s="346"/>
      <c r="D58" s="346"/>
      <c r="E58" s="375"/>
      <c r="F58" s="375"/>
      <c r="G58" s="348"/>
      <c r="H58" s="349"/>
      <c r="I58" s="346"/>
      <c r="J58" s="352"/>
      <c r="K58" s="352"/>
    </row>
    <row r="59" spans="2:11" hidden="1" x14ac:dyDescent="0.25">
      <c r="B59" s="345"/>
      <c r="C59" s="346"/>
      <c r="D59" s="346"/>
      <c r="E59" s="375"/>
      <c r="F59" s="375"/>
      <c r="G59" s="348"/>
      <c r="H59" s="349"/>
      <c r="I59" s="346"/>
      <c r="J59" s="352"/>
      <c r="K59" s="352"/>
    </row>
    <row r="60" spans="2:11" ht="25.5" hidden="1" customHeight="1" x14ac:dyDescent="0.25">
      <c r="B60" s="345"/>
      <c r="C60" s="346"/>
      <c r="D60" s="346"/>
      <c r="E60" s="375"/>
      <c r="F60" s="375"/>
      <c r="G60" s="348"/>
      <c r="H60" s="349"/>
      <c r="I60" s="346"/>
      <c r="J60" s="352"/>
      <c r="K60" s="352"/>
    </row>
  </sheetData>
  <sheetProtection algorithmName="SHA-512" hashValue="9tt93QRAiz5nPOtwWHYAbuzc/VKtysMC3esNFx/KGpH8SOtBuvNMVEr50wtlK+ec4j6lHr5E4m3z+QaCg2DfhQ==" saltValue="E4z66uOwK1Bvq4Dgtz9SDg=="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51:K51"/>
    <mergeCell ref="J52:K52"/>
    <mergeCell ref="J53:K53"/>
  </mergeCells>
  <dataValidations count="5">
    <dataValidation type="list" showDropDown="1" showInputMessage="1" showErrorMessage="1" sqref="K12">
      <formula1>N17:N19</formula1>
      <formula2>0</formula2>
    </dataValidation>
    <dataValidation type="list" allowBlank="1" showInputMessage="1" showErrorMessage="1" sqref="H13:I13">
      <formula1>$M$5:$M$8</formula1>
      <formula2>0</formula2>
    </dataValidation>
    <dataValidation type="list" allowBlank="1" showInputMessage="1" showErrorMessage="1" sqref="C7 I7">
      <formula1>$M$11:$M$12</formula1>
      <formula2>0</formula2>
    </dataValidation>
    <dataValidation type="list" allowBlank="1" showInputMessage="1" showErrorMessage="1" sqref="C9:F9 J10:K10 H12 C24:E24">
      <formula1>#REF!</formula1>
      <formula2>0</formula2>
    </dataValidation>
    <dataValidation type="list" allowBlank="1" showInputMessage="1" showErrorMessage="1" sqref="I12">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11" sqref="J11"/>
    </sheetView>
  </sheetViews>
  <sheetFormatPr baseColWidth="10" defaultColWidth="0" defaultRowHeight="15" zeroHeight="1" x14ac:dyDescent="0.25"/>
  <cols>
    <col min="1" max="1" width="1" style="259" customWidth="1"/>
    <col min="2" max="2" width="25.42578125" style="353" customWidth="1"/>
    <col min="3" max="3" width="14.42578125" style="259" customWidth="1"/>
    <col min="4" max="4" width="20.140625" style="259" customWidth="1"/>
    <col min="5" max="5" width="16.42578125" style="259" customWidth="1"/>
    <col min="6" max="6" width="25" style="259" customWidth="1"/>
    <col min="7" max="7" width="22" style="354" customWidth="1"/>
    <col min="8" max="8" width="20.42578125" style="259" customWidth="1"/>
    <col min="9" max="10" width="22.42578125" style="259" customWidth="1"/>
    <col min="11" max="11" width="26" style="259" customWidth="1"/>
    <col min="12" max="24" width="9.140625" style="264" hidden="1" customWidth="1"/>
    <col min="25" max="1024" width="9.140625" style="259" hidden="1" customWidth="1"/>
    <col min="1025" max="16384" width="9.140625" style="266" hidden="1"/>
  </cols>
  <sheetData>
    <row r="1" spans="2:14" ht="37.5" customHeight="1" x14ac:dyDescent="0.25">
      <c r="B1" s="260"/>
      <c r="C1" s="261" t="s">
        <v>1</v>
      </c>
      <c r="D1" s="261"/>
      <c r="E1" s="261"/>
      <c r="F1" s="261"/>
      <c r="G1" s="261"/>
      <c r="H1" s="261"/>
      <c r="I1" s="262"/>
      <c r="J1" s="263"/>
      <c r="K1" s="263"/>
      <c r="M1" s="265" t="s">
        <v>61</v>
      </c>
    </row>
    <row r="2" spans="2:14" ht="37.5" customHeight="1" x14ac:dyDescent="0.25">
      <c r="B2" s="260"/>
      <c r="C2" s="267" t="s">
        <v>210</v>
      </c>
      <c r="D2" s="267"/>
      <c r="E2" s="267"/>
      <c r="F2" s="267"/>
      <c r="G2" s="267"/>
      <c r="H2" s="267"/>
      <c r="I2" s="262"/>
      <c r="J2" s="263"/>
      <c r="K2" s="263"/>
      <c r="M2" s="265" t="s">
        <v>62</v>
      </c>
    </row>
    <row r="3" spans="2:14" ht="37.5" customHeight="1" x14ac:dyDescent="0.25">
      <c r="B3" s="260"/>
      <c r="C3" s="267" t="s">
        <v>211</v>
      </c>
      <c r="D3" s="267"/>
      <c r="E3" s="267"/>
      <c r="F3" s="267" t="s">
        <v>212</v>
      </c>
      <c r="G3" s="267"/>
      <c r="H3" s="267"/>
      <c r="I3" s="262"/>
      <c r="J3" s="263"/>
      <c r="K3" s="263"/>
      <c r="M3" s="265"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272" t="s">
        <v>71</v>
      </c>
    </row>
    <row r="6" spans="2:14" ht="30.75" customHeight="1" x14ac:dyDescent="0.25">
      <c r="B6" s="273" t="s">
        <v>214</v>
      </c>
      <c r="C6" s="274">
        <v>2</v>
      </c>
      <c r="D6" s="275" t="s">
        <v>215</v>
      </c>
      <c r="E6" s="275"/>
      <c r="F6" s="276" t="s">
        <v>284</v>
      </c>
      <c r="G6" s="276"/>
      <c r="H6" s="276"/>
      <c r="I6" s="276"/>
      <c r="J6" s="277"/>
      <c r="K6" s="277"/>
      <c r="M6" s="265" t="s">
        <v>75</v>
      </c>
      <c r="N6" s="272" t="s">
        <v>76</v>
      </c>
    </row>
    <row r="7" spans="2:14" ht="30.75" customHeight="1" x14ac:dyDescent="0.25">
      <c r="B7" s="273" t="s">
        <v>217</v>
      </c>
      <c r="C7" s="274" t="s">
        <v>78</v>
      </c>
      <c r="D7" s="275" t="s">
        <v>218</v>
      </c>
      <c r="E7" s="275"/>
      <c r="F7" s="279" t="s">
        <v>356</v>
      </c>
      <c r="G7" s="279"/>
      <c r="H7" s="280" t="s">
        <v>219</v>
      </c>
      <c r="I7" s="281" t="s">
        <v>78</v>
      </c>
      <c r="J7" s="282"/>
      <c r="K7" s="282"/>
      <c r="M7" s="265" t="s">
        <v>82</v>
      </c>
      <c r="N7" s="272" t="s">
        <v>83</v>
      </c>
    </row>
    <row r="8" spans="2:14" ht="30.75" customHeight="1" x14ac:dyDescent="0.25">
      <c r="B8" s="273" t="s">
        <v>220</v>
      </c>
      <c r="C8" s="279" t="s">
        <v>221</v>
      </c>
      <c r="D8" s="279"/>
      <c r="E8" s="279"/>
      <c r="F8" s="279"/>
      <c r="G8" s="280" t="s">
        <v>222</v>
      </c>
      <c r="H8" s="283">
        <v>7555</v>
      </c>
      <c r="I8" s="283"/>
      <c r="J8" s="284"/>
      <c r="K8" s="284"/>
      <c r="M8" s="265" t="s">
        <v>87</v>
      </c>
      <c r="N8" s="272" t="s">
        <v>42</v>
      </c>
    </row>
    <row r="9" spans="2:14" ht="30.75" customHeight="1" x14ac:dyDescent="0.25">
      <c r="B9" s="273" t="s">
        <v>62</v>
      </c>
      <c r="C9" s="285" t="s">
        <v>82</v>
      </c>
      <c r="D9" s="285"/>
      <c r="E9" s="285"/>
      <c r="F9" s="285"/>
      <c r="G9" s="280" t="s">
        <v>223</v>
      </c>
      <c r="H9" s="286" t="s">
        <v>90</v>
      </c>
      <c r="I9" s="286"/>
      <c r="J9" s="287"/>
      <c r="K9" s="287"/>
      <c r="M9" s="288" t="s">
        <v>91</v>
      </c>
    </row>
    <row r="10" spans="2:14" ht="30.75" customHeight="1" x14ac:dyDescent="0.25">
      <c r="B10" s="273" t="s">
        <v>224</v>
      </c>
      <c r="C10" s="248" t="s">
        <v>225</v>
      </c>
      <c r="D10" s="248"/>
      <c r="E10" s="248"/>
      <c r="F10" s="248"/>
      <c r="G10" s="248"/>
      <c r="H10" s="248"/>
      <c r="I10" s="248"/>
      <c r="J10" s="289"/>
      <c r="K10" s="289"/>
      <c r="M10" s="288"/>
    </row>
    <row r="11" spans="2:14" ht="30.75" customHeight="1" x14ac:dyDescent="0.25">
      <c r="B11" s="273" t="s">
        <v>226</v>
      </c>
      <c r="C11" s="290" t="s">
        <v>227</v>
      </c>
      <c r="D11" s="290"/>
      <c r="E11" s="290"/>
      <c r="F11" s="290"/>
      <c r="G11" s="290"/>
      <c r="H11" s="290"/>
      <c r="I11" s="290"/>
      <c r="J11" s="282"/>
      <c r="K11" s="282"/>
      <c r="M11" s="288"/>
      <c r="N11" s="272" t="s">
        <v>96</v>
      </c>
    </row>
    <row r="12" spans="2:14" ht="30.75" customHeight="1" x14ac:dyDescent="0.25">
      <c r="B12" s="273" t="s">
        <v>228</v>
      </c>
      <c r="C12" s="291" t="s">
        <v>285</v>
      </c>
      <c r="D12" s="291"/>
      <c r="E12" s="291"/>
      <c r="F12" s="291"/>
      <c r="G12" s="280" t="s">
        <v>230</v>
      </c>
      <c r="H12" s="292" t="s">
        <v>100</v>
      </c>
      <c r="I12" s="292"/>
      <c r="J12" s="282"/>
      <c r="K12" s="282"/>
      <c r="M12" s="288" t="s">
        <v>101</v>
      </c>
      <c r="N12" s="272" t="s">
        <v>78</v>
      </c>
    </row>
    <row r="13" spans="2:14" ht="30.75" customHeight="1" x14ac:dyDescent="0.25">
      <c r="B13" s="273" t="s">
        <v>231</v>
      </c>
      <c r="C13" s="293" t="s">
        <v>232</v>
      </c>
      <c r="D13" s="293"/>
      <c r="E13" s="293"/>
      <c r="F13" s="293"/>
      <c r="G13" s="280" t="s">
        <v>233</v>
      </c>
      <c r="H13" s="290" t="s">
        <v>42</v>
      </c>
      <c r="I13" s="290"/>
      <c r="J13" s="282"/>
      <c r="K13" s="282"/>
      <c r="M13" s="288" t="s">
        <v>105</v>
      </c>
    </row>
    <row r="14" spans="2:14" ht="42.75" customHeight="1" x14ac:dyDescent="0.25">
      <c r="B14" s="273" t="s">
        <v>234</v>
      </c>
      <c r="C14" s="361" t="s">
        <v>358</v>
      </c>
      <c r="D14" s="361"/>
      <c r="E14" s="361"/>
      <c r="F14" s="361"/>
      <c r="G14" s="361"/>
      <c r="H14" s="361"/>
      <c r="I14" s="361"/>
      <c r="J14" s="289"/>
      <c r="K14" s="289"/>
      <c r="M14" s="288" t="s">
        <v>108</v>
      </c>
      <c r="N14" s="272"/>
    </row>
    <row r="15" spans="2:14" ht="30.75" customHeight="1" x14ac:dyDescent="0.25">
      <c r="B15" s="273" t="s">
        <v>236</v>
      </c>
      <c r="C15" s="295" t="s">
        <v>237</v>
      </c>
      <c r="D15" s="295"/>
      <c r="E15" s="295"/>
      <c r="F15" s="295"/>
      <c r="G15" s="295"/>
      <c r="H15" s="295"/>
      <c r="I15" s="295"/>
      <c r="J15" s="277"/>
      <c r="K15" s="277"/>
      <c r="M15" s="288" t="s">
        <v>112</v>
      </c>
      <c r="N15" s="272"/>
    </row>
    <row r="16" spans="2:14" ht="30.75" customHeight="1" x14ac:dyDescent="0.25">
      <c r="B16" s="273" t="s">
        <v>238</v>
      </c>
      <c r="C16" s="296" t="s">
        <v>286</v>
      </c>
      <c r="D16" s="296"/>
      <c r="E16" s="296"/>
      <c r="F16" s="296"/>
      <c r="G16" s="296"/>
      <c r="H16" s="296"/>
      <c r="I16" s="296"/>
      <c r="J16" s="297"/>
      <c r="K16" s="297"/>
      <c r="M16" s="288"/>
      <c r="N16" s="272"/>
    </row>
    <row r="17" spans="2:14" ht="30.75" customHeight="1" x14ac:dyDescent="0.25">
      <c r="B17" s="273" t="s">
        <v>240</v>
      </c>
      <c r="C17" s="290" t="s">
        <v>359</v>
      </c>
      <c r="D17" s="290"/>
      <c r="E17" s="290"/>
      <c r="F17" s="290"/>
      <c r="G17" s="290"/>
      <c r="H17" s="290"/>
      <c r="I17" s="290"/>
      <c r="J17" s="298"/>
      <c r="K17" s="298"/>
      <c r="M17" s="288" t="s">
        <v>100</v>
      </c>
      <c r="N17" s="272"/>
    </row>
    <row r="18" spans="2:14" ht="18" customHeight="1" x14ac:dyDescent="0.25">
      <c r="B18" s="299" t="s">
        <v>242</v>
      </c>
      <c r="C18" s="300" t="s">
        <v>243</v>
      </c>
      <c r="D18" s="300"/>
      <c r="E18" s="300"/>
      <c r="F18" s="301" t="s">
        <v>244</v>
      </c>
      <c r="G18" s="301"/>
      <c r="H18" s="301"/>
      <c r="I18" s="301"/>
      <c r="J18" s="302"/>
      <c r="K18" s="302"/>
      <c r="M18" s="288" t="s">
        <v>122</v>
      </c>
      <c r="N18" s="272"/>
    </row>
    <row r="19" spans="2:14" ht="39.75" customHeight="1" x14ac:dyDescent="0.25">
      <c r="B19" s="299"/>
      <c r="C19" s="303" t="s">
        <v>287</v>
      </c>
      <c r="D19" s="303"/>
      <c r="E19" s="303"/>
      <c r="F19" s="296" t="s">
        <v>288</v>
      </c>
      <c r="G19" s="296"/>
      <c r="H19" s="296"/>
      <c r="I19" s="296"/>
      <c r="J19" s="297"/>
      <c r="K19" s="297"/>
      <c r="M19" s="288" t="s">
        <v>126</v>
      </c>
      <c r="N19" s="272"/>
    </row>
    <row r="20" spans="2:14" ht="39.75" customHeight="1" x14ac:dyDescent="0.25">
      <c r="B20" s="273" t="s">
        <v>247</v>
      </c>
      <c r="C20" s="389" t="s">
        <v>360</v>
      </c>
      <c r="D20" s="389"/>
      <c r="E20" s="389"/>
      <c r="F20" s="292" t="s">
        <v>361</v>
      </c>
      <c r="G20" s="292"/>
      <c r="H20" s="292"/>
      <c r="I20" s="292"/>
      <c r="J20" s="282"/>
      <c r="K20" s="282"/>
      <c r="M20" s="288"/>
      <c r="N20" s="272"/>
    </row>
    <row r="21" spans="2:14" ht="80.25" customHeight="1" x14ac:dyDescent="0.25">
      <c r="B21" s="273" t="s">
        <v>250</v>
      </c>
      <c r="C21" s="390" t="s">
        <v>353</v>
      </c>
      <c r="D21" s="390"/>
      <c r="E21" s="390"/>
      <c r="F21" s="304" t="s">
        <v>289</v>
      </c>
      <c r="G21" s="304"/>
      <c r="H21" s="304"/>
      <c r="I21" s="304"/>
      <c r="J21" s="277"/>
      <c r="K21" s="277"/>
      <c r="M21" s="305"/>
      <c r="N21" s="272"/>
    </row>
    <row r="22" spans="2:14" ht="23.25" customHeight="1" x14ac:dyDescent="0.25">
      <c r="B22" s="273" t="s">
        <v>253</v>
      </c>
      <c r="C22" s="306">
        <v>44927</v>
      </c>
      <c r="D22" s="306"/>
      <c r="E22" s="306"/>
      <c r="F22" s="280" t="s">
        <v>254</v>
      </c>
      <c r="G22" s="307">
        <v>1</v>
      </c>
      <c r="H22" s="280" t="s">
        <v>255</v>
      </c>
      <c r="I22" s="308">
        <v>3</v>
      </c>
      <c r="J22" s="309"/>
      <c r="K22" s="309"/>
      <c r="M22" s="305"/>
    </row>
    <row r="23" spans="2:14" ht="27" customHeight="1" x14ac:dyDescent="0.25">
      <c r="B23" s="273" t="s">
        <v>256</v>
      </c>
      <c r="C23" s="306">
        <v>45291</v>
      </c>
      <c r="D23" s="306"/>
      <c r="E23" s="306"/>
      <c r="F23" s="280" t="s">
        <v>257</v>
      </c>
      <c r="G23" s="310">
        <v>1</v>
      </c>
      <c r="H23" s="310"/>
      <c r="I23" s="310"/>
      <c r="J23" s="311"/>
      <c r="K23" s="311"/>
      <c r="M23" s="305"/>
    </row>
    <row r="24" spans="2:14" ht="30.75" customHeight="1" x14ac:dyDescent="0.25">
      <c r="B24" s="312" t="s">
        <v>258</v>
      </c>
      <c r="C24" s="313" t="s">
        <v>112</v>
      </c>
      <c r="D24" s="313"/>
      <c r="E24" s="313"/>
      <c r="F24" s="314" t="s">
        <v>259</v>
      </c>
      <c r="G24" s="296" t="s">
        <v>260</v>
      </c>
      <c r="H24" s="296"/>
      <c r="I24" s="296"/>
      <c r="J24" s="302"/>
      <c r="K24" s="302"/>
      <c r="M24" s="305"/>
    </row>
    <row r="25" spans="2:14" ht="22.5" customHeight="1" x14ac:dyDescent="0.25">
      <c r="B25" s="315" t="s">
        <v>261</v>
      </c>
      <c r="C25" s="315"/>
      <c r="D25" s="315"/>
      <c r="E25" s="315"/>
      <c r="F25" s="315"/>
      <c r="G25" s="315"/>
      <c r="H25" s="315"/>
      <c r="I25" s="315"/>
      <c r="J25" s="271"/>
      <c r="K25" s="271"/>
      <c r="M25" s="305"/>
    </row>
    <row r="26" spans="2:14" ht="43.5" customHeight="1" x14ac:dyDescent="0.25">
      <c r="B26" s="316" t="s">
        <v>142</v>
      </c>
      <c r="C26" s="317" t="s">
        <v>262</v>
      </c>
      <c r="D26" s="317" t="s">
        <v>263</v>
      </c>
      <c r="E26" s="318" t="s">
        <v>264</v>
      </c>
      <c r="F26" s="317" t="s">
        <v>265</v>
      </c>
      <c r="G26" s="317" t="s">
        <v>266</v>
      </c>
      <c r="H26" s="318" t="s">
        <v>267</v>
      </c>
      <c r="I26" s="319" t="s">
        <v>268</v>
      </c>
      <c r="J26" s="297"/>
      <c r="K26" s="297"/>
      <c r="M26" s="305"/>
    </row>
    <row r="27" spans="2:14" ht="19.5" customHeight="1" x14ac:dyDescent="0.25">
      <c r="B27" s="320" t="s">
        <v>151</v>
      </c>
      <c r="C27" s="391">
        <v>4.7100000000000003E-2</v>
      </c>
      <c r="D27" s="392">
        <v>4.7100000000000003E-2</v>
      </c>
      <c r="E27" s="121">
        <f t="shared" ref="E27:E38" si="0">IF(OR(C27=0,C27=""),0,D27/C27)</f>
        <v>1</v>
      </c>
      <c r="F27" s="366">
        <f>SUM(C27:C38)</f>
        <v>1</v>
      </c>
      <c r="G27" s="386">
        <f>SUM(D27:D38)</f>
        <v>1</v>
      </c>
      <c r="H27" s="325">
        <f>IF(D27="","",(D27*100%)/$G$23)</f>
        <v>4.7100000000000003E-2</v>
      </c>
      <c r="I27" s="381">
        <f>G27+I22</f>
        <v>4</v>
      </c>
      <c r="J27" s="328"/>
      <c r="K27" s="328"/>
      <c r="M27" s="305"/>
    </row>
    <row r="28" spans="2:14" ht="19.5" customHeight="1" x14ac:dyDescent="0.25">
      <c r="B28" s="320" t="s">
        <v>152</v>
      </c>
      <c r="C28" s="391">
        <v>0.28239999999999998</v>
      </c>
      <c r="D28" s="392">
        <v>0.28239999999999998</v>
      </c>
      <c r="E28" s="121">
        <f t="shared" si="0"/>
        <v>1</v>
      </c>
      <c r="F28" s="366"/>
      <c r="G28" s="386"/>
      <c r="H28" s="325">
        <f t="shared" ref="H28:H38" si="1">IF(D28="","",(D28*100%)/$G$23+H27)</f>
        <v>0.32950000000000002</v>
      </c>
      <c r="I28" s="381"/>
      <c r="J28" s="328"/>
      <c r="K28" s="328"/>
      <c r="M28" s="305"/>
    </row>
    <row r="29" spans="2:14" ht="19.5" customHeight="1" x14ac:dyDescent="0.25">
      <c r="B29" s="320" t="s">
        <v>153</v>
      </c>
      <c r="C29" s="391">
        <v>0.14130000000000001</v>
      </c>
      <c r="D29" s="392">
        <v>0.14130000000000001</v>
      </c>
      <c r="E29" s="121">
        <f t="shared" si="0"/>
        <v>1</v>
      </c>
      <c r="F29" s="366"/>
      <c r="G29" s="386"/>
      <c r="H29" s="325">
        <f t="shared" si="1"/>
        <v>0.4708</v>
      </c>
      <c r="I29" s="381"/>
      <c r="J29" s="328"/>
      <c r="K29" s="328"/>
      <c r="M29" s="305"/>
    </row>
    <row r="30" spans="2:14" ht="19.5" customHeight="1" x14ac:dyDescent="0.25">
      <c r="B30" s="320" t="s">
        <v>154</v>
      </c>
      <c r="C30" s="391">
        <v>4.41E-2</v>
      </c>
      <c r="D30" s="392">
        <v>4.41E-2</v>
      </c>
      <c r="E30" s="121">
        <f t="shared" si="0"/>
        <v>1</v>
      </c>
      <c r="F30" s="366"/>
      <c r="G30" s="386"/>
      <c r="H30" s="325">
        <f t="shared" si="1"/>
        <v>0.51490000000000002</v>
      </c>
      <c r="I30" s="381"/>
      <c r="J30" s="328"/>
      <c r="K30" s="328"/>
    </row>
    <row r="31" spans="2:14" ht="19.5" customHeight="1" x14ac:dyDescent="0.25">
      <c r="B31" s="320" t="s">
        <v>155</v>
      </c>
      <c r="C31" s="391">
        <v>4.41E-2</v>
      </c>
      <c r="D31" s="392">
        <v>4.41E-2</v>
      </c>
      <c r="E31" s="121">
        <f t="shared" si="0"/>
        <v>1</v>
      </c>
      <c r="F31" s="366"/>
      <c r="G31" s="386"/>
      <c r="H31" s="325">
        <f t="shared" si="1"/>
        <v>0.55900000000000005</v>
      </c>
      <c r="I31" s="381"/>
      <c r="J31" s="328"/>
      <c r="K31" s="328"/>
    </row>
    <row r="32" spans="2:14" ht="19.5" customHeight="1" x14ac:dyDescent="0.25">
      <c r="B32" s="320" t="s">
        <v>156</v>
      </c>
      <c r="C32" s="391">
        <v>5.8799999999999998E-2</v>
      </c>
      <c r="D32" s="392">
        <v>5.8799999999999998E-2</v>
      </c>
      <c r="E32" s="121">
        <f t="shared" si="0"/>
        <v>1</v>
      </c>
      <c r="F32" s="366"/>
      <c r="G32" s="386"/>
      <c r="H32" s="325">
        <f t="shared" si="1"/>
        <v>0.61780000000000002</v>
      </c>
      <c r="I32" s="381"/>
      <c r="J32" s="328"/>
      <c r="K32" s="328"/>
    </row>
    <row r="33" spans="2:11" ht="19.5" customHeight="1" x14ac:dyDescent="0.25">
      <c r="B33" s="320" t="s">
        <v>157</v>
      </c>
      <c r="C33" s="391">
        <v>5.8799999999999998E-2</v>
      </c>
      <c r="D33" s="392">
        <v>5.8799999999999998E-2</v>
      </c>
      <c r="E33" s="121">
        <f t="shared" si="0"/>
        <v>1</v>
      </c>
      <c r="F33" s="366"/>
      <c r="G33" s="386"/>
      <c r="H33" s="325">
        <f t="shared" si="1"/>
        <v>0.67659999999999998</v>
      </c>
      <c r="I33" s="381"/>
      <c r="J33" s="328"/>
      <c r="K33" s="328"/>
    </row>
    <row r="34" spans="2:11" ht="19.5" customHeight="1" x14ac:dyDescent="0.25">
      <c r="B34" s="320" t="s">
        <v>158</v>
      </c>
      <c r="C34" s="391">
        <v>4.41E-2</v>
      </c>
      <c r="D34" s="392">
        <v>4.41E-2</v>
      </c>
      <c r="E34" s="121">
        <f t="shared" si="0"/>
        <v>1</v>
      </c>
      <c r="F34" s="366"/>
      <c r="G34" s="386"/>
      <c r="H34" s="325">
        <f t="shared" si="1"/>
        <v>0.72070000000000001</v>
      </c>
      <c r="I34" s="381"/>
      <c r="J34" s="328"/>
      <c r="K34" s="328"/>
    </row>
    <row r="35" spans="2:11" ht="19.5" customHeight="1" x14ac:dyDescent="0.25">
      <c r="B35" s="320" t="s">
        <v>159</v>
      </c>
      <c r="C35" s="391">
        <v>4.41E-2</v>
      </c>
      <c r="D35" s="393">
        <v>4.41E-2</v>
      </c>
      <c r="E35" s="121">
        <f t="shared" si="0"/>
        <v>1</v>
      </c>
      <c r="F35" s="366"/>
      <c r="G35" s="386"/>
      <c r="H35" s="325">
        <f t="shared" si="1"/>
        <v>0.76480000000000004</v>
      </c>
      <c r="I35" s="381"/>
      <c r="J35" s="328"/>
      <c r="K35" s="328"/>
    </row>
    <row r="36" spans="2:11" ht="19.5" customHeight="1" x14ac:dyDescent="0.25">
      <c r="B36" s="320" t="s">
        <v>160</v>
      </c>
      <c r="C36" s="391">
        <v>7.8399999999999997E-2</v>
      </c>
      <c r="D36" s="393">
        <v>7.8399999999999997E-2</v>
      </c>
      <c r="E36" s="121">
        <f t="shared" si="0"/>
        <v>1</v>
      </c>
      <c r="F36" s="366"/>
      <c r="G36" s="386"/>
      <c r="H36" s="325">
        <f t="shared" si="1"/>
        <v>0.84320000000000006</v>
      </c>
      <c r="I36" s="381"/>
      <c r="J36" s="328"/>
      <c r="K36" s="328"/>
    </row>
    <row r="37" spans="2:11" ht="19.5" customHeight="1" x14ac:dyDescent="0.25">
      <c r="B37" s="320" t="s">
        <v>161</v>
      </c>
      <c r="C37" s="391">
        <v>7.8399999999999997E-2</v>
      </c>
      <c r="D37" s="392">
        <v>7.8399999999999997E-2</v>
      </c>
      <c r="E37" s="121">
        <f t="shared" si="0"/>
        <v>1</v>
      </c>
      <c r="F37" s="366"/>
      <c r="G37" s="386"/>
      <c r="H37" s="325">
        <f t="shared" si="1"/>
        <v>0.92160000000000009</v>
      </c>
      <c r="I37" s="381"/>
      <c r="J37" s="328"/>
      <c r="K37" s="328"/>
    </row>
    <row r="38" spans="2:11" ht="19.5" customHeight="1" x14ac:dyDescent="0.25">
      <c r="B38" s="320" t="s">
        <v>162</v>
      </c>
      <c r="C38" s="391">
        <v>7.8399999999999997E-2</v>
      </c>
      <c r="D38" s="392">
        <v>7.8399999999999997E-2</v>
      </c>
      <c r="E38" s="121">
        <f t="shared" si="0"/>
        <v>1</v>
      </c>
      <c r="F38" s="366"/>
      <c r="G38" s="386"/>
      <c r="H38" s="325">
        <f t="shared" si="1"/>
        <v>1</v>
      </c>
      <c r="I38" s="381"/>
      <c r="J38" s="328"/>
      <c r="K38" s="328"/>
    </row>
    <row r="39" spans="2:11" ht="90.75" customHeight="1" x14ac:dyDescent="0.25">
      <c r="B39" s="329" t="s">
        <v>269</v>
      </c>
      <c r="C39" s="276" t="s">
        <v>377</v>
      </c>
      <c r="D39" s="276"/>
      <c r="E39" s="276"/>
      <c r="F39" s="276"/>
      <c r="G39" s="276"/>
      <c r="H39" s="276"/>
      <c r="I39" s="276"/>
      <c r="J39" s="371"/>
      <c r="K39" s="372"/>
    </row>
    <row r="40" spans="2:11" ht="37.35" customHeight="1" x14ac:dyDescent="0.25">
      <c r="B40" s="331"/>
      <c r="C40" s="331"/>
      <c r="D40" s="331"/>
      <c r="E40" s="331"/>
      <c r="F40" s="331"/>
      <c r="G40" s="331"/>
      <c r="H40" s="331"/>
      <c r="I40" s="331"/>
      <c r="J40" s="271"/>
      <c r="K40" s="271"/>
    </row>
    <row r="41" spans="2:11" ht="37.35" customHeight="1" x14ac:dyDescent="0.25">
      <c r="B41" s="331"/>
      <c r="C41" s="331"/>
      <c r="D41" s="331"/>
      <c r="E41" s="331"/>
      <c r="F41" s="331"/>
      <c r="G41" s="331"/>
      <c r="H41" s="331"/>
      <c r="I41" s="331"/>
      <c r="J41" s="330"/>
      <c r="K41" s="330"/>
    </row>
    <row r="42" spans="2:11" ht="37.35" customHeight="1" x14ac:dyDescent="0.25">
      <c r="B42" s="331"/>
      <c r="C42" s="331"/>
      <c r="D42" s="331"/>
      <c r="E42" s="331"/>
      <c r="F42" s="331"/>
      <c r="G42" s="331"/>
      <c r="H42" s="331"/>
      <c r="I42" s="331"/>
      <c r="J42" s="330"/>
      <c r="K42" s="330"/>
    </row>
    <row r="43" spans="2:11" ht="37.35" customHeight="1" x14ac:dyDescent="0.25">
      <c r="B43" s="331"/>
      <c r="C43" s="331"/>
      <c r="D43" s="331"/>
      <c r="E43" s="331"/>
      <c r="F43" s="331"/>
      <c r="G43" s="331"/>
      <c r="H43" s="331"/>
      <c r="I43" s="331"/>
      <c r="J43" s="330"/>
      <c r="K43" s="330"/>
    </row>
    <row r="44" spans="2:11" ht="37.35" customHeight="1" x14ac:dyDescent="0.25">
      <c r="B44" s="331"/>
      <c r="C44" s="331"/>
      <c r="D44" s="331"/>
      <c r="E44" s="331"/>
      <c r="F44" s="331"/>
      <c r="G44" s="331"/>
      <c r="H44" s="331"/>
      <c r="I44" s="331"/>
      <c r="J44" s="269"/>
      <c r="K44" s="269"/>
    </row>
    <row r="45" spans="2:11" ht="71.25" customHeight="1" x14ac:dyDescent="0.25">
      <c r="B45" s="273" t="s">
        <v>270</v>
      </c>
      <c r="C45" s="332" t="s">
        <v>380</v>
      </c>
      <c r="D45" s="332"/>
      <c r="E45" s="332"/>
      <c r="F45" s="332"/>
      <c r="G45" s="332"/>
      <c r="H45" s="332"/>
      <c r="I45" s="332"/>
      <c r="J45" s="383"/>
      <c r="K45" s="384"/>
    </row>
    <row r="46" spans="2:11" ht="38.25" customHeight="1" x14ac:dyDescent="0.25">
      <c r="B46" s="273" t="s">
        <v>271</v>
      </c>
      <c r="C46" s="332" t="s">
        <v>272</v>
      </c>
      <c r="D46" s="332"/>
      <c r="E46" s="332"/>
      <c r="F46" s="332"/>
      <c r="G46" s="332"/>
      <c r="H46" s="332"/>
      <c r="I46" s="332"/>
      <c r="J46" s="333"/>
      <c r="K46" s="333"/>
    </row>
    <row r="47" spans="2:11" ht="66" customHeight="1" x14ac:dyDescent="0.25">
      <c r="B47" s="329" t="s">
        <v>273</v>
      </c>
      <c r="C47" s="276" t="s">
        <v>290</v>
      </c>
      <c r="D47" s="276"/>
      <c r="E47" s="276"/>
      <c r="F47" s="276"/>
      <c r="G47" s="276"/>
      <c r="H47" s="276"/>
      <c r="I47" s="276"/>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30.75" customHeight="1" x14ac:dyDescent="0.25">
      <c r="B50" s="299"/>
      <c r="C50" s="336" t="s">
        <v>279</v>
      </c>
      <c r="D50" s="303" t="s">
        <v>279</v>
      </c>
      <c r="E50" s="303"/>
      <c r="F50" s="303"/>
      <c r="G50" s="296" t="s">
        <v>279</v>
      </c>
      <c r="H50" s="296"/>
      <c r="I50" s="296"/>
      <c r="J50" s="335"/>
      <c r="K50" s="335"/>
    </row>
    <row r="51" spans="2:11" ht="32.25" customHeight="1" x14ac:dyDescent="0.25">
      <c r="B51" s="337" t="s">
        <v>280</v>
      </c>
      <c r="C51" s="248" t="s">
        <v>355</v>
      </c>
      <c r="D51" s="248"/>
      <c r="E51" s="248"/>
      <c r="F51" s="248"/>
      <c r="G51" s="248"/>
      <c r="H51" s="248"/>
      <c r="I51" s="248"/>
      <c r="J51" s="341"/>
      <c r="K51" s="342"/>
    </row>
    <row r="52" spans="2:11" ht="28.5" customHeight="1" x14ac:dyDescent="0.25">
      <c r="B52" s="340" t="s">
        <v>281</v>
      </c>
      <c r="C52" s="250" t="s">
        <v>345</v>
      </c>
      <c r="D52" s="250"/>
      <c r="E52" s="250"/>
      <c r="F52" s="250"/>
      <c r="G52" s="250"/>
      <c r="H52" s="250"/>
      <c r="I52" s="250"/>
      <c r="J52" s="341"/>
      <c r="K52" s="342"/>
    </row>
    <row r="53" spans="2:11" ht="30" customHeight="1" x14ac:dyDescent="0.25">
      <c r="B53" s="329" t="s">
        <v>282</v>
      </c>
      <c r="C53" s="296" t="s">
        <v>346</v>
      </c>
      <c r="D53" s="296"/>
      <c r="E53" s="296"/>
      <c r="F53" s="296"/>
      <c r="G53" s="296"/>
      <c r="H53" s="296"/>
      <c r="I53" s="296"/>
      <c r="J53" s="341"/>
      <c r="K53" s="342"/>
    </row>
    <row r="54" spans="2:11" ht="31.5" customHeight="1" x14ac:dyDescent="0.25">
      <c r="B54" s="343" t="s">
        <v>283</v>
      </c>
      <c r="C54" s="344" t="s">
        <v>279</v>
      </c>
      <c r="D54" s="344"/>
      <c r="E54" s="344"/>
      <c r="F54" s="344"/>
      <c r="G54" s="344"/>
      <c r="H54" s="344"/>
      <c r="I54" s="344"/>
      <c r="J54" s="350" t="s">
        <v>279</v>
      </c>
      <c r="K54" s="351"/>
    </row>
    <row r="55" spans="2:11" x14ac:dyDescent="0.25">
      <c r="B55" s="345"/>
      <c r="C55" s="346"/>
      <c r="D55" s="346"/>
      <c r="E55" s="347"/>
      <c r="F55" s="347"/>
      <c r="G55" s="348"/>
      <c r="H55" s="349"/>
      <c r="I55" s="346"/>
      <c r="J55" s="352"/>
      <c r="K55" s="352"/>
    </row>
    <row r="56" spans="2:11" x14ac:dyDescent="0.25">
      <c r="B56" s="345"/>
      <c r="C56" s="346"/>
      <c r="D56" s="346"/>
      <c r="E56" s="347"/>
      <c r="F56" s="347"/>
      <c r="G56" s="348"/>
      <c r="H56" s="349"/>
      <c r="I56" s="346"/>
      <c r="J56" s="352"/>
      <c r="K56" s="352"/>
    </row>
    <row r="57" spans="2:11" x14ac:dyDescent="0.25">
      <c r="B57" s="345"/>
      <c r="C57" s="346"/>
      <c r="D57" s="346"/>
      <c r="E57" s="347"/>
      <c r="F57" s="347"/>
      <c r="G57" s="348"/>
      <c r="H57" s="349"/>
      <c r="I57" s="346"/>
      <c r="J57" s="352"/>
      <c r="K57" s="352"/>
    </row>
    <row r="58" spans="2:11" x14ac:dyDescent="0.25">
      <c r="B58" s="345"/>
      <c r="C58" s="346"/>
      <c r="D58" s="346"/>
      <c r="E58" s="347"/>
      <c r="F58" s="347"/>
      <c r="G58" s="348"/>
      <c r="H58" s="349"/>
      <c r="I58" s="346"/>
      <c r="J58" s="352"/>
      <c r="K58" s="352"/>
    </row>
    <row r="59" spans="2:11" hidden="1" x14ac:dyDescent="0.25">
      <c r="B59" s="345"/>
      <c r="C59" s="346"/>
      <c r="D59" s="346"/>
      <c r="E59" s="347"/>
      <c r="F59" s="347"/>
      <c r="G59" s="348"/>
      <c r="H59" s="349"/>
      <c r="I59" s="346"/>
      <c r="J59" s="352"/>
      <c r="K59" s="352"/>
    </row>
    <row r="60" spans="2:11" ht="25.5" hidden="1" customHeight="1" x14ac:dyDescent="0.25">
      <c r="B60" s="345"/>
      <c r="C60" s="346"/>
      <c r="D60" s="346"/>
      <c r="E60" s="347"/>
      <c r="F60" s="347"/>
      <c r="G60" s="348"/>
      <c r="H60" s="349"/>
      <c r="I60" s="346"/>
      <c r="J60" s="352"/>
      <c r="K60" s="352"/>
    </row>
  </sheetData>
  <sheetProtection algorithmName="SHA-512" hashValue="k3vxXBhcvkBpjY0mo5sxlKp//7oLcCHISD+/WP59FKdhpmg9MbxbsQ+dVyMnYig7x3mSCvtbg+8krgsN4Q4D6A==" saltValue="Rq0//bc0e7rVb+pOWho1nQ=="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J9" sqref="J9"/>
    </sheetView>
  </sheetViews>
  <sheetFormatPr baseColWidth="10" defaultColWidth="0" defaultRowHeight="15" zeroHeight="1" x14ac:dyDescent="0.25"/>
  <cols>
    <col min="1" max="1" width="1" style="355" customWidth="1"/>
    <col min="2" max="2" width="25.42578125" style="376" customWidth="1"/>
    <col min="3" max="3" width="14.42578125" style="355" customWidth="1"/>
    <col min="4" max="4" width="20.140625" style="355" customWidth="1"/>
    <col min="5" max="5" width="16.42578125" style="355" customWidth="1"/>
    <col min="6" max="6" width="25" style="355" customWidth="1"/>
    <col min="7" max="7" width="22" style="377" customWidth="1"/>
    <col min="8" max="8" width="20.42578125" style="355" customWidth="1"/>
    <col min="9" max="10" width="22.42578125" style="355" customWidth="1"/>
    <col min="11" max="11" width="30.42578125" style="355" customWidth="1"/>
    <col min="12" max="24" width="9.140625" style="357" hidden="1" customWidth="1"/>
    <col min="25" max="1024" width="9.140625" style="355" hidden="1" customWidth="1"/>
    <col min="1025" max="16384" width="9.140625" style="266" hidden="1"/>
  </cols>
  <sheetData>
    <row r="1" spans="2:14" ht="37.5" customHeight="1" x14ac:dyDescent="0.25">
      <c r="B1" s="356"/>
      <c r="C1" s="261" t="s">
        <v>1</v>
      </c>
      <c r="D1" s="261"/>
      <c r="E1" s="261"/>
      <c r="F1" s="261"/>
      <c r="G1" s="261"/>
      <c r="H1" s="261"/>
      <c r="I1" s="262"/>
      <c r="J1" s="263"/>
      <c r="K1" s="263"/>
      <c r="M1" s="265" t="s">
        <v>61</v>
      </c>
    </row>
    <row r="2" spans="2:14" ht="37.5" customHeight="1" x14ac:dyDescent="0.25">
      <c r="B2" s="356"/>
      <c r="C2" s="267" t="s">
        <v>210</v>
      </c>
      <c r="D2" s="267"/>
      <c r="E2" s="267"/>
      <c r="F2" s="267"/>
      <c r="G2" s="267"/>
      <c r="H2" s="267"/>
      <c r="I2" s="262"/>
      <c r="J2" s="263"/>
      <c r="K2" s="263"/>
      <c r="M2" s="265" t="s">
        <v>62</v>
      </c>
    </row>
    <row r="3" spans="2:14" ht="37.5" customHeight="1" x14ac:dyDescent="0.25">
      <c r="B3" s="356"/>
      <c r="C3" s="267" t="s">
        <v>211</v>
      </c>
      <c r="D3" s="267"/>
      <c r="E3" s="267"/>
      <c r="F3" s="267" t="s">
        <v>212</v>
      </c>
      <c r="G3" s="267"/>
      <c r="H3" s="267"/>
      <c r="I3" s="262"/>
      <c r="J3" s="263"/>
      <c r="K3" s="263"/>
      <c r="M3" s="265"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358" t="s">
        <v>71</v>
      </c>
    </row>
    <row r="6" spans="2:14" ht="30.75" customHeight="1" x14ac:dyDescent="0.25">
      <c r="B6" s="273" t="s">
        <v>214</v>
      </c>
      <c r="C6" s="274">
        <v>3</v>
      </c>
      <c r="D6" s="275" t="s">
        <v>215</v>
      </c>
      <c r="E6" s="275"/>
      <c r="F6" s="276" t="s">
        <v>291</v>
      </c>
      <c r="G6" s="276"/>
      <c r="H6" s="276"/>
      <c r="I6" s="276"/>
      <c r="J6" s="359"/>
      <c r="K6" s="359"/>
      <c r="M6" s="265" t="s">
        <v>75</v>
      </c>
      <c r="N6" s="358" t="s">
        <v>76</v>
      </c>
    </row>
    <row r="7" spans="2:14" ht="30.75" customHeight="1" x14ac:dyDescent="0.25">
      <c r="B7" s="273" t="s">
        <v>217</v>
      </c>
      <c r="C7" s="274" t="s">
        <v>78</v>
      </c>
      <c r="D7" s="275" t="s">
        <v>218</v>
      </c>
      <c r="E7" s="275"/>
      <c r="F7" s="279" t="s">
        <v>356</v>
      </c>
      <c r="G7" s="279"/>
      <c r="H7" s="280" t="s">
        <v>219</v>
      </c>
      <c r="I7" s="281" t="s">
        <v>78</v>
      </c>
      <c r="J7" s="282"/>
      <c r="K7" s="282"/>
      <c r="M7" s="265" t="s">
        <v>82</v>
      </c>
      <c r="N7" s="358" t="s">
        <v>83</v>
      </c>
    </row>
    <row r="8" spans="2:14" ht="30.75" customHeight="1" x14ac:dyDescent="0.25">
      <c r="B8" s="273" t="s">
        <v>220</v>
      </c>
      <c r="C8" s="279" t="s">
        <v>221</v>
      </c>
      <c r="D8" s="279"/>
      <c r="E8" s="279"/>
      <c r="F8" s="279"/>
      <c r="G8" s="280" t="s">
        <v>222</v>
      </c>
      <c r="H8" s="283">
        <v>7555</v>
      </c>
      <c r="I8" s="283"/>
      <c r="J8" s="284"/>
      <c r="K8" s="284"/>
      <c r="M8" s="265" t="s">
        <v>87</v>
      </c>
      <c r="N8" s="358" t="s">
        <v>42</v>
      </c>
    </row>
    <row r="9" spans="2:14" ht="30.75" customHeight="1" x14ac:dyDescent="0.25">
      <c r="B9" s="273" t="s">
        <v>62</v>
      </c>
      <c r="C9" s="285" t="s">
        <v>82</v>
      </c>
      <c r="D9" s="285"/>
      <c r="E9" s="285"/>
      <c r="F9" s="285"/>
      <c r="G9" s="280" t="s">
        <v>223</v>
      </c>
      <c r="H9" s="286" t="s">
        <v>90</v>
      </c>
      <c r="I9" s="286"/>
      <c r="J9" s="287"/>
      <c r="K9" s="287"/>
      <c r="M9" s="288" t="s">
        <v>91</v>
      </c>
    </row>
    <row r="10" spans="2:14" ht="30.75" customHeight="1" x14ac:dyDescent="0.25">
      <c r="B10" s="273" t="s">
        <v>224</v>
      </c>
      <c r="C10" s="248" t="s">
        <v>225</v>
      </c>
      <c r="D10" s="248"/>
      <c r="E10" s="248"/>
      <c r="F10" s="248"/>
      <c r="G10" s="248"/>
      <c r="H10" s="248"/>
      <c r="I10" s="248"/>
      <c r="J10" s="289"/>
      <c r="K10" s="289"/>
      <c r="M10" s="288"/>
    </row>
    <row r="11" spans="2:14" ht="30.75" customHeight="1" x14ac:dyDescent="0.25">
      <c r="B11" s="273" t="s">
        <v>226</v>
      </c>
      <c r="C11" s="290" t="s">
        <v>227</v>
      </c>
      <c r="D11" s="290"/>
      <c r="E11" s="290"/>
      <c r="F11" s="290"/>
      <c r="G11" s="290"/>
      <c r="H11" s="290"/>
      <c r="I11" s="290"/>
      <c r="J11" s="282"/>
      <c r="K11" s="282"/>
      <c r="M11" s="288"/>
      <c r="N11" s="358" t="s">
        <v>96</v>
      </c>
    </row>
    <row r="12" spans="2:14" ht="30.75" customHeight="1" x14ac:dyDescent="0.25">
      <c r="B12" s="273" t="s">
        <v>228</v>
      </c>
      <c r="C12" s="291" t="s">
        <v>292</v>
      </c>
      <c r="D12" s="291"/>
      <c r="E12" s="291"/>
      <c r="F12" s="291"/>
      <c r="G12" s="280" t="s">
        <v>230</v>
      </c>
      <c r="H12" s="292" t="s">
        <v>100</v>
      </c>
      <c r="I12" s="292"/>
      <c r="J12" s="282"/>
      <c r="K12" s="282"/>
      <c r="M12" s="288" t="s">
        <v>101</v>
      </c>
      <c r="N12" s="358" t="s">
        <v>78</v>
      </c>
    </row>
    <row r="13" spans="2:14" ht="30.75" customHeight="1" x14ac:dyDescent="0.25">
      <c r="B13" s="273" t="s">
        <v>231</v>
      </c>
      <c r="C13" s="293" t="s">
        <v>232</v>
      </c>
      <c r="D13" s="293"/>
      <c r="E13" s="293"/>
      <c r="F13" s="293"/>
      <c r="G13" s="280" t="s">
        <v>233</v>
      </c>
      <c r="H13" s="290" t="s">
        <v>42</v>
      </c>
      <c r="I13" s="290"/>
      <c r="J13" s="282"/>
      <c r="K13" s="282"/>
      <c r="M13" s="288" t="s">
        <v>105</v>
      </c>
    </row>
    <row r="14" spans="2:14" ht="36.75" customHeight="1" x14ac:dyDescent="0.25">
      <c r="B14" s="273" t="s">
        <v>234</v>
      </c>
      <c r="C14" s="295" t="s">
        <v>293</v>
      </c>
      <c r="D14" s="295"/>
      <c r="E14" s="295"/>
      <c r="F14" s="295"/>
      <c r="G14" s="295"/>
      <c r="H14" s="295"/>
      <c r="I14" s="295"/>
      <c r="J14" s="289"/>
      <c r="K14" s="289"/>
      <c r="M14" s="288" t="s">
        <v>108</v>
      </c>
      <c r="N14" s="358"/>
    </row>
    <row r="15" spans="2:14" ht="30.75" customHeight="1" x14ac:dyDescent="0.25">
      <c r="B15" s="273" t="s">
        <v>236</v>
      </c>
      <c r="C15" s="295" t="s">
        <v>294</v>
      </c>
      <c r="D15" s="295"/>
      <c r="E15" s="295"/>
      <c r="F15" s="295"/>
      <c r="G15" s="295"/>
      <c r="H15" s="295"/>
      <c r="I15" s="295"/>
      <c r="J15" s="277"/>
      <c r="K15" s="277"/>
      <c r="M15" s="288" t="s">
        <v>112</v>
      </c>
      <c r="N15" s="358"/>
    </row>
    <row r="16" spans="2:14" ht="30.75" customHeight="1" x14ac:dyDescent="0.25">
      <c r="B16" s="273" t="s">
        <v>238</v>
      </c>
      <c r="C16" s="296" t="s">
        <v>363</v>
      </c>
      <c r="D16" s="296"/>
      <c r="E16" s="296"/>
      <c r="F16" s="296"/>
      <c r="G16" s="296"/>
      <c r="H16" s="296"/>
      <c r="I16" s="296"/>
      <c r="J16" s="297"/>
      <c r="K16" s="297"/>
      <c r="M16" s="288"/>
      <c r="N16" s="358"/>
    </row>
    <row r="17" spans="2:14" ht="30.75" customHeight="1" x14ac:dyDescent="0.25">
      <c r="B17" s="273" t="s">
        <v>240</v>
      </c>
      <c r="C17" s="290" t="s">
        <v>364</v>
      </c>
      <c r="D17" s="290"/>
      <c r="E17" s="290"/>
      <c r="F17" s="290"/>
      <c r="G17" s="290"/>
      <c r="H17" s="290"/>
      <c r="I17" s="290"/>
      <c r="J17" s="298"/>
      <c r="K17" s="298"/>
      <c r="M17" s="288" t="s">
        <v>100</v>
      </c>
      <c r="N17" s="358"/>
    </row>
    <row r="18" spans="2:14" ht="18" customHeight="1" x14ac:dyDescent="0.25">
      <c r="B18" s="299" t="s">
        <v>242</v>
      </c>
      <c r="C18" s="300" t="s">
        <v>243</v>
      </c>
      <c r="D18" s="300"/>
      <c r="E18" s="300"/>
      <c r="F18" s="301" t="s">
        <v>244</v>
      </c>
      <c r="G18" s="301"/>
      <c r="H18" s="301"/>
      <c r="I18" s="301"/>
      <c r="J18" s="302"/>
      <c r="K18" s="302"/>
      <c r="M18" s="288" t="s">
        <v>122</v>
      </c>
      <c r="N18" s="358"/>
    </row>
    <row r="19" spans="2:14" ht="29.25" customHeight="1" x14ac:dyDescent="0.25">
      <c r="B19" s="299"/>
      <c r="C19" s="303" t="s">
        <v>295</v>
      </c>
      <c r="D19" s="303"/>
      <c r="E19" s="303"/>
      <c r="F19" s="296" t="s">
        <v>365</v>
      </c>
      <c r="G19" s="296"/>
      <c r="H19" s="296"/>
      <c r="I19" s="296"/>
      <c r="J19" s="297"/>
      <c r="K19" s="297"/>
      <c r="M19" s="288" t="s">
        <v>126</v>
      </c>
      <c r="N19" s="358"/>
    </row>
    <row r="20" spans="2:14" ht="30.75" customHeight="1" x14ac:dyDescent="0.25">
      <c r="B20" s="273" t="s">
        <v>247</v>
      </c>
      <c r="C20" s="303" t="s">
        <v>366</v>
      </c>
      <c r="D20" s="303"/>
      <c r="E20" s="303"/>
      <c r="F20" s="292" t="s">
        <v>367</v>
      </c>
      <c r="G20" s="292"/>
      <c r="H20" s="292"/>
      <c r="I20" s="292"/>
      <c r="J20" s="282"/>
      <c r="K20" s="282"/>
      <c r="M20" s="288"/>
      <c r="N20" s="358"/>
    </row>
    <row r="21" spans="2:14" ht="75" customHeight="1" x14ac:dyDescent="0.25">
      <c r="B21" s="273" t="s">
        <v>250</v>
      </c>
      <c r="C21" s="378" t="s">
        <v>352</v>
      </c>
      <c r="D21" s="378"/>
      <c r="E21" s="378"/>
      <c r="F21" s="304" t="s">
        <v>305</v>
      </c>
      <c r="G21" s="304"/>
      <c r="H21" s="304"/>
      <c r="I21" s="304"/>
      <c r="J21" s="277"/>
      <c r="K21" s="277"/>
      <c r="M21" s="305"/>
      <c r="N21" s="358"/>
    </row>
    <row r="22" spans="2:14" ht="23.25" customHeight="1" x14ac:dyDescent="0.25">
      <c r="B22" s="273" t="s">
        <v>253</v>
      </c>
      <c r="C22" s="306">
        <v>44927</v>
      </c>
      <c r="D22" s="306"/>
      <c r="E22" s="306"/>
      <c r="F22" s="280" t="s">
        <v>254</v>
      </c>
      <c r="G22" s="307">
        <v>2</v>
      </c>
      <c r="H22" s="280" t="s">
        <v>255</v>
      </c>
      <c r="I22" s="385">
        <v>5</v>
      </c>
      <c r="J22" s="362"/>
      <c r="K22" s="362"/>
      <c r="M22" s="305"/>
    </row>
    <row r="23" spans="2:14" ht="27" customHeight="1" x14ac:dyDescent="0.25">
      <c r="B23" s="273" t="s">
        <v>256</v>
      </c>
      <c r="C23" s="306">
        <v>45291</v>
      </c>
      <c r="D23" s="306"/>
      <c r="E23" s="306"/>
      <c r="F23" s="280" t="s">
        <v>257</v>
      </c>
      <c r="G23" s="310">
        <v>2</v>
      </c>
      <c r="H23" s="310"/>
      <c r="I23" s="310"/>
      <c r="J23" s="363"/>
      <c r="K23" s="363"/>
      <c r="M23" s="305"/>
    </row>
    <row r="24" spans="2:14" ht="30.75" customHeight="1" x14ac:dyDescent="0.25">
      <c r="B24" s="312" t="s">
        <v>258</v>
      </c>
      <c r="C24" s="313" t="s">
        <v>112</v>
      </c>
      <c r="D24" s="313"/>
      <c r="E24" s="313"/>
      <c r="F24" s="364" t="s">
        <v>259</v>
      </c>
      <c r="G24" s="296" t="s">
        <v>260</v>
      </c>
      <c r="H24" s="296"/>
      <c r="I24" s="296"/>
      <c r="J24" s="302"/>
      <c r="K24" s="302"/>
      <c r="M24" s="305"/>
    </row>
    <row r="25" spans="2:14" ht="22.5" customHeight="1" x14ac:dyDescent="0.25">
      <c r="B25" s="315" t="s">
        <v>261</v>
      </c>
      <c r="C25" s="315"/>
      <c r="D25" s="315"/>
      <c r="E25" s="315"/>
      <c r="F25" s="315"/>
      <c r="G25" s="315"/>
      <c r="H25" s="315"/>
      <c r="I25" s="315"/>
      <c r="J25" s="271"/>
      <c r="K25" s="271"/>
      <c r="M25" s="305"/>
    </row>
    <row r="26" spans="2:14" ht="43.5" customHeight="1" x14ac:dyDescent="0.25">
      <c r="B26" s="316" t="s">
        <v>142</v>
      </c>
      <c r="C26" s="317" t="s">
        <v>262</v>
      </c>
      <c r="D26" s="317" t="s">
        <v>263</v>
      </c>
      <c r="E26" s="318" t="s">
        <v>264</v>
      </c>
      <c r="F26" s="317" t="s">
        <v>265</v>
      </c>
      <c r="G26" s="317" t="s">
        <v>266</v>
      </c>
      <c r="H26" s="318" t="s">
        <v>267</v>
      </c>
      <c r="I26" s="319" t="s">
        <v>268</v>
      </c>
      <c r="J26" s="297"/>
      <c r="K26" s="297"/>
      <c r="M26" s="305"/>
    </row>
    <row r="27" spans="2:14" ht="19.5" customHeight="1" x14ac:dyDescent="0.25">
      <c r="B27" s="320" t="s">
        <v>151</v>
      </c>
      <c r="C27" s="321">
        <v>0.1666</v>
      </c>
      <c r="D27" s="365">
        <v>0.16669999999999999</v>
      </c>
      <c r="E27" s="120">
        <f t="shared" ref="E27:E38" si="0">IF(OR(C27=0,C27=""),0,D27/C27)</f>
        <v>1.0006002400960383</v>
      </c>
      <c r="F27" s="323">
        <f>SUM(C27:C38)</f>
        <v>2.0000000000000004</v>
      </c>
      <c r="G27" s="386">
        <f>SUM(D27:D38)</f>
        <v>2.0000000000000004</v>
      </c>
      <c r="H27" s="325">
        <f>IF(D27="","",(D27*100%)/$G$23)</f>
        <v>8.3349999999999994E-2</v>
      </c>
      <c r="I27" s="387">
        <f>G27+I22</f>
        <v>7</v>
      </c>
      <c r="J27" s="388"/>
      <c r="K27" s="328"/>
      <c r="M27" s="305"/>
    </row>
    <row r="28" spans="2:14" ht="19.5" customHeight="1" x14ac:dyDescent="0.25">
      <c r="B28" s="320" t="s">
        <v>152</v>
      </c>
      <c r="C28" s="321">
        <v>0.1666</v>
      </c>
      <c r="D28" s="365">
        <v>0.1666</v>
      </c>
      <c r="E28" s="120">
        <f t="shared" si="0"/>
        <v>1</v>
      </c>
      <c r="F28" s="323"/>
      <c r="G28" s="386"/>
      <c r="H28" s="325">
        <f>IF(D28="","",(D28*100%)/$G$23+H27)</f>
        <v>0.16664999999999999</v>
      </c>
      <c r="I28" s="387"/>
      <c r="J28" s="328"/>
      <c r="K28" s="328"/>
      <c r="M28" s="305"/>
    </row>
    <row r="29" spans="2:14" ht="19.5" customHeight="1" x14ac:dyDescent="0.25">
      <c r="B29" s="320" t="s">
        <v>153</v>
      </c>
      <c r="C29" s="321">
        <v>0.22919999999999999</v>
      </c>
      <c r="D29" s="365">
        <v>0.22919999999999999</v>
      </c>
      <c r="E29" s="120">
        <f t="shared" si="0"/>
        <v>1</v>
      </c>
      <c r="F29" s="323"/>
      <c r="G29" s="386"/>
      <c r="H29" s="325">
        <f t="shared" ref="H29:H38" si="1">IF(D29="","",(D29*100%)/$G$23+H28)</f>
        <v>0.28125</v>
      </c>
      <c r="I29" s="387"/>
      <c r="J29" s="328"/>
      <c r="K29" s="328"/>
      <c r="M29" s="305"/>
    </row>
    <row r="30" spans="2:14" ht="19.5" customHeight="1" x14ac:dyDescent="0.25">
      <c r="B30" s="320" t="s">
        <v>154</v>
      </c>
      <c r="C30" s="321">
        <v>0.1406</v>
      </c>
      <c r="D30" s="365">
        <v>0.1406</v>
      </c>
      <c r="E30" s="120">
        <f t="shared" si="0"/>
        <v>1</v>
      </c>
      <c r="F30" s="323"/>
      <c r="G30" s="386"/>
      <c r="H30" s="325">
        <f>IF(D30="","",(D30*100%)/$G$23+H29)</f>
        <v>0.35155000000000003</v>
      </c>
      <c r="I30" s="387"/>
      <c r="J30" s="328"/>
      <c r="K30" s="388"/>
    </row>
    <row r="31" spans="2:14" ht="19.5" customHeight="1" x14ac:dyDescent="0.25">
      <c r="B31" s="320" t="s">
        <v>155</v>
      </c>
      <c r="C31" s="321">
        <v>0.1406</v>
      </c>
      <c r="D31" s="365">
        <v>0.1406</v>
      </c>
      <c r="E31" s="120">
        <f t="shared" si="0"/>
        <v>1</v>
      </c>
      <c r="F31" s="323"/>
      <c r="G31" s="386"/>
      <c r="H31" s="325">
        <f t="shared" si="1"/>
        <v>0.42185000000000006</v>
      </c>
      <c r="I31" s="387"/>
      <c r="J31" s="328"/>
      <c r="K31" s="388"/>
    </row>
    <row r="32" spans="2:14" ht="19.5" customHeight="1" x14ac:dyDescent="0.25">
      <c r="B32" s="320" t="s">
        <v>156</v>
      </c>
      <c r="C32" s="321">
        <v>0.1406</v>
      </c>
      <c r="D32" s="365">
        <v>0.1406</v>
      </c>
      <c r="E32" s="120">
        <f t="shared" si="0"/>
        <v>1</v>
      </c>
      <c r="F32" s="323"/>
      <c r="G32" s="386"/>
      <c r="H32" s="325">
        <f t="shared" si="1"/>
        <v>0.49215000000000009</v>
      </c>
      <c r="I32" s="387"/>
      <c r="J32" s="328"/>
      <c r="K32" s="388"/>
    </row>
    <row r="33" spans="2:11" ht="19.5" customHeight="1" x14ac:dyDescent="0.25">
      <c r="B33" s="320" t="s">
        <v>157</v>
      </c>
      <c r="C33" s="321">
        <v>0.1406</v>
      </c>
      <c r="D33" s="365">
        <v>0.1406</v>
      </c>
      <c r="E33" s="120">
        <f t="shared" si="0"/>
        <v>1</v>
      </c>
      <c r="F33" s="323"/>
      <c r="G33" s="386"/>
      <c r="H33" s="325">
        <f t="shared" si="1"/>
        <v>0.56245000000000012</v>
      </c>
      <c r="I33" s="387"/>
      <c r="J33" s="328"/>
      <c r="K33" s="328"/>
    </row>
    <row r="34" spans="2:11" ht="19.5" customHeight="1" x14ac:dyDescent="0.25">
      <c r="B34" s="320" t="s">
        <v>158</v>
      </c>
      <c r="C34" s="321">
        <v>0.1406</v>
      </c>
      <c r="D34" s="365">
        <v>0.1406</v>
      </c>
      <c r="E34" s="120">
        <f t="shared" si="0"/>
        <v>1</v>
      </c>
      <c r="F34" s="323"/>
      <c r="G34" s="386"/>
      <c r="H34" s="325">
        <f>IF(D34="","",(D34*100%)/$G$23+H33)</f>
        <v>0.63275000000000015</v>
      </c>
      <c r="I34" s="387"/>
      <c r="J34" s="328"/>
      <c r="K34" s="328"/>
    </row>
    <row r="35" spans="2:11" ht="19.5" customHeight="1" x14ac:dyDescent="0.25">
      <c r="B35" s="320" t="s">
        <v>159</v>
      </c>
      <c r="C35" s="321">
        <v>0.1406</v>
      </c>
      <c r="D35" s="365">
        <v>0.1406</v>
      </c>
      <c r="E35" s="120">
        <f t="shared" si="0"/>
        <v>1</v>
      </c>
      <c r="F35" s="323"/>
      <c r="G35" s="386"/>
      <c r="H35" s="325">
        <f>IF(D35="","",(D35*100%)/$G$23+H34)</f>
        <v>0.70305000000000017</v>
      </c>
      <c r="I35" s="387"/>
      <c r="J35" s="328"/>
      <c r="K35" s="328"/>
    </row>
    <row r="36" spans="2:11" ht="19.5" customHeight="1" x14ac:dyDescent="0.25">
      <c r="B36" s="320" t="s">
        <v>160</v>
      </c>
      <c r="C36" s="321">
        <v>0.14099999999999999</v>
      </c>
      <c r="D36" s="368">
        <v>0.14099999999999999</v>
      </c>
      <c r="E36" s="120">
        <f t="shared" si="0"/>
        <v>1</v>
      </c>
      <c r="F36" s="323"/>
      <c r="G36" s="386"/>
      <c r="H36" s="325">
        <f t="shared" si="1"/>
        <v>0.77355000000000018</v>
      </c>
      <c r="I36" s="387"/>
      <c r="J36" s="328"/>
      <c r="K36" s="328"/>
    </row>
    <row r="37" spans="2:11" ht="19.5" customHeight="1" x14ac:dyDescent="0.25">
      <c r="B37" s="320" t="s">
        <v>161</v>
      </c>
      <c r="C37" s="321">
        <v>0.26540000000000002</v>
      </c>
      <c r="D37" s="365">
        <v>0.26540000000000002</v>
      </c>
      <c r="E37" s="120">
        <f t="shared" si="0"/>
        <v>1</v>
      </c>
      <c r="F37" s="323"/>
      <c r="G37" s="386"/>
      <c r="H37" s="325">
        <f t="shared" si="1"/>
        <v>0.90625000000000022</v>
      </c>
      <c r="I37" s="387"/>
      <c r="J37" s="328"/>
      <c r="K37" s="328"/>
    </row>
    <row r="38" spans="2:11" ht="19.5" customHeight="1" x14ac:dyDescent="0.25">
      <c r="B38" s="320" t="s">
        <v>162</v>
      </c>
      <c r="C38" s="321">
        <v>0.18759999999999999</v>
      </c>
      <c r="D38" s="365">
        <v>0.1875</v>
      </c>
      <c r="E38" s="120">
        <f t="shared" si="0"/>
        <v>0.99946695095948834</v>
      </c>
      <c r="F38" s="323"/>
      <c r="G38" s="386"/>
      <c r="H38" s="325">
        <f t="shared" si="1"/>
        <v>1.0000000000000002</v>
      </c>
      <c r="I38" s="387"/>
      <c r="J38" s="328"/>
      <c r="K38" s="328"/>
    </row>
    <row r="39" spans="2:11" ht="78.75" customHeight="1" x14ac:dyDescent="0.25">
      <c r="B39" s="329" t="s">
        <v>269</v>
      </c>
      <c r="C39" s="276" t="s">
        <v>379</v>
      </c>
      <c r="D39" s="276"/>
      <c r="E39" s="276"/>
      <c r="F39" s="276"/>
      <c r="G39" s="276"/>
      <c r="H39" s="276"/>
      <c r="I39" s="276"/>
      <c r="J39" s="371"/>
      <c r="K39" s="372"/>
    </row>
    <row r="40" spans="2:11" ht="36.6" customHeight="1" x14ac:dyDescent="0.25">
      <c r="B40" s="331"/>
      <c r="C40" s="331"/>
      <c r="D40" s="331"/>
      <c r="E40" s="331"/>
      <c r="F40" s="331"/>
      <c r="G40" s="331"/>
      <c r="H40" s="331"/>
      <c r="I40" s="331"/>
      <c r="J40" s="271"/>
      <c r="K40" s="271"/>
    </row>
    <row r="41" spans="2:11" ht="36.6" customHeight="1" x14ac:dyDescent="0.25">
      <c r="B41" s="331"/>
      <c r="C41" s="331"/>
      <c r="D41" s="331"/>
      <c r="E41" s="331"/>
      <c r="F41" s="331"/>
      <c r="G41" s="331"/>
      <c r="H41" s="331"/>
      <c r="I41" s="331"/>
      <c r="J41" s="330"/>
      <c r="K41" s="330"/>
    </row>
    <row r="42" spans="2:11" ht="36.6" customHeight="1" x14ac:dyDescent="0.25">
      <c r="B42" s="331"/>
      <c r="C42" s="331"/>
      <c r="D42" s="331"/>
      <c r="E42" s="331"/>
      <c r="F42" s="331"/>
      <c r="G42" s="331"/>
      <c r="H42" s="331"/>
      <c r="I42" s="331"/>
      <c r="J42" s="330"/>
      <c r="K42" s="330"/>
    </row>
    <row r="43" spans="2:11" ht="36.6" customHeight="1" x14ac:dyDescent="0.25">
      <c r="B43" s="331"/>
      <c r="C43" s="331"/>
      <c r="D43" s="331"/>
      <c r="E43" s="331"/>
      <c r="F43" s="331"/>
      <c r="G43" s="331"/>
      <c r="H43" s="331"/>
      <c r="I43" s="331"/>
      <c r="J43" s="330"/>
      <c r="K43" s="330"/>
    </row>
    <row r="44" spans="2:11" ht="36.6" customHeight="1" x14ac:dyDescent="0.25">
      <c r="B44" s="331"/>
      <c r="C44" s="331"/>
      <c r="D44" s="331"/>
      <c r="E44" s="331"/>
      <c r="F44" s="331"/>
      <c r="G44" s="331"/>
      <c r="H44" s="331"/>
      <c r="I44" s="331"/>
      <c r="J44" s="269"/>
      <c r="K44" s="269"/>
    </row>
    <row r="45" spans="2:11" ht="69" customHeight="1" x14ac:dyDescent="0.25">
      <c r="B45" s="273" t="s">
        <v>270</v>
      </c>
      <c r="C45" s="332" t="s">
        <v>383</v>
      </c>
      <c r="D45" s="332"/>
      <c r="E45" s="332"/>
      <c r="F45" s="332"/>
      <c r="G45" s="332"/>
      <c r="H45" s="332"/>
      <c r="I45" s="332"/>
      <c r="J45" s="383"/>
      <c r="K45" s="384"/>
    </row>
    <row r="46" spans="2:11" ht="32.25" customHeight="1" x14ac:dyDescent="0.25">
      <c r="B46" s="273" t="s">
        <v>271</v>
      </c>
      <c r="C46" s="332" t="s">
        <v>272</v>
      </c>
      <c r="D46" s="332"/>
      <c r="E46" s="332"/>
      <c r="F46" s="332"/>
      <c r="G46" s="332"/>
      <c r="H46" s="332"/>
      <c r="I46" s="332"/>
      <c r="J46" s="333"/>
      <c r="K46" s="333"/>
    </row>
    <row r="47" spans="2:11" ht="66" customHeight="1" x14ac:dyDescent="0.25">
      <c r="B47" s="329" t="s">
        <v>273</v>
      </c>
      <c r="C47" s="276" t="s">
        <v>362</v>
      </c>
      <c r="D47" s="276"/>
      <c r="E47" s="276"/>
      <c r="F47" s="276"/>
      <c r="G47" s="276"/>
      <c r="H47" s="276"/>
      <c r="I47" s="276"/>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30.75" customHeight="1" x14ac:dyDescent="0.25">
      <c r="B50" s="299"/>
      <c r="C50" s="336" t="s">
        <v>279</v>
      </c>
      <c r="D50" s="303" t="s">
        <v>279</v>
      </c>
      <c r="E50" s="303"/>
      <c r="F50" s="303"/>
      <c r="G50" s="296" t="s">
        <v>279</v>
      </c>
      <c r="H50" s="296"/>
      <c r="I50" s="296"/>
      <c r="J50" s="335"/>
      <c r="K50" s="335"/>
    </row>
    <row r="51" spans="2:11" ht="32.25" customHeight="1" x14ac:dyDescent="0.25">
      <c r="B51" s="337" t="s">
        <v>280</v>
      </c>
      <c r="C51" s="248" t="s">
        <v>355</v>
      </c>
      <c r="D51" s="248"/>
      <c r="E51" s="248"/>
      <c r="F51" s="248"/>
      <c r="G51" s="248"/>
      <c r="H51" s="248"/>
      <c r="I51" s="248"/>
      <c r="J51" s="341"/>
      <c r="K51" s="342"/>
    </row>
    <row r="52" spans="2:11" ht="28.5" customHeight="1" x14ac:dyDescent="0.25">
      <c r="B52" s="340" t="s">
        <v>281</v>
      </c>
      <c r="C52" s="250" t="s">
        <v>345</v>
      </c>
      <c r="D52" s="250"/>
      <c r="E52" s="250"/>
      <c r="F52" s="250"/>
      <c r="G52" s="250"/>
      <c r="H52" s="250"/>
      <c r="I52" s="250"/>
      <c r="J52" s="341"/>
      <c r="K52" s="342"/>
    </row>
    <row r="53" spans="2:11" ht="30" customHeight="1" x14ac:dyDescent="0.25">
      <c r="B53" s="329" t="s">
        <v>282</v>
      </c>
      <c r="C53" s="296" t="s">
        <v>346</v>
      </c>
      <c r="D53" s="296"/>
      <c r="E53" s="296"/>
      <c r="F53" s="296"/>
      <c r="G53" s="296"/>
      <c r="H53" s="296"/>
      <c r="I53" s="296"/>
      <c r="J53" s="341"/>
      <c r="K53" s="342"/>
    </row>
    <row r="54" spans="2:11" ht="31.5" customHeight="1" x14ac:dyDescent="0.25">
      <c r="B54" s="343" t="s">
        <v>283</v>
      </c>
      <c r="C54" s="344" t="s">
        <v>279</v>
      </c>
      <c r="D54" s="344"/>
      <c r="E54" s="344"/>
      <c r="F54" s="344"/>
      <c r="G54" s="344"/>
      <c r="H54" s="344"/>
      <c r="I54" s="344"/>
      <c r="J54" s="350" t="s">
        <v>279</v>
      </c>
      <c r="K54" s="351"/>
    </row>
    <row r="55" spans="2:11" x14ac:dyDescent="0.25">
      <c r="B55" s="345"/>
      <c r="C55" s="346"/>
      <c r="D55" s="346"/>
      <c r="E55" s="375"/>
      <c r="F55" s="375"/>
      <c r="G55" s="348"/>
      <c r="H55" s="349"/>
      <c r="I55" s="346"/>
      <c r="J55" s="352"/>
      <c r="K55" s="352"/>
    </row>
    <row r="56" spans="2:11" x14ac:dyDescent="0.25">
      <c r="B56" s="345"/>
      <c r="C56" s="346"/>
      <c r="D56" s="346"/>
      <c r="E56" s="375"/>
      <c r="F56" s="375"/>
      <c r="G56" s="348"/>
      <c r="H56" s="349"/>
      <c r="I56" s="346"/>
      <c r="J56" s="352"/>
      <c r="K56" s="352"/>
    </row>
    <row r="57" spans="2:11" x14ac:dyDescent="0.25">
      <c r="B57" s="345"/>
      <c r="C57" s="346"/>
      <c r="D57" s="346"/>
      <c r="E57" s="375"/>
      <c r="F57" s="375"/>
      <c r="G57" s="348"/>
      <c r="H57" s="349"/>
      <c r="I57" s="346"/>
      <c r="J57" s="352"/>
      <c r="K57" s="352"/>
    </row>
    <row r="58" spans="2:11" x14ac:dyDescent="0.25">
      <c r="B58" s="345"/>
      <c r="C58" s="346"/>
      <c r="D58" s="346"/>
      <c r="E58" s="375"/>
      <c r="F58" s="375"/>
      <c r="G58" s="348"/>
      <c r="H58" s="349"/>
      <c r="I58" s="346"/>
      <c r="J58" s="352"/>
      <c r="K58" s="352"/>
    </row>
    <row r="59" spans="2:11" hidden="1" x14ac:dyDescent="0.25">
      <c r="B59" s="345"/>
      <c r="C59" s="346"/>
      <c r="D59" s="346"/>
      <c r="E59" s="375"/>
      <c r="F59" s="375"/>
      <c r="G59" s="348"/>
      <c r="H59" s="349"/>
      <c r="I59" s="346"/>
      <c r="J59" s="352"/>
      <c r="K59" s="352"/>
    </row>
    <row r="60" spans="2:11" ht="25.5" hidden="1" customHeight="1" x14ac:dyDescent="0.25">
      <c r="B60" s="345"/>
      <c r="C60" s="346"/>
      <c r="D60" s="346"/>
      <c r="E60" s="375"/>
      <c r="F60" s="375"/>
      <c r="G60" s="348"/>
      <c r="H60" s="349"/>
      <c r="I60" s="346"/>
      <c r="J60" s="352"/>
      <c r="K60" s="352"/>
    </row>
  </sheetData>
  <sheetProtection algorithmName="SHA-512" hashValue="0lw7ivFol8oJW8qO/s5rX93epEhgrwnYl7mqVYVsJzpVHaYhzeFa4HqBT+igsZvVSxSPvNepFmQmVLLUVvy+4w==" saltValue="Tr4Lr2bdWo/asf5HcNxZz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6D9F1"/>
  </sheetPr>
  <dimension ref="A1:AMJ60"/>
  <sheetViews>
    <sheetView zoomScale="80" zoomScaleNormal="80" workbookViewId="0">
      <selection activeCell="K17" sqref="K17"/>
    </sheetView>
  </sheetViews>
  <sheetFormatPr baseColWidth="10" defaultColWidth="0" defaultRowHeight="15" zeroHeight="1" x14ac:dyDescent="0.25"/>
  <cols>
    <col min="1" max="1" width="1" style="355" customWidth="1"/>
    <col min="2" max="2" width="25.42578125" style="376" customWidth="1"/>
    <col min="3" max="3" width="14.42578125" style="355" customWidth="1"/>
    <col min="4" max="4" width="20.140625" style="355" customWidth="1"/>
    <col min="5" max="5" width="16.42578125" style="355" customWidth="1"/>
    <col min="6" max="6" width="25" style="355" customWidth="1"/>
    <col min="7" max="7" width="22" style="377" customWidth="1"/>
    <col min="8" max="8" width="20.42578125" style="355" customWidth="1"/>
    <col min="9" max="11" width="22.42578125" style="355" customWidth="1"/>
    <col min="12" max="24" width="9.140625" style="357" hidden="1" customWidth="1"/>
    <col min="25" max="1024" width="9.140625" style="355" hidden="1" customWidth="1"/>
    <col min="1025" max="16384" width="9.140625" style="266" hidden="1"/>
  </cols>
  <sheetData>
    <row r="1" spans="2:14" ht="37.5" customHeight="1" x14ac:dyDescent="0.25">
      <c r="B1" s="356"/>
      <c r="C1" s="261" t="s">
        <v>1</v>
      </c>
      <c r="D1" s="261"/>
      <c r="E1" s="261"/>
      <c r="F1" s="261"/>
      <c r="G1" s="261"/>
      <c r="H1" s="261"/>
      <c r="I1" s="262"/>
      <c r="J1" s="263"/>
      <c r="K1" s="263"/>
      <c r="M1" s="265" t="s">
        <v>61</v>
      </c>
    </row>
    <row r="2" spans="2:14" ht="37.5" customHeight="1" x14ac:dyDescent="0.25">
      <c r="B2" s="356"/>
      <c r="C2" s="267" t="s">
        <v>210</v>
      </c>
      <c r="D2" s="267"/>
      <c r="E2" s="267"/>
      <c r="F2" s="267"/>
      <c r="G2" s="267"/>
      <c r="H2" s="267"/>
      <c r="I2" s="262"/>
      <c r="J2" s="263"/>
      <c r="K2" s="263"/>
      <c r="M2" s="265" t="s">
        <v>62</v>
      </c>
    </row>
    <row r="3" spans="2:14" ht="37.5" customHeight="1" x14ac:dyDescent="0.25">
      <c r="B3" s="356"/>
      <c r="C3" s="267" t="s">
        <v>211</v>
      </c>
      <c r="D3" s="267"/>
      <c r="E3" s="267"/>
      <c r="F3" s="267" t="s">
        <v>212</v>
      </c>
      <c r="G3" s="267"/>
      <c r="H3" s="267"/>
      <c r="I3" s="262"/>
      <c r="J3" s="263"/>
      <c r="K3" s="263"/>
      <c r="M3" s="265" t="s">
        <v>64</v>
      </c>
    </row>
    <row r="4" spans="2:14" ht="23.25" customHeight="1" x14ac:dyDescent="0.25">
      <c r="B4" s="268"/>
      <c r="C4" s="268"/>
      <c r="D4" s="268"/>
      <c r="E4" s="268"/>
      <c r="F4" s="268"/>
      <c r="G4" s="268"/>
      <c r="H4" s="268"/>
      <c r="I4" s="268"/>
      <c r="J4" s="269"/>
      <c r="K4" s="269"/>
    </row>
    <row r="5" spans="2:14" ht="24" customHeight="1" x14ac:dyDescent="0.25">
      <c r="B5" s="270" t="s">
        <v>213</v>
      </c>
      <c r="C5" s="270"/>
      <c r="D5" s="270"/>
      <c r="E5" s="270"/>
      <c r="F5" s="270"/>
      <c r="G5" s="270"/>
      <c r="H5" s="270"/>
      <c r="I5" s="270"/>
      <c r="J5" s="271"/>
      <c r="K5" s="271"/>
      <c r="N5" s="358" t="s">
        <v>71</v>
      </c>
    </row>
    <row r="6" spans="2:14" ht="30.75" customHeight="1" x14ac:dyDescent="0.25">
      <c r="B6" s="273" t="s">
        <v>214</v>
      </c>
      <c r="C6" s="274">
        <v>4</v>
      </c>
      <c r="D6" s="275" t="s">
        <v>215</v>
      </c>
      <c r="E6" s="275"/>
      <c r="F6" s="276" t="s">
        <v>296</v>
      </c>
      <c r="G6" s="276"/>
      <c r="H6" s="276"/>
      <c r="I6" s="276"/>
      <c r="J6" s="359"/>
      <c r="K6" s="359"/>
      <c r="M6" s="265" t="s">
        <v>75</v>
      </c>
      <c r="N6" s="358" t="s">
        <v>76</v>
      </c>
    </row>
    <row r="7" spans="2:14" ht="30.75" customHeight="1" x14ac:dyDescent="0.25">
      <c r="B7" s="273" t="s">
        <v>217</v>
      </c>
      <c r="C7" s="274" t="s">
        <v>78</v>
      </c>
      <c r="D7" s="275" t="s">
        <v>218</v>
      </c>
      <c r="E7" s="275"/>
      <c r="F7" s="279" t="s">
        <v>356</v>
      </c>
      <c r="G7" s="279"/>
      <c r="H7" s="280" t="s">
        <v>219</v>
      </c>
      <c r="I7" s="281" t="s">
        <v>78</v>
      </c>
      <c r="J7" s="282"/>
      <c r="K7" s="282"/>
      <c r="M7" s="265" t="s">
        <v>82</v>
      </c>
      <c r="N7" s="358" t="s">
        <v>83</v>
      </c>
    </row>
    <row r="8" spans="2:14" ht="30.75" customHeight="1" x14ac:dyDescent="0.25">
      <c r="B8" s="273" t="s">
        <v>220</v>
      </c>
      <c r="C8" s="279" t="s">
        <v>221</v>
      </c>
      <c r="D8" s="279"/>
      <c r="E8" s="279"/>
      <c r="F8" s="279"/>
      <c r="G8" s="280" t="s">
        <v>222</v>
      </c>
      <c r="H8" s="283">
        <v>7555</v>
      </c>
      <c r="I8" s="283"/>
      <c r="J8" s="284"/>
      <c r="K8" s="284"/>
      <c r="M8" s="265" t="s">
        <v>87</v>
      </c>
      <c r="N8" s="358" t="s">
        <v>42</v>
      </c>
    </row>
    <row r="9" spans="2:14" ht="30.75" customHeight="1" x14ac:dyDescent="0.25">
      <c r="B9" s="273" t="s">
        <v>62</v>
      </c>
      <c r="C9" s="285" t="s">
        <v>82</v>
      </c>
      <c r="D9" s="285"/>
      <c r="E9" s="285"/>
      <c r="F9" s="285"/>
      <c r="G9" s="280" t="s">
        <v>223</v>
      </c>
      <c r="H9" s="286" t="s">
        <v>90</v>
      </c>
      <c r="I9" s="286"/>
      <c r="J9" s="287"/>
      <c r="K9" s="287"/>
      <c r="M9" s="288" t="s">
        <v>91</v>
      </c>
    </row>
    <row r="10" spans="2:14" ht="30.75" customHeight="1" x14ac:dyDescent="0.25">
      <c r="B10" s="273" t="s">
        <v>224</v>
      </c>
      <c r="C10" s="248" t="s">
        <v>225</v>
      </c>
      <c r="D10" s="248"/>
      <c r="E10" s="248"/>
      <c r="F10" s="248"/>
      <c r="G10" s="248"/>
      <c r="H10" s="248"/>
      <c r="I10" s="248"/>
      <c r="J10" s="289"/>
      <c r="K10" s="289"/>
      <c r="M10" s="288"/>
    </row>
    <row r="11" spans="2:14" ht="30.75" customHeight="1" x14ac:dyDescent="0.25">
      <c r="B11" s="273" t="s">
        <v>226</v>
      </c>
      <c r="C11" s="290" t="s">
        <v>227</v>
      </c>
      <c r="D11" s="290"/>
      <c r="E11" s="290"/>
      <c r="F11" s="290"/>
      <c r="G11" s="290"/>
      <c r="H11" s="290"/>
      <c r="I11" s="290"/>
      <c r="J11" s="282"/>
      <c r="K11" s="282"/>
      <c r="M11" s="288"/>
      <c r="N11" s="358" t="s">
        <v>96</v>
      </c>
    </row>
    <row r="12" spans="2:14" ht="30.75" customHeight="1" x14ac:dyDescent="0.25">
      <c r="B12" s="273" t="s">
        <v>228</v>
      </c>
      <c r="C12" s="291" t="s">
        <v>297</v>
      </c>
      <c r="D12" s="291"/>
      <c r="E12" s="291"/>
      <c r="F12" s="291"/>
      <c r="G12" s="280" t="s">
        <v>230</v>
      </c>
      <c r="H12" s="292" t="s">
        <v>100</v>
      </c>
      <c r="I12" s="292"/>
      <c r="J12" s="282"/>
      <c r="K12" s="282"/>
      <c r="M12" s="288" t="s">
        <v>101</v>
      </c>
      <c r="N12" s="358" t="s">
        <v>78</v>
      </c>
    </row>
    <row r="13" spans="2:14" ht="30.75" customHeight="1" x14ac:dyDescent="0.25">
      <c r="B13" s="273" t="s">
        <v>231</v>
      </c>
      <c r="C13" s="293" t="s">
        <v>232</v>
      </c>
      <c r="D13" s="293"/>
      <c r="E13" s="293"/>
      <c r="F13" s="293"/>
      <c r="G13" s="280" t="s">
        <v>233</v>
      </c>
      <c r="H13" s="290" t="s">
        <v>42</v>
      </c>
      <c r="I13" s="290"/>
      <c r="J13" s="282"/>
      <c r="K13" s="282"/>
      <c r="M13" s="288" t="s">
        <v>105</v>
      </c>
    </row>
    <row r="14" spans="2:14" ht="36.75" customHeight="1" x14ac:dyDescent="0.25">
      <c r="B14" s="273" t="s">
        <v>234</v>
      </c>
      <c r="C14" s="361" t="s">
        <v>298</v>
      </c>
      <c r="D14" s="361"/>
      <c r="E14" s="361"/>
      <c r="F14" s="361"/>
      <c r="G14" s="361"/>
      <c r="H14" s="361"/>
      <c r="I14" s="361"/>
      <c r="J14" s="289"/>
      <c r="K14" s="289"/>
      <c r="M14" s="288" t="s">
        <v>108</v>
      </c>
      <c r="N14" s="358"/>
    </row>
    <row r="15" spans="2:14" ht="30.75" customHeight="1" x14ac:dyDescent="0.25">
      <c r="B15" s="273" t="s">
        <v>236</v>
      </c>
      <c r="C15" s="295" t="s">
        <v>294</v>
      </c>
      <c r="D15" s="295"/>
      <c r="E15" s="295"/>
      <c r="F15" s="295"/>
      <c r="G15" s="295"/>
      <c r="H15" s="295"/>
      <c r="I15" s="295"/>
      <c r="J15" s="277"/>
      <c r="K15" s="277"/>
      <c r="M15" s="288" t="s">
        <v>112</v>
      </c>
      <c r="N15" s="358"/>
    </row>
    <row r="16" spans="2:14" ht="30.75" customHeight="1" x14ac:dyDescent="0.25">
      <c r="B16" s="273" t="s">
        <v>238</v>
      </c>
      <c r="C16" s="296" t="s">
        <v>299</v>
      </c>
      <c r="D16" s="296"/>
      <c r="E16" s="296"/>
      <c r="F16" s="296"/>
      <c r="G16" s="296"/>
      <c r="H16" s="296"/>
      <c r="I16" s="296"/>
      <c r="J16" s="297"/>
      <c r="K16" s="297"/>
      <c r="M16" s="288"/>
      <c r="N16" s="358"/>
    </row>
    <row r="17" spans="2:14" ht="30.75" customHeight="1" x14ac:dyDescent="0.25">
      <c r="B17" s="273" t="s">
        <v>240</v>
      </c>
      <c r="C17" s="290" t="s">
        <v>300</v>
      </c>
      <c r="D17" s="290"/>
      <c r="E17" s="290"/>
      <c r="F17" s="290"/>
      <c r="G17" s="290"/>
      <c r="H17" s="290"/>
      <c r="I17" s="290"/>
      <c r="J17" s="298"/>
      <c r="K17" s="298"/>
      <c r="M17" s="288" t="s">
        <v>100</v>
      </c>
      <c r="N17" s="358"/>
    </row>
    <row r="18" spans="2:14" ht="18" customHeight="1" x14ac:dyDescent="0.25">
      <c r="B18" s="299" t="s">
        <v>242</v>
      </c>
      <c r="C18" s="300" t="s">
        <v>243</v>
      </c>
      <c r="D18" s="300"/>
      <c r="E18" s="300"/>
      <c r="F18" s="301" t="s">
        <v>244</v>
      </c>
      <c r="G18" s="301"/>
      <c r="H18" s="301"/>
      <c r="I18" s="301"/>
      <c r="J18" s="302"/>
      <c r="K18" s="302"/>
      <c r="M18" s="288" t="s">
        <v>122</v>
      </c>
      <c r="N18" s="358"/>
    </row>
    <row r="19" spans="2:14" ht="24" customHeight="1" x14ac:dyDescent="0.25">
      <c r="B19" s="299"/>
      <c r="C19" s="303" t="s">
        <v>301</v>
      </c>
      <c r="D19" s="303"/>
      <c r="E19" s="303"/>
      <c r="F19" s="296" t="s">
        <v>302</v>
      </c>
      <c r="G19" s="296"/>
      <c r="H19" s="296"/>
      <c r="I19" s="296"/>
      <c r="J19" s="297"/>
      <c r="K19" s="297"/>
      <c r="M19" s="288" t="s">
        <v>126</v>
      </c>
      <c r="N19" s="358"/>
    </row>
    <row r="20" spans="2:14" ht="27.75" customHeight="1" x14ac:dyDescent="0.25">
      <c r="B20" s="273" t="s">
        <v>247</v>
      </c>
      <c r="C20" s="303" t="s">
        <v>303</v>
      </c>
      <c r="D20" s="303"/>
      <c r="E20" s="303"/>
      <c r="F20" s="292" t="s">
        <v>304</v>
      </c>
      <c r="G20" s="292"/>
      <c r="H20" s="292"/>
      <c r="I20" s="292"/>
      <c r="J20" s="282"/>
      <c r="K20" s="282"/>
      <c r="M20" s="288"/>
      <c r="N20" s="358"/>
    </row>
    <row r="21" spans="2:14" ht="73.5" customHeight="1" x14ac:dyDescent="0.25">
      <c r="B21" s="273" t="s">
        <v>250</v>
      </c>
      <c r="C21" s="378" t="s">
        <v>352</v>
      </c>
      <c r="D21" s="378"/>
      <c r="E21" s="378"/>
      <c r="F21" s="304" t="s">
        <v>305</v>
      </c>
      <c r="G21" s="304"/>
      <c r="H21" s="304"/>
      <c r="I21" s="304"/>
      <c r="J21" s="277"/>
      <c r="K21" s="277"/>
      <c r="M21" s="305"/>
      <c r="N21" s="358"/>
    </row>
    <row r="22" spans="2:14" ht="23.25" customHeight="1" x14ac:dyDescent="0.25">
      <c r="B22" s="273" t="s">
        <v>253</v>
      </c>
      <c r="C22" s="306">
        <v>44927</v>
      </c>
      <c r="D22" s="306"/>
      <c r="E22" s="306"/>
      <c r="F22" s="280" t="s">
        <v>254</v>
      </c>
      <c r="G22" s="307">
        <v>1</v>
      </c>
      <c r="H22" s="280" t="s">
        <v>255</v>
      </c>
      <c r="I22" s="308">
        <v>3</v>
      </c>
      <c r="J22" s="362"/>
      <c r="K22" s="362"/>
      <c r="M22" s="305"/>
    </row>
    <row r="23" spans="2:14" ht="27" customHeight="1" x14ac:dyDescent="0.25">
      <c r="B23" s="273" t="s">
        <v>256</v>
      </c>
      <c r="C23" s="306">
        <v>45291</v>
      </c>
      <c r="D23" s="306"/>
      <c r="E23" s="306"/>
      <c r="F23" s="280" t="s">
        <v>257</v>
      </c>
      <c r="G23" s="310">
        <v>1</v>
      </c>
      <c r="H23" s="310"/>
      <c r="I23" s="310"/>
      <c r="J23" s="363"/>
      <c r="K23" s="363"/>
      <c r="M23" s="305"/>
    </row>
    <row r="24" spans="2:14" ht="30.75" customHeight="1" x14ac:dyDescent="0.25">
      <c r="B24" s="312" t="s">
        <v>258</v>
      </c>
      <c r="C24" s="313" t="s">
        <v>112</v>
      </c>
      <c r="D24" s="313"/>
      <c r="E24" s="313"/>
      <c r="F24" s="364" t="s">
        <v>259</v>
      </c>
      <c r="G24" s="296" t="s">
        <v>260</v>
      </c>
      <c r="H24" s="296"/>
      <c r="I24" s="296"/>
      <c r="J24" s="302"/>
      <c r="K24" s="302"/>
      <c r="M24" s="305"/>
    </row>
    <row r="25" spans="2:14" ht="22.5" customHeight="1" x14ac:dyDescent="0.25">
      <c r="B25" s="315" t="s">
        <v>261</v>
      </c>
      <c r="C25" s="315"/>
      <c r="D25" s="315"/>
      <c r="E25" s="315"/>
      <c r="F25" s="315"/>
      <c r="G25" s="315"/>
      <c r="H25" s="315"/>
      <c r="I25" s="315"/>
      <c r="J25" s="271"/>
      <c r="K25" s="271"/>
      <c r="M25" s="305"/>
    </row>
    <row r="26" spans="2:14" ht="43.5" customHeight="1" x14ac:dyDescent="0.25">
      <c r="B26" s="316" t="s">
        <v>142</v>
      </c>
      <c r="C26" s="317" t="s">
        <v>262</v>
      </c>
      <c r="D26" s="317" t="s">
        <v>263</v>
      </c>
      <c r="E26" s="318" t="s">
        <v>264</v>
      </c>
      <c r="F26" s="317" t="s">
        <v>265</v>
      </c>
      <c r="G26" s="317" t="s">
        <v>266</v>
      </c>
      <c r="H26" s="318" t="s">
        <v>267</v>
      </c>
      <c r="I26" s="319" t="s">
        <v>268</v>
      </c>
      <c r="J26" s="297"/>
      <c r="K26" s="297"/>
      <c r="M26" s="305"/>
    </row>
    <row r="27" spans="2:14" ht="19.5" customHeight="1" x14ac:dyDescent="0.25">
      <c r="B27" s="320" t="s">
        <v>151</v>
      </c>
      <c r="C27" s="321">
        <v>1.47E-2</v>
      </c>
      <c r="D27" s="368">
        <v>1.47E-2</v>
      </c>
      <c r="E27" s="120">
        <f t="shared" ref="E27:E38" si="0">IF(OR(C27=0,C27=""),0,D27/C27)</f>
        <v>1</v>
      </c>
      <c r="F27" s="379">
        <f>SUM(C27:C38)</f>
        <v>1</v>
      </c>
      <c r="G27" s="380">
        <f>SUM(D27:D38)</f>
        <v>1</v>
      </c>
      <c r="H27" s="325">
        <f>IF(D27="","",(D27*100%)/$G$23)</f>
        <v>1.47E-2</v>
      </c>
      <c r="I27" s="381">
        <f>G27+I22</f>
        <v>4</v>
      </c>
      <c r="J27" s="328"/>
      <c r="K27" s="328"/>
      <c r="M27" s="305"/>
    </row>
    <row r="28" spans="2:14" ht="19.5" customHeight="1" x14ac:dyDescent="0.25">
      <c r="B28" s="320" t="s">
        <v>152</v>
      </c>
      <c r="C28" s="321">
        <v>0.13220000000000001</v>
      </c>
      <c r="D28" s="368">
        <v>0</v>
      </c>
      <c r="E28" s="120">
        <f t="shared" si="0"/>
        <v>0</v>
      </c>
      <c r="F28" s="379"/>
      <c r="G28" s="380"/>
      <c r="H28" s="325">
        <f t="shared" ref="H28:H38" si="1">IF(D28="","",(D28*100%)/$G$23+H27)</f>
        <v>1.47E-2</v>
      </c>
      <c r="I28" s="381"/>
      <c r="J28" s="328"/>
      <c r="K28" s="328"/>
      <c r="M28" s="305"/>
    </row>
    <row r="29" spans="2:14" ht="19.5" customHeight="1" x14ac:dyDescent="0.25">
      <c r="B29" s="320" t="s">
        <v>153</v>
      </c>
      <c r="C29" s="321">
        <v>0.13220000000000001</v>
      </c>
      <c r="D29" s="368">
        <v>0.26440000000000002</v>
      </c>
      <c r="E29" s="120">
        <f t="shared" si="0"/>
        <v>2</v>
      </c>
      <c r="F29" s="379"/>
      <c r="G29" s="380"/>
      <c r="H29" s="325">
        <f t="shared" si="1"/>
        <v>0.27910000000000001</v>
      </c>
      <c r="I29" s="381"/>
      <c r="J29" s="328"/>
      <c r="K29" s="328"/>
      <c r="M29" s="305"/>
    </row>
    <row r="30" spans="2:14" ht="19.5" customHeight="1" x14ac:dyDescent="0.25">
      <c r="B30" s="320" t="s">
        <v>154</v>
      </c>
      <c r="C30" s="321">
        <v>0.13250000000000001</v>
      </c>
      <c r="D30" s="368">
        <v>0.13250000000000001</v>
      </c>
      <c r="E30" s="120">
        <f t="shared" si="0"/>
        <v>1</v>
      </c>
      <c r="F30" s="379"/>
      <c r="G30" s="380"/>
      <c r="H30" s="325">
        <f t="shared" si="1"/>
        <v>0.41160000000000002</v>
      </c>
      <c r="I30" s="381"/>
      <c r="J30" s="328"/>
      <c r="K30" s="328"/>
    </row>
    <row r="31" spans="2:14" ht="19.5" customHeight="1" x14ac:dyDescent="0.25">
      <c r="B31" s="320" t="s">
        <v>155</v>
      </c>
      <c r="C31" s="321">
        <v>9.3399999999999997E-2</v>
      </c>
      <c r="D31" s="368">
        <v>9.3399999999999997E-2</v>
      </c>
      <c r="E31" s="120">
        <f t="shared" si="0"/>
        <v>1</v>
      </c>
      <c r="F31" s="379"/>
      <c r="G31" s="380"/>
      <c r="H31" s="325">
        <f t="shared" si="1"/>
        <v>0.505</v>
      </c>
      <c r="I31" s="381"/>
      <c r="J31" s="328"/>
      <c r="K31" s="328"/>
    </row>
    <row r="32" spans="2:14" ht="19.5" customHeight="1" x14ac:dyDescent="0.25">
      <c r="B32" s="320" t="s">
        <v>156</v>
      </c>
      <c r="C32" s="321">
        <v>9.3399999999999997E-2</v>
      </c>
      <c r="D32" s="368">
        <v>9.3399999999999997E-2</v>
      </c>
      <c r="E32" s="120">
        <f t="shared" si="0"/>
        <v>1</v>
      </c>
      <c r="F32" s="379"/>
      <c r="G32" s="380"/>
      <c r="H32" s="325">
        <f t="shared" si="1"/>
        <v>0.59840000000000004</v>
      </c>
      <c r="I32" s="381"/>
      <c r="J32" s="328"/>
      <c r="K32" s="328"/>
    </row>
    <row r="33" spans="2:11" ht="19.5" customHeight="1" x14ac:dyDescent="0.25">
      <c r="B33" s="320" t="s">
        <v>157</v>
      </c>
      <c r="C33" s="321">
        <v>9.3399999999999997E-2</v>
      </c>
      <c r="D33" s="368">
        <v>9.3399999999999997E-2</v>
      </c>
      <c r="E33" s="120">
        <f t="shared" si="0"/>
        <v>1</v>
      </c>
      <c r="F33" s="379"/>
      <c r="G33" s="380"/>
      <c r="H33" s="325">
        <f t="shared" si="1"/>
        <v>0.69180000000000008</v>
      </c>
      <c r="I33" s="381"/>
      <c r="J33" s="328"/>
      <c r="K33" s="328"/>
    </row>
    <row r="34" spans="2:11" ht="19.5" customHeight="1" x14ac:dyDescent="0.25">
      <c r="B34" s="320" t="s">
        <v>158</v>
      </c>
      <c r="C34" s="321">
        <v>9.3399999999999997E-2</v>
      </c>
      <c r="D34" s="368">
        <v>9.3399999999999997E-2</v>
      </c>
      <c r="E34" s="120">
        <f t="shared" si="0"/>
        <v>1</v>
      </c>
      <c r="F34" s="379"/>
      <c r="G34" s="380"/>
      <c r="H34" s="325">
        <f t="shared" si="1"/>
        <v>0.78520000000000012</v>
      </c>
      <c r="I34" s="381"/>
      <c r="J34" s="328"/>
      <c r="K34" s="328"/>
    </row>
    <row r="35" spans="2:11" ht="19.5" customHeight="1" x14ac:dyDescent="0.25">
      <c r="B35" s="320" t="s">
        <v>159</v>
      </c>
      <c r="C35" s="321">
        <v>9.2799999999999994E-2</v>
      </c>
      <c r="D35" s="368">
        <v>9.2799999999999994E-2</v>
      </c>
      <c r="E35" s="120">
        <f t="shared" si="0"/>
        <v>1</v>
      </c>
      <c r="F35" s="379"/>
      <c r="G35" s="380"/>
      <c r="H35" s="325">
        <f t="shared" si="1"/>
        <v>0.87800000000000011</v>
      </c>
      <c r="I35" s="381"/>
      <c r="J35" s="328"/>
      <c r="K35" s="328"/>
    </row>
    <row r="36" spans="2:11" ht="19.5" customHeight="1" x14ac:dyDescent="0.25">
      <c r="B36" s="320" t="s">
        <v>160</v>
      </c>
      <c r="C36" s="321">
        <v>9.2799999999999994E-2</v>
      </c>
      <c r="D36" s="382">
        <v>9.2799999999999994E-2</v>
      </c>
      <c r="E36" s="120">
        <f t="shared" si="0"/>
        <v>1</v>
      </c>
      <c r="F36" s="379"/>
      <c r="G36" s="380"/>
      <c r="H36" s="325">
        <f t="shared" si="1"/>
        <v>0.97080000000000011</v>
      </c>
      <c r="I36" s="381"/>
      <c r="J36" s="328"/>
      <c r="K36" s="328"/>
    </row>
    <row r="37" spans="2:11" ht="19.5" customHeight="1" x14ac:dyDescent="0.25">
      <c r="B37" s="320" t="s">
        <v>161</v>
      </c>
      <c r="C37" s="321">
        <v>1.46E-2</v>
      </c>
      <c r="D37" s="368">
        <v>1.46E-2</v>
      </c>
      <c r="E37" s="120">
        <f t="shared" si="0"/>
        <v>1</v>
      </c>
      <c r="F37" s="379"/>
      <c r="G37" s="380"/>
      <c r="H37" s="325">
        <f t="shared" si="1"/>
        <v>0.98540000000000005</v>
      </c>
      <c r="I37" s="381"/>
      <c r="J37" s="328"/>
      <c r="K37" s="328"/>
    </row>
    <row r="38" spans="2:11" ht="19.5" customHeight="1" x14ac:dyDescent="0.25">
      <c r="B38" s="320" t="s">
        <v>162</v>
      </c>
      <c r="C38" s="321">
        <v>1.46E-2</v>
      </c>
      <c r="D38" s="368">
        <v>1.46E-2</v>
      </c>
      <c r="E38" s="120">
        <f t="shared" si="0"/>
        <v>1</v>
      </c>
      <c r="F38" s="379"/>
      <c r="G38" s="380"/>
      <c r="H38" s="325">
        <f t="shared" si="1"/>
        <v>1</v>
      </c>
      <c r="I38" s="381"/>
      <c r="J38" s="328"/>
      <c r="K38" s="328"/>
    </row>
    <row r="39" spans="2:11" ht="90.75" customHeight="1" x14ac:dyDescent="0.25">
      <c r="B39" s="329" t="s">
        <v>269</v>
      </c>
      <c r="C39" s="332" t="s">
        <v>381</v>
      </c>
      <c r="D39" s="332"/>
      <c r="E39" s="332"/>
      <c r="F39" s="332"/>
      <c r="G39" s="332"/>
      <c r="H39" s="332"/>
      <c r="I39" s="332"/>
      <c r="J39" s="371"/>
      <c r="K39" s="372"/>
    </row>
    <row r="40" spans="2:11" ht="36.6" customHeight="1" x14ac:dyDescent="0.25">
      <c r="B40" s="331"/>
      <c r="C40" s="331"/>
      <c r="D40" s="331"/>
      <c r="E40" s="331"/>
      <c r="F40" s="331"/>
      <c r="G40" s="331"/>
      <c r="H40" s="331"/>
      <c r="I40" s="331"/>
      <c r="J40" s="271"/>
      <c r="K40" s="271"/>
    </row>
    <row r="41" spans="2:11" ht="36.6" customHeight="1" x14ac:dyDescent="0.25">
      <c r="B41" s="331"/>
      <c r="C41" s="331"/>
      <c r="D41" s="331"/>
      <c r="E41" s="331"/>
      <c r="F41" s="331"/>
      <c r="G41" s="331"/>
      <c r="H41" s="331"/>
      <c r="I41" s="331"/>
      <c r="J41" s="330"/>
      <c r="K41" s="330"/>
    </row>
    <row r="42" spans="2:11" ht="36.6" customHeight="1" x14ac:dyDescent="0.25">
      <c r="B42" s="331"/>
      <c r="C42" s="331"/>
      <c r="D42" s="331"/>
      <c r="E42" s="331"/>
      <c r="F42" s="331"/>
      <c r="G42" s="331"/>
      <c r="H42" s="331"/>
      <c r="I42" s="331"/>
      <c r="J42" s="330"/>
      <c r="K42" s="330"/>
    </row>
    <row r="43" spans="2:11" ht="36.6" customHeight="1" x14ac:dyDescent="0.25">
      <c r="B43" s="331"/>
      <c r="C43" s="331"/>
      <c r="D43" s="331"/>
      <c r="E43" s="331"/>
      <c r="F43" s="331"/>
      <c r="G43" s="331"/>
      <c r="H43" s="331"/>
      <c r="I43" s="331"/>
      <c r="J43" s="330"/>
      <c r="K43" s="330"/>
    </row>
    <row r="44" spans="2:11" ht="36.6" customHeight="1" x14ac:dyDescent="0.25">
      <c r="B44" s="331"/>
      <c r="C44" s="331"/>
      <c r="D44" s="331"/>
      <c r="E44" s="331"/>
      <c r="F44" s="331"/>
      <c r="G44" s="331"/>
      <c r="H44" s="331"/>
      <c r="I44" s="331"/>
      <c r="J44" s="269"/>
      <c r="K44" s="269"/>
    </row>
    <row r="45" spans="2:11" ht="75" customHeight="1" x14ac:dyDescent="0.25">
      <c r="B45" s="273" t="s">
        <v>270</v>
      </c>
      <c r="C45" s="332" t="s">
        <v>382</v>
      </c>
      <c r="D45" s="332"/>
      <c r="E45" s="332"/>
      <c r="F45" s="332"/>
      <c r="G45" s="332"/>
      <c r="H45" s="332"/>
      <c r="I45" s="332"/>
      <c r="J45" s="383"/>
      <c r="K45" s="384"/>
    </row>
    <row r="46" spans="2:11" ht="48" customHeight="1" x14ac:dyDescent="0.25">
      <c r="B46" s="273" t="s">
        <v>271</v>
      </c>
      <c r="C46" s="332" t="s">
        <v>272</v>
      </c>
      <c r="D46" s="332"/>
      <c r="E46" s="332"/>
      <c r="F46" s="332"/>
      <c r="G46" s="332"/>
      <c r="H46" s="332"/>
      <c r="I46" s="332"/>
      <c r="J46" s="333"/>
      <c r="K46" s="333"/>
    </row>
    <row r="47" spans="2:11" ht="66" customHeight="1" x14ac:dyDescent="0.25">
      <c r="B47" s="329" t="s">
        <v>273</v>
      </c>
      <c r="C47" s="276" t="s">
        <v>306</v>
      </c>
      <c r="D47" s="276"/>
      <c r="E47" s="276"/>
      <c r="F47" s="276"/>
      <c r="G47" s="276"/>
      <c r="H47" s="276"/>
      <c r="I47" s="276"/>
      <c r="J47" s="333"/>
      <c r="K47" s="333"/>
    </row>
    <row r="48" spans="2:11" ht="22.5" customHeight="1" x14ac:dyDescent="0.25">
      <c r="B48" s="315" t="s">
        <v>274</v>
      </c>
      <c r="C48" s="315"/>
      <c r="D48" s="315"/>
      <c r="E48" s="315"/>
      <c r="F48" s="315"/>
      <c r="G48" s="315"/>
      <c r="H48" s="315"/>
      <c r="I48" s="315"/>
      <c r="J48" s="333"/>
      <c r="K48" s="333"/>
    </row>
    <row r="49" spans="2:11" ht="22.5" customHeight="1" x14ac:dyDescent="0.25">
      <c r="B49" s="299" t="s">
        <v>275</v>
      </c>
      <c r="C49" s="317" t="s">
        <v>276</v>
      </c>
      <c r="D49" s="275" t="s">
        <v>277</v>
      </c>
      <c r="E49" s="275"/>
      <c r="F49" s="275"/>
      <c r="G49" s="334" t="s">
        <v>278</v>
      </c>
      <c r="H49" s="334"/>
      <c r="I49" s="334"/>
      <c r="J49" s="335"/>
      <c r="K49" s="335"/>
    </row>
    <row r="50" spans="2:11" ht="30.75" customHeight="1" x14ac:dyDescent="0.25">
      <c r="B50" s="299"/>
      <c r="C50" s="336" t="s">
        <v>279</v>
      </c>
      <c r="D50" s="303" t="s">
        <v>279</v>
      </c>
      <c r="E50" s="303"/>
      <c r="F50" s="303"/>
      <c r="G50" s="296" t="s">
        <v>279</v>
      </c>
      <c r="H50" s="296"/>
      <c r="I50" s="296"/>
      <c r="J50" s="335"/>
      <c r="K50" s="335"/>
    </row>
    <row r="51" spans="2:11" ht="32.25" customHeight="1" x14ac:dyDescent="0.25">
      <c r="B51" s="337" t="s">
        <v>280</v>
      </c>
      <c r="C51" s="248" t="s">
        <v>355</v>
      </c>
      <c r="D51" s="248"/>
      <c r="E51" s="248"/>
      <c r="F51" s="248"/>
      <c r="G51" s="248"/>
      <c r="H51" s="248"/>
      <c r="I51" s="248"/>
      <c r="J51" s="371"/>
      <c r="K51" s="372"/>
    </row>
    <row r="52" spans="2:11" ht="28.5" customHeight="1" x14ac:dyDescent="0.25">
      <c r="B52" s="340" t="s">
        <v>281</v>
      </c>
      <c r="C52" s="250" t="s">
        <v>345</v>
      </c>
      <c r="D52" s="250"/>
      <c r="E52" s="250"/>
      <c r="F52" s="250"/>
      <c r="G52" s="250"/>
      <c r="H52" s="250"/>
      <c r="I52" s="250"/>
      <c r="J52" s="371"/>
      <c r="K52" s="372"/>
    </row>
    <row r="53" spans="2:11" ht="30" customHeight="1" x14ac:dyDescent="0.25">
      <c r="B53" s="329" t="s">
        <v>282</v>
      </c>
      <c r="C53" s="296" t="s">
        <v>346</v>
      </c>
      <c r="D53" s="296"/>
      <c r="E53" s="296"/>
      <c r="F53" s="296"/>
      <c r="G53" s="296"/>
      <c r="H53" s="296"/>
      <c r="I53" s="296"/>
      <c r="J53" s="371"/>
      <c r="K53" s="372"/>
    </row>
    <row r="54" spans="2:11" ht="31.5" customHeight="1" x14ac:dyDescent="0.25">
      <c r="B54" s="343" t="s">
        <v>283</v>
      </c>
      <c r="C54" s="344" t="s">
        <v>279</v>
      </c>
      <c r="D54" s="344"/>
      <c r="E54" s="344"/>
      <c r="F54" s="344"/>
      <c r="G54" s="344"/>
      <c r="H54" s="344"/>
      <c r="I54" s="344"/>
      <c r="J54" s="373" t="s">
        <v>279</v>
      </c>
      <c r="K54" s="374"/>
    </row>
    <row r="55" spans="2:11" x14ac:dyDescent="0.25">
      <c r="B55" s="345"/>
      <c r="C55" s="346"/>
      <c r="D55" s="346"/>
      <c r="E55" s="375"/>
      <c r="F55" s="375"/>
      <c r="G55" s="348"/>
      <c r="H55" s="349"/>
      <c r="I55" s="346"/>
      <c r="J55" s="352"/>
      <c r="K55" s="352"/>
    </row>
    <row r="56" spans="2:11" x14ac:dyDescent="0.25">
      <c r="B56" s="345"/>
      <c r="C56" s="346"/>
      <c r="D56" s="346"/>
      <c r="E56" s="375"/>
      <c r="F56" s="375"/>
      <c r="G56" s="348"/>
      <c r="H56" s="349"/>
      <c r="I56" s="346"/>
      <c r="J56" s="352"/>
      <c r="K56" s="352"/>
    </row>
    <row r="57" spans="2:11" x14ac:dyDescent="0.25">
      <c r="B57" s="345"/>
      <c r="C57" s="346"/>
      <c r="D57" s="346"/>
      <c r="E57" s="375"/>
      <c r="F57" s="375"/>
      <c r="G57" s="348"/>
      <c r="H57" s="349"/>
      <c r="I57" s="346"/>
      <c r="J57" s="352"/>
      <c r="K57" s="352"/>
    </row>
    <row r="58" spans="2:11" x14ac:dyDescent="0.25">
      <c r="B58" s="345"/>
      <c r="C58" s="346"/>
      <c r="D58" s="346"/>
      <c r="E58" s="375"/>
      <c r="F58" s="375"/>
      <c r="G58" s="348"/>
      <c r="H58" s="349"/>
      <c r="I58" s="346"/>
      <c r="J58" s="352"/>
      <c r="K58" s="352"/>
    </row>
    <row r="59" spans="2:11" hidden="1" x14ac:dyDescent="0.25">
      <c r="B59" s="345"/>
      <c r="C59" s="346"/>
      <c r="D59" s="346"/>
      <c r="E59" s="375"/>
      <c r="F59" s="375"/>
      <c r="G59" s="348"/>
      <c r="H59" s="349"/>
      <c r="I59" s="346"/>
      <c r="J59" s="352"/>
      <c r="K59" s="352"/>
    </row>
    <row r="60" spans="2:11" ht="25.5" hidden="1" customHeight="1" x14ac:dyDescent="0.25">
      <c r="B60" s="345"/>
      <c r="C60" s="346"/>
      <c r="D60" s="346"/>
      <c r="E60" s="375"/>
      <c r="F60" s="375"/>
      <c r="G60" s="348"/>
      <c r="H60" s="349"/>
      <c r="I60" s="346"/>
      <c r="J60" s="352"/>
      <c r="K60" s="352"/>
    </row>
  </sheetData>
  <sheetProtection algorithmName="SHA-512" hashValue="cRLYVXFm04tc5k88OktApEY4sswEC3suMObLj4Vf2qx0EqvfyPZmjtctKUZuQfaIbrwx6KhZ6qGcwEzssTDeMQ==" saltValue="rfvacKmDv8HnpCFomknxd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formula2>0</formula2>
    </dataValidation>
    <dataValidation type="list" allowBlank="1" showInputMessage="1" showErrorMessage="1" sqref="H13:I13">
      <formula1>$N$5:$N$8</formula1>
      <formula2>0</formula2>
    </dataValidation>
    <dataValidation type="list" allowBlank="1" showInputMessage="1" showErrorMessage="1" sqref="J10:K10">
      <formula1>$M$21:$M$28</formula1>
      <formula2>0</formula2>
    </dataValidation>
    <dataValidation type="list" allowBlank="1" showInputMessage="1" showErrorMessage="1" sqref="C9:F9">
      <formula1>$M$6:$M$9</formula1>
      <formula2>0</formula2>
    </dataValidation>
    <dataValidation type="list" allowBlank="1" showInputMessage="1" showErrorMessage="1" sqref="C24:E24">
      <formula1>$M$12:$M$15</formula1>
      <formula2>0</formula2>
    </dataValidation>
    <dataValidation type="list" allowBlank="1" showInputMessage="1" showErrorMessage="1" sqref="H12:I12">
      <formula1>M17:M19</formula1>
      <formula2>0</formula2>
    </dataValidation>
    <dataValidation type="list" showDropDown="1" showInputMessage="1" showErrorMessage="1" sqref="K12">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311</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312</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313</v>
      </c>
      <c r="D14" s="207"/>
      <c r="E14" s="207"/>
      <c r="F14" s="207"/>
      <c r="G14" s="207"/>
      <c r="H14" s="207"/>
      <c r="I14" s="207"/>
      <c r="J14" s="43"/>
      <c r="K14" s="43"/>
      <c r="M14" s="46"/>
      <c r="N14" s="34" t="s">
        <v>96</v>
      </c>
    </row>
    <row r="15" spans="2:14" ht="30.75" customHeight="1" x14ac:dyDescent="0.25">
      <c r="B15" s="38" t="s">
        <v>97</v>
      </c>
      <c r="C15" s="208" t="s">
        <v>314</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315</v>
      </c>
      <c r="D17" s="206"/>
      <c r="E17" s="206"/>
      <c r="F17" s="206"/>
      <c r="G17" s="206"/>
      <c r="H17" s="206"/>
      <c r="I17" s="206"/>
      <c r="J17" s="47"/>
      <c r="K17" s="47"/>
      <c r="M17" s="46" t="s">
        <v>108</v>
      </c>
      <c r="N17" s="34" t="s">
        <v>109</v>
      </c>
    </row>
    <row r="18" spans="2:14" ht="30.75" customHeight="1" x14ac:dyDescent="0.25">
      <c r="B18" s="38" t="s">
        <v>110</v>
      </c>
      <c r="C18" s="199" t="s">
        <v>316</v>
      </c>
      <c r="D18" s="199"/>
      <c r="E18" s="199"/>
      <c r="F18" s="199"/>
      <c r="G18" s="199"/>
      <c r="H18" s="199"/>
      <c r="I18" s="199"/>
      <c r="J18" s="48"/>
      <c r="K18" s="48"/>
      <c r="M18" s="46" t="s">
        <v>112</v>
      </c>
      <c r="N18" s="34" t="s">
        <v>113</v>
      </c>
    </row>
    <row r="19" spans="2:14" ht="30.75" customHeight="1" x14ac:dyDescent="0.25">
      <c r="B19" s="38" t="s">
        <v>114</v>
      </c>
      <c r="C19" s="249" t="s">
        <v>317</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1" t="s">
        <v>318</v>
      </c>
      <c r="D22" s="251"/>
      <c r="E22" s="251"/>
      <c r="F22" s="249" t="s">
        <v>319</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320</v>
      </c>
      <c r="D24" s="247"/>
      <c r="E24" s="247"/>
      <c r="F24" s="249" t="s">
        <v>321</v>
      </c>
      <c r="G24" s="249"/>
      <c r="H24" s="249"/>
      <c r="I24" s="249"/>
      <c r="J24" s="48"/>
      <c r="K24" s="48"/>
      <c r="M24" s="52"/>
      <c r="N24" s="34" t="s">
        <v>132</v>
      </c>
    </row>
    <row r="25" spans="2:14" ht="29.25" customHeight="1" x14ac:dyDescent="0.25">
      <c r="B25" s="38" t="s">
        <v>133</v>
      </c>
      <c r="C25" s="216" t="s">
        <v>103</v>
      </c>
      <c r="D25" s="216"/>
      <c r="E25" s="216"/>
      <c r="F25" s="41" t="s">
        <v>134</v>
      </c>
      <c r="G25" s="252">
        <v>74</v>
      </c>
      <c r="H25" s="252"/>
      <c r="I25" s="252"/>
      <c r="J25" s="53"/>
      <c r="K25" s="53"/>
      <c r="M25" s="52"/>
    </row>
    <row r="26" spans="2:14" ht="27" customHeight="1" x14ac:dyDescent="0.25">
      <c r="B26" s="38" t="s">
        <v>135</v>
      </c>
      <c r="C26" s="208" t="s">
        <v>136</v>
      </c>
      <c r="D26" s="208"/>
      <c r="E26" s="208"/>
      <c r="F26" s="41" t="s">
        <v>137</v>
      </c>
      <c r="G26" s="252">
        <v>0</v>
      </c>
      <c r="H26" s="252"/>
      <c r="I26" s="252"/>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3"/>
      <c r="D49" s="253"/>
      <c r="E49" s="253"/>
      <c r="F49" s="253"/>
      <c r="G49" s="253"/>
      <c r="H49" s="253"/>
      <c r="I49" s="253"/>
      <c r="J49" s="72"/>
      <c r="K49" s="72"/>
    </row>
    <row r="50" spans="2:11" ht="26.25" customHeight="1" x14ac:dyDescent="0.25">
      <c r="B50" s="38" t="s">
        <v>166</v>
      </c>
      <c r="C50" s="254"/>
      <c r="D50" s="254"/>
      <c r="E50" s="254"/>
      <c r="F50" s="254"/>
      <c r="G50" s="254"/>
      <c r="H50" s="254"/>
      <c r="I50" s="254"/>
      <c r="J50" s="72"/>
      <c r="K50" s="72"/>
    </row>
    <row r="51" spans="2:11" ht="64.5" customHeight="1" x14ac:dyDescent="0.25">
      <c r="B51" s="73" t="s">
        <v>167</v>
      </c>
      <c r="C51" s="253"/>
      <c r="D51" s="253"/>
      <c r="E51" s="253"/>
      <c r="F51" s="253"/>
      <c r="G51" s="253"/>
      <c r="H51" s="253"/>
      <c r="I51" s="253"/>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322</v>
      </c>
      <c r="D55" s="228"/>
      <c r="E55" s="234" t="s">
        <v>175</v>
      </c>
      <c r="F55" s="234"/>
      <c r="G55" s="235" t="s">
        <v>323</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formula2>0</formula2>
    </dataValidation>
    <dataValidation type="list" allowBlank="1" showInputMessage="1" showErrorMessage="1" sqref="C12:F12">
      <formula1>$M$9:$M$12</formula1>
      <formula2>0</formula2>
    </dataValidation>
    <dataValidation type="list" allowBlank="1" showInputMessage="1" showErrorMessage="1" sqref="K15">
      <formula1>O20:O22</formula1>
      <formula2>0</formula2>
    </dataValidation>
    <dataValidation type="list" allowBlank="1" showInputMessage="1" showErrorMessage="1" sqref="H15:J15">
      <formula1>M20:M22</formula1>
      <formula2>0</formula2>
    </dataValidation>
    <dataValidation type="list" allowBlank="1" showInputMessage="1" showErrorMessage="1" sqref="J13:K13">
      <formula1>$M$24:$M$31</formula1>
      <formula2>0</formula2>
    </dataValidation>
    <dataValidation type="list" allowBlank="1" showInputMessage="1" showErrorMessage="1" sqref="C13:I13">
      <formula1>$N$17:$N$24</formula1>
      <formula2>0</formula2>
    </dataValidation>
    <dataValidation type="list" allowBlank="1" showInputMessage="1" showErrorMessage="1" sqref="H16:I16">
      <formula1>$N$8:$N$11</formula1>
      <formula2>0</formula2>
    </dataValidation>
    <dataValidation type="list" allowBlank="1" showInputMessage="1" showErrorMessage="1" sqref="C10 I1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324</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325</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326</v>
      </c>
      <c r="C12" s="243"/>
      <c r="D12" s="243"/>
      <c r="E12" s="243"/>
      <c r="F12" s="243"/>
      <c r="G12" s="243"/>
      <c r="H12" s="243"/>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cp:lastModifiedBy>
  <cp:revision>22</cp:revision>
  <cp:lastPrinted>2018-04-10T15:28:46Z</cp:lastPrinted>
  <dcterms:created xsi:type="dcterms:W3CDTF">2010-03-25T16:40:43Z</dcterms:created>
  <dcterms:modified xsi:type="dcterms:W3CDTF">2024-01-11T21:47:11Z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